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-75" windowWidth="13545" windowHeight="11895" firstSheet="1" activeTab="16"/>
  </bookViews>
  <sheets>
    <sheet name="bahrain" sheetId="1" r:id="rId1"/>
    <sheet name="egypt" sheetId="2" r:id="rId2"/>
    <sheet name="Iraq" sheetId="21" r:id="rId3"/>
    <sheet name="jordan" sheetId="3" r:id="rId4"/>
    <sheet name="kuwait" sheetId="4" r:id="rId5"/>
    <sheet name="lebanon" sheetId="5" r:id="rId6"/>
    <sheet name="libya" sheetId="22" r:id="rId7"/>
    <sheet name="morocco" sheetId="23" r:id="rId8"/>
    <sheet name="oman" sheetId="6" r:id="rId9"/>
    <sheet name="palestine" sheetId="7" r:id="rId10"/>
    <sheet name="qatar" sheetId="8" r:id="rId11"/>
    <sheet name="saudi arabia" sheetId="9" r:id="rId12"/>
    <sheet name="sudan" sheetId="10" r:id="rId13"/>
    <sheet name="syria" sheetId="11" r:id="rId14"/>
    <sheet name="tunisia" sheetId="24" r:id="rId15"/>
    <sheet name="UAE" sheetId="12" r:id="rId16"/>
    <sheet name="yemen" sheetId="13" r:id="rId17"/>
    <sheet name="all" sheetId="14" state="hidden" r:id="rId18"/>
    <sheet name="oil exporter" sheetId="15" state="hidden" r:id="rId19"/>
    <sheet name="non oil" sheetId="16" state="hidden" r:id="rId20"/>
    <sheet name="Sheet1" sheetId="20" r:id="rId21"/>
  </sheets>
  <definedNames>
    <definedName name="_xlnm._FilterDatabase" localSheetId="12" hidden="1">sudan!$B$5:$K$108</definedName>
    <definedName name="_xlnm.Print_Area" localSheetId="0">bahrain!$A$1:$L$110</definedName>
    <definedName name="_xlnm.Print_Area" localSheetId="1">egypt!$A$1:$L$108</definedName>
    <definedName name="_xlnm.Print_Area" localSheetId="2">Iraq!$A$1:$L$108</definedName>
    <definedName name="_xlnm.Print_Area" localSheetId="3">jordan!$A$1:$L$108</definedName>
    <definedName name="_xlnm.Print_Area" localSheetId="4">kuwait!$A$1:$L$110</definedName>
    <definedName name="_xlnm.Print_Area" localSheetId="5">lebanon!$A$1:$L$109</definedName>
    <definedName name="_xlnm.Print_Area" localSheetId="6">libya!$A$1:$L$103</definedName>
    <definedName name="_xlnm.Print_Area" localSheetId="7">morocco!$A$1:$L$106</definedName>
    <definedName name="_xlnm.Print_Area" localSheetId="8">oman!$A$1:$L$109</definedName>
    <definedName name="_xlnm.Print_Area" localSheetId="9">palestine!$A$1:$L$106</definedName>
    <definedName name="_xlnm.Print_Area" localSheetId="10">qatar!$A$1:$L$108</definedName>
    <definedName name="_xlnm.Print_Area" localSheetId="11">'saudi arabia'!$A$1:$L$109</definedName>
    <definedName name="_xlnm.Print_Area" localSheetId="12">sudan!$A$1:$L$108</definedName>
    <definedName name="_xlnm.Print_Area" localSheetId="13">syria!$A$1:$L$108</definedName>
    <definedName name="_xlnm.Print_Area" localSheetId="14">tunisia!$A$1:$L$107</definedName>
    <definedName name="_xlnm.Print_Area" localSheetId="15">UAE!$A$1:$L$109</definedName>
    <definedName name="_xlnm.Print_Area" localSheetId="16">yemen!$A$1:$L$108</definedName>
    <definedName name="_xlnm.Print_Titles" localSheetId="0">bahrain!$1:$5</definedName>
    <definedName name="_xlnm.Print_Titles" localSheetId="1">egypt!$1:$5</definedName>
    <definedName name="_xlnm.Print_Titles" localSheetId="2">Iraq!$1:$5</definedName>
    <definedName name="_xlnm.Print_Titles" localSheetId="3">jordan!$1:$5</definedName>
    <definedName name="_xlnm.Print_Titles" localSheetId="4">kuwait!$1:$5</definedName>
    <definedName name="_xlnm.Print_Titles" localSheetId="5">lebanon!$1:$5</definedName>
    <definedName name="_xlnm.Print_Titles" localSheetId="6">libya!$1:$5</definedName>
    <definedName name="_xlnm.Print_Titles" localSheetId="7">morocco!$1:$5</definedName>
    <definedName name="_xlnm.Print_Titles" localSheetId="8">oman!$1:$5</definedName>
    <definedName name="_xlnm.Print_Titles" localSheetId="9">palestine!$1:$5</definedName>
    <definedName name="_xlnm.Print_Titles" localSheetId="10">qatar!$1:$5</definedName>
    <definedName name="_xlnm.Print_Titles" localSheetId="11">'saudi arabia'!$1:$5</definedName>
    <definedName name="_xlnm.Print_Titles" localSheetId="12">sudan!$1:$5</definedName>
    <definedName name="_xlnm.Print_Titles" localSheetId="13">syria!$1:$5</definedName>
    <definedName name="_xlnm.Print_Titles" localSheetId="14">tunisia!$1:$5</definedName>
    <definedName name="_xlnm.Print_Titles" localSheetId="15">UAE!$1:$5</definedName>
    <definedName name="_xlnm.Print_Titles" localSheetId="16">yemen!$1:$5</definedName>
  </definedNames>
  <calcPr calcId="125725"/>
</workbook>
</file>

<file path=xl/calcChain.xml><?xml version="1.0" encoding="utf-8"?>
<calcChain xmlns="http://schemas.openxmlformats.org/spreadsheetml/2006/main">
  <c r="K104" i="16"/>
  <c r="J104"/>
  <c r="I104"/>
  <c r="H104"/>
  <c r="G104"/>
  <c r="F104"/>
  <c r="E104"/>
  <c r="D104"/>
  <c r="C104"/>
  <c r="B104"/>
  <c r="K103"/>
  <c r="J103"/>
  <c r="I103"/>
  <c r="H103"/>
  <c r="G103"/>
  <c r="F103"/>
  <c r="E103"/>
  <c r="D103"/>
  <c r="C103"/>
  <c r="B103"/>
  <c r="K102"/>
  <c r="J102"/>
  <c r="I102"/>
  <c r="H102"/>
  <c r="G102"/>
  <c r="F102"/>
  <c r="E102"/>
  <c r="D102"/>
  <c r="C102"/>
  <c r="B102"/>
  <c r="K101"/>
  <c r="J101"/>
  <c r="I101"/>
  <c r="H101"/>
  <c r="G101"/>
  <c r="F101"/>
  <c r="E101"/>
  <c r="D101"/>
  <c r="C101"/>
  <c r="B101"/>
  <c r="K100"/>
  <c r="J100"/>
  <c r="I100"/>
  <c r="H100"/>
  <c r="G100"/>
  <c r="F100"/>
  <c r="E100"/>
  <c r="D100"/>
  <c r="C100"/>
  <c r="B100"/>
  <c r="K99"/>
  <c r="J99"/>
  <c r="I99"/>
  <c r="H99"/>
  <c r="G99"/>
  <c r="F99"/>
  <c r="E99"/>
  <c r="D99"/>
  <c r="C99"/>
  <c r="B99"/>
  <c r="K98"/>
  <c r="J98"/>
  <c r="I98"/>
  <c r="H98"/>
  <c r="G98"/>
  <c r="F98"/>
  <c r="E98"/>
  <c r="D98"/>
  <c r="C98"/>
  <c r="B98"/>
  <c r="K97"/>
  <c r="J97"/>
  <c r="I97"/>
  <c r="H97"/>
  <c r="G97"/>
  <c r="F97"/>
  <c r="E97"/>
  <c r="D97"/>
  <c r="C97"/>
  <c r="B97"/>
  <c r="K96"/>
  <c r="J96"/>
  <c r="I96"/>
  <c r="H96"/>
  <c r="G96"/>
  <c r="F96"/>
  <c r="E96"/>
  <c r="D96"/>
  <c r="C96"/>
  <c r="B96"/>
  <c r="K95"/>
  <c r="J95"/>
  <c r="I95"/>
  <c r="H95"/>
  <c r="G95"/>
  <c r="F95"/>
  <c r="E95"/>
  <c r="D95"/>
  <c r="C95"/>
  <c r="B95"/>
  <c r="K94"/>
  <c r="J94"/>
  <c r="I94"/>
  <c r="H94"/>
  <c r="G94"/>
  <c r="F94"/>
  <c r="E94"/>
  <c r="D94"/>
  <c r="C94"/>
  <c r="B94"/>
  <c r="K93"/>
  <c r="J93"/>
  <c r="I93"/>
  <c r="H93"/>
  <c r="G93"/>
  <c r="F93"/>
  <c r="E93"/>
  <c r="D93"/>
  <c r="C93"/>
  <c r="B93"/>
  <c r="K92"/>
  <c r="J92"/>
  <c r="I92"/>
  <c r="H92"/>
  <c r="G92"/>
  <c r="F92"/>
  <c r="E92"/>
  <c r="D92"/>
  <c r="C92"/>
  <c r="B92"/>
  <c r="K91"/>
  <c r="J91"/>
  <c r="I91"/>
  <c r="H91"/>
  <c r="G91"/>
  <c r="F91"/>
  <c r="E91"/>
  <c r="D91"/>
  <c r="C91"/>
  <c r="B91"/>
  <c r="K90"/>
  <c r="J90"/>
  <c r="I90"/>
  <c r="H90"/>
  <c r="G90"/>
  <c r="F90"/>
  <c r="E90"/>
  <c r="D90"/>
  <c r="C90"/>
  <c r="B90"/>
  <c r="K89"/>
  <c r="J89"/>
  <c r="I89"/>
  <c r="H89"/>
  <c r="G89"/>
  <c r="F89"/>
  <c r="E89"/>
  <c r="D89"/>
  <c r="C89"/>
  <c r="B89"/>
  <c r="K88"/>
  <c r="J88"/>
  <c r="I88"/>
  <c r="H88"/>
  <c r="G88"/>
  <c r="F88"/>
  <c r="E88"/>
  <c r="D88"/>
  <c r="C88"/>
  <c r="B88"/>
  <c r="K87"/>
  <c r="J87"/>
  <c r="I87"/>
  <c r="H87"/>
  <c r="G87"/>
  <c r="F87"/>
  <c r="E87"/>
  <c r="D87"/>
  <c r="C87"/>
  <c r="B87"/>
  <c r="K86"/>
  <c r="J86"/>
  <c r="I86"/>
  <c r="H86"/>
  <c r="G86"/>
  <c r="F86"/>
  <c r="E86"/>
  <c r="D86"/>
  <c r="C86"/>
  <c r="B86"/>
  <c r="K85"/>
  <c r="J85"/>
  <c r="I85"/>
  <c r="H85"/>
  <c r="G85"/>
  <c r="F85"/>
  <c r="E85"/>
  <c r="D85"/>
  <c r="C85"/>
  <c r="B85"/>
  <c r="K84"/>
  <c r="J84"/>
  <c r="I84"/>
  <c r="H84"/>
  <c r="G84"/>
  <c r="F84"/>
  <c r="E84"/>
  <c r="D84"/>
  <c r="C84"/>
  <c r="B84"/>
  <c r="K83"/>
  <c r="J83"/>
  <c r="I83"/>
  <c r="H83"/>
  <c r="G83"/>
  <c r="F83"/>
  <c r="E83"/>
  <c r="D83"/>
  <c r="C83"/>
  <c r="B83"/>
  <c r="K82"/>
  <c r="J82"/>
  <c r="I82"/>
  <c r="H82"/>
  <c r="G82"/>
  <c r="F82"/>
  <c r="E82"/>
  <c r="D82"/>
  <c r="C82"/>
  <c r="B82"/>
  <c r="K81"/>
  <c r="J81"/>
  <c r="I81"/>
  <c r="H81"/>
  <c r="G81"/>
  <c r="F81"/>
  <c r="E81"/>
  <c r="D81"/>
  <c r="C81"/>
  <c r="B81"/>
  <c r="K80"/>
  <c r="J80"/>
  <c r="I80"/>
  <c r="H80"/>
  <c r="G80"/>
  <c r="F80"/>
  <c r="E80"/>
  <c r="D80"/>
  <c r="C80"/>
  <c r="B80"/>
  <c r="K79"/>
  <c r="J79"/>
  <c r="I79"/>
  <c r="H79"/>
  <c r="G79"/>
  <c r="F79"/>
  <c r="E79"/>
  <c r="D79"/>
  <c r="C79"/>
  <c r="B79"/>
  <c r="K78"/>
  <c r="J78"/>
  <c r="I78"/>
  <c r="H78"/>
  <c r="G78"/>
  <c r="F78"/>
  <c r="E78"/>
  <c r="D78"/>
  <c r="C78"/>
  <c r="B78"/>
  <c r="K77"/>
  <c r="J77"/>
  <c r="I77"/>
  <c r="H77"/>
  <c r="G77"/>
  <c r="F77"/>
  <c r="E77"/>
  <c r="D77"/>
  <c r="C77"/>
  <c r="B77"/>
  <c r="K76"/>
  <c r="J76"/>
  <c r="I76"/>
  <c r="H76"/>
  <c r="G76"/>
  <c r="F76"/>
  <c r="E76"/>
  <c r="D76"/>
  <c r="C76"/>
  <c r="B76"/>
  <c r="K75"/>
  <c r="J75"/>
  <c r="I75"/>
  <c r="H75"/>
  <c r="G75"/>
  <c r="F75"/>
  <c r="E75"/>
  <c r="D75"/>
  <c r="C75"/>
  <c r="B75"/>
  <c r="K74"/>
  <c r="J74"/>
  <c r="I74"/>
  <c r="H74"/>
  <c r="G74"/>
  <c r="F74"/>
  <c r="E74"/>
  <c r="D74"/>
  <c r="C74"/>
  <c r="B74"/>
  <c r="K73"/>
  <c r="J73"/>
  <c r="I73"/>
  <c r="H73"/>
  <c r="G73"/>
  <c r="F73"/>
  <c r="E73"/>
  <c r="D73"/>
  <c r="C73"/>
  <c r="B73"/>
  <c r="K72"/>
  <c r="J72"/>
  <c r="I72"/>
  <c r="H72"/>
  <c r="G72"/>
  <c r="F72"/>
  <c r="E72"/>
  <c r="D72"/>
  <c r="C72"/>
  <c r="B72"/>
  <c r="K71"/>
  <c r="J71"/>
  <c r="I71"/>
  <c r="H71"/>
  <c r="G71"/>
  <c r="F71"/>
  <c r="E71"/>
  <c r="D71"/>
  <c r="C71"/>
  <c r="B71"/>
  <c r="K70"/>
  <c r="J70"/>
  <c r="I70"/>
  <c r="H70"/>
  <c r="G70"/>
  <c r="F70"/>
  <c r="E70"/>
  <c r="D70"/>
  <c r="C70"/>
  <c r="B70"/>
  <c r="K69"/>
  <c r="J69"/>
  <c r="I69"/>
  <c r="H69"/>
  <c r="G69"/>
  <c r="F69"/>
  <c r="E69"/>
  <c r="D69"/>
  <c r="C69"/>
  <c r="B69"/>
  <c r="K68"/>
  <c r="J68"/>
  <c r="I68"/>
  <c r="H68"/>
  <c r="G68"/>
  <c r="F68"/>
  <c r="E68"/>
  <c r="D68"/>
  <c r="C68"/>
  <c r="B68"/>
  <c r="K67"/>
  <c r="J67"/>
  <c r="I67"/>
  <c r="H67"/>
  <c r="G67"/>
  <c r="F67"/>
  <c r="E67"/>
  <c r="D67"/>
  <c r="C67"/>
  <c r="B67"/>
  <c r="K66"/>
  <c r="J66"/>
  <c r="I66"/>
  <c r="H66"/>
  <c r="G66"/>
  <c r="F66"/>
  <c r="E66"/>
  <c r="D66"/>
  <c r="C66"/>
  <c r="B66"/>
  <c r="K65"/>
  <c r="J65"/>
  <c r="I65"/>
  <c r="H65"/>
  <c r="G65"/>
  <c r="F65"/>
  <c r="E65"/>
  <c r="D65"/>
  <c r="C65"/>
  <c r="B65"/>
  <c r="K64"/>
  <c r="J64"/>
  <c r="I64"/>
  <c r="H64"/>
  <c r="G64"/>
  <c r="F64"/>
  <c r="E64"/>
  <c r="D64"/>
  <c r="C64"/>
  <c r="B64"/>
  <c r="K63"/>
  <c r="J63"/>
  <c r="I63"/>
  <c r="H63"/>
  <c r="G63"/>
  <c r="F63"/>
  <c r="E63"/>
  <c r="D63"/>
  <c r="C63"/>
  <c r="B63"/>
  <c r="K62"/>
  <c r="J62"/>
  <c r="I62"/>
  <c r="H62"/>
  <c r="G62"/>
  <c r="F62"/>
  <c r="E62"/>
  <c r="D62"/>
  <c r="C62"/>
  <c r="B62"/>
  <c r="K61"/>
  <c r="J61"/>
  <c r="I61"/>
  <c r="H61"/>
  <c r="G61"/>
  <c r="F61"/>
  <c r="E61"/>
  <c r="D61"/>
  <c r="C61"/>
  <c r="B61"/>
  <c r="K60"/>
  <c r="J60"/>
  <c r="I60"/>
  <c r="H60"/>
  <c r="G60"/>
  <c r="F60"/>
  <c r="E60"/>
  <c r="D60"/>
  <c r="C60"/>
  <c r="B60"/>
  <c r="K59"/>
  <c r="J59"/>
  <c r="I59"/>
  <c r="H59"/>
  <c r="G59"/>
  <c r="F59"/>
  <c r="E59"/>
  <c r="D59"/>
  <c r="C59"/>
  <c r="B59"/>
  <c r="K58"/>
  <c r="J58"/>
  <c r="I58"/>
  <c r="H58"/>
  <c r="G58"/>
  <c r="F58"/>
  <c r="E58"/>
  <c r="D58"/>
  <c r="C58"/>
  <c r="B58"/>
  <c r="K57"/>
  <c r="J57"/>
  <c r="I57"/>
  <c r="H57"/>
  <c r="G57"/>
  <c r="F57"/>
  <c r="E57"/>
  <c r="D57"/>
  <c r="C57"/>
  <c r="B57"/>
  <c r="K56"/>
  <c r="J56"/>
  <c r="I56"/>
  <c r="H56"/>
  <c r="G56"/>
  <c r="F56"/>
  <c r="E56"/>
  <c r="D56"/>
  <c r="C56"/>
  <c r="B56"/>
  <c r="K55"/>
  <c r="J55"/>
  <c r="I55"/>
  <c r="H55"/>
  <c r="G55"/>
  <c r="F55"/>
  <c r="E55"/>
  <c r="D55"/>
  <c r="C55"/>
  <c r="B55"/>
  <c r="K54"/>
  <c r="J54"/>
  <c r="I54"/>
  <c r="H54"/>
  <c r="G54"/>
  <c r="F54"/>
  <c r="E54"/>
  <c r="D54"/>
  <c r="C54"/>
  <c r="B54"/>
  <c r="K53"/>
  <c r="J53"/>
  <c r="I53"/>
  <c r="H53"/>
  <c r="G53"/>
  <c r="F53"/>
  <c r="E53"/>
  <c r="D53"/>
  <c r="C53"/>
  <c r="B53"/>
  <c r="K52"/>
  <c r="J52"/>
  <c r="I52"/>
  <c r="H52"/>
  <c r="G52"/>
  <c r="F52"/>
  <c r="E52"/>
  <c r="D52"/>
  <c r="C52"/>
  <c r="B52"/>
  <c r="K51"/>
  <c r="J51"/>
  <c r="I51"/>
  <c r="H51"/>
  <c r="G51"/>
  <c r="F51"/>
  <c r="E51"/>
  <c r="D51"/>
  <c r="C51"/>
  <c r="B51"/>
  <c r="K50"/>
  <c r="J50"/>
  <c r="I50"/>
  <c r="H50"/>
  <c r="G50"/>
  <c r="F50"/>
  <c r="E50"/>
  <c r="D50"/>
  <c r="C50"/>
  <c r="B50"/>
  <c r="K49"/>
  <c r="J49"/>
  <c r="I49"/>
  <c r="H49"/>
  <c r="G49"/>
  <c r="F49"/>
  <c r="E49"/>
  <c r="D49"/>
  <c r="C49"/>
  <c r="B49"/>
  <c r="K48"/>
  <c r="J48"/>
  <c r="I48"/>
  <c r="H48"/>
  <c r="G48"/>
  <c r="F48"/>
  <c r="E48"/>
  <c r="D48"/>
  <c r="C48"/>
  <c r="B48"/>
  <c r="K47"/>
  <c r="J47"/>
  <c r="I47"/>
  <c r="H47"/>
  <c r="G47"/>
  <c r="F47"/>
  <c r="E47"/>
  <c r="D47"/>
  <c r="C47"/>
  <c r="B47"/>
  <c r="K46"/>
  <c r="J46"/>
  <c r="I46"/>
  <c r="H46"/>
  <c r="G46"/>
  <c r="F46"/>
  <c r="E46"/>
  <c r="D46"/>
  <c r="C46"/>
  <c r="B46"/>
  <c r="K45"/>
  <c r="J45"/>
  <c r="I45"/>
  <c r="H45"/>
  <c r="G45"/>
  <c r="F45"/>
  <c r="E45"/>
  <c r="D45"/>
  <c r="C45"/>
  <c r="B45"/>
  <c r="K44"/>
  <c r="J44"/>
  <c r="I44"/>
  <c r="H44"/>
  <c r="G44"/>
  <c r="F44"/>
  <c r="E44"/>
  <c r="D44"/>
  <c r="C44"/>
  <c r="B44"/>
  <c r="K43"/>
  <c r="J43"/>
  <c r="I43"/>
  <c r="H43"/>
  <c r="G43"/>
  <c r="F43"/>
  <c r="E43"/>
  <c r="D43"/>
  <c r="C43"/>
  <c r="B43"/>
  <c r="K42"/>
  <c r="J42"/>
  <c r="I42"/>
  <c r="H42"/>
  <c r="G42"/>
  <c r="F42"/>
  <c r="E42"/>
  <c r="D42"/>
  <c r="C42"/>
  <c r="B42"/>
  <c r="K41"/>
  <c r="J41"/>
  <c r="I41"/>
  <c r="H41"/>
  <c r="G41"/>
  <c r="F41"/>
  <c r="E41"/>
  <c r="D41"/>
  <c r="C41"/>
  <c r="B41"/>
  <c r="K40"/>
  <c r="J40"/>
  <c r="I40"/>
  <c r="H40"/>
  <c r="G40"/>
  <c r="F40"/>
  <c r="E40"/>
  <c r="D40"/>
  <c r="C40"/>
  <c r="B40"/>
  <c r="K39"/>
  <c r="J39"/>
  <c r="I39"/>
  <c r="H39"/>
  <c r="G39"/>
  <c r="F39"/>
  <c r="E39"/>
  <c r="D39"/>
  <c r="C39"/>
  <c r="B39"/>
  <c r="K38"/>
  <c r="J38"/>
  <c r="I38"/>
  <c r="H38"/>
  <c r="G38"/>
  <c r="F38"/>
  <c r="E38"/>
  <c r="D38"/>
  <c r="C38"/>
  <c r="B38"/>
  <c r="K37"/>
  <c r="J37"/>
  <c r="I37"/>
  <c r="H37"/>
  <c r="G37"/>
  <c r="F37"/>
  <c r="E37"/>
  <c r="D37"/>
  <c r="C37"/>
  <c r="B37"/>
  <c r="K36"/>
  <c r="J36"/>
  <c r="I36"/>
  <c r="H36"/>
  <c r="G36"/>
  <c r="F36"/>
  <c r="E36"/>
  <c r="D36"/>
  <c r="C36"/>
  <c r="B36"/>
  <c r="K35"/>
  <c r="J35"/>
  <c r="I35"/>
  <c r="H35"/>
  <c r="G35"/>
  <c r="F35"/>
  <c r="E35"/>
  <c r="D35"/>
  <c r="C35"/>
  <c r="B35"/>
  <c r="K34"/>
  <c r="J34"/>
  <c r="I34"/>
  <c r="H34"/>
  <c r="G34"/>
  <c r="F34"/>
  <c r="E34"/>
  <c r="D34"/>
  <c r="C34"/>
  <c r="B34"/>
  <c r="K33"/>
  <c r="J33"/>
  <c r="I33"/>
  <c r="H33"/>
  <c r="G33"/>
  <c r="F33"/>
  <c r="E33"/>
  <c r="D33"/>
  <c r="C33"/>
  <c r="B33"/>
  <c r="K32"/>
  <c r="J32"/>
  <c r="I32"/>
  <c r="H32"/>
  <c r="G32"/>
  <c r="F32"/>
  <c r="E32"/>
  <c r="D32"/>
  <c r="C32"/>
  <c r="B32"/>
  <c r="K31"/>
  <c r="J31"/>
  <c r="I31"/>
  <c r="H31"/>
  <c r="G31"/>
  <c r="F31"/>
  <c r="E31"/>
  <c r="D31"/>
  <c r="C31"/>
  <c r="B31"/>
  <c r="K30"/>
  <c r="J30"/>
  <c r="I30"/>
  <c r="H30"/>
  <c r="G30"/>
  <c r="F30"/>
  <c r="E30"/>
  <c r="D30"/>
  <c r="C30"/>
  <c r="B30"/>
  <c r="K29"/>
  <c r="J29"/>
  <c r="I29"/>
  <c r="H29"/>
  <c r="G29"/>
  <c r="F29"/>
  <c r="E29"/>
  <c r="D29"/>
  <c r="C29"/>
  <c r="B29"/>
  <c r="K28"/>
  <c r="J28"/>
  <c r="I28"/>
  <c r="H28"/>
  <c r="G28"/>
  <c r="F28"/>
  <c r="E28"/>
  <c r="D28"/>
  <c r="C28"/>
  <c r="B28"/>
  <c r="K27"/>
  <c r="J27"/>
  <c r="I27"/>
  <c r="H27"/>
  <c r="G27"/>
  <c r="F27"/>
  <c r="E27"/>
  <c r="D27"/>
  <c r="C27"/>
  <c r="B27"/>
  <c r="K26"/>
  <c r="J26"/>
  <c r="I26"/>
  <c r="H26"/>
  <c r="G26"/>
  <c r="F26"/>
  <c r="E26"/>
  <c r="D26"/>
  <c r="C26"/>
  <c r="B26"/>
  <c r="K25"/>
  <c r="J25"/>
  <c r="I25"/>
  <c r="H25"/>
  <c r="G25"/>
  <c r="F25"/>
  <c r="E25"/>
  <c r="D25"/>
  <c r="C25"/>
  <c r="B25"/>
  <c r="K24"/>
  <c r="J24"/>
  <c r="I24"/>
  <c r="H24"/>
  <c r="G24"/>
  <c r="F24"/>
  <c r="E24"/>
  <c r="D24"/>
  <c r="C24"/>
  <c r="B24"/>
  <c r="K23"/>
  <c r="J23"/>
  <c r="I23"/>
  <c r="H23"/>
  <c r="G23"/>
  <c r="F23"/>
  <c r="E23"/>
  <c r="D23"/>
  <c r="C23"/>
  <c r="B23"/>
  <c r="K22"/>
  <c r="J22"/>
  <c r="I22"/>
  <c r="H22"/>
  <c r="G22"/>
  <c r="F22"/>
  <c r="E22"/>
  <c r="D22"/>
  <c r="C22"/>
  <c r="B22"/>
  <c r="K21"/>
  <c r="J21"/>
  <c r="I21"/>
  <c r="H21"/>
  <c r="G21"/>
  <c r="F21"/>
  <c r="E21"/>
  <c r="D21"/>
  <c r="C21"/>
  <c r="B21"/>
  <c r="K20"/>
  <c r="J20"/>
  <c r="I20"/>
  <c r="H20"/>
  <c r="G20"/>
  <c r="F20"/>
  <c r="E20"/>
  <c r="D20"/>
  <c r="C20"/>
  <c r="B20"/>
  <c r="K19"/>
  <c r="J19"/>
  <c r="I19"/>
  <c r="H19"/>
  <c r="G19"/>
  <c r="F19"/>
  <c r="E19"/>
  <c r="D19"/>
  <c r="C19"/>
  <c r="B19"/>
  <c r="K18"/>
  <c r="J18"/>
  <c r="I18"/>
  <c r="H18"/>
  <c r="G18"/>
  <c r="F18"/>
  <c r="E18"/>
  <c r="D18"/>
  <c r="C18"/>
  <c r="B18"/>
  <c r="K17"/>
  <c r="J17"/>
  <c r="I17"/>
  <c r="H17"/>
  <c r="G17"/>
  <c r="F17"/>
  <c r="E17"/>
  <c r="D17"/>
  <c r="C17"/>
  <c r="B17"/>
  <c r="K16"/>
  <c r="J16"/>
  <c r="I16"/>
  <c r="H16"/>
  <c r="G16"/>
  <c r="F16"/>
  <c r="E16"/>
  <c r="D16"/>
  <c r="C16"/>
  <c r="B16"/>
  <c r="K15"/>
  <c r="J15"/>
  <c r="I15"/>
  <c r="H15"/>
  <c r="G15"/>
  <c r="F15"/>
  <c r="E15"/>
  <c r="D15"/>
  <c r="C15"/>
  <c r="B15"/>
  <c r="K14"/>
  <c r="J14"/>
  <c r="I14"/>
  <c r="H14"/>
  <c r="G14"/>
  <c r="F14"/>
  <c r="E14"/>
  <c r="D14"/>
  <c r="C14"/>
  <c r="B14"/>
  <c r="K13"/>
  <c r="J13"/>
  <c r="I13"/>
  <c r="H13"/>
  <c r="G13"/>
  <c r="F13"/>
  <c r="E13"/>
  <c r="D13"/>
  <c r="C13"/>
  <c r="B13"/>
  <c r="K12"/>
  <c r="J12"/>
  <c r="I12"/>
  <c r="H12"/>
  <c r="G12"/>
  <c r="F12"/>
  <c r="E12"/>
  <c r="D12"/>
  <c r="C12"/>
  <c r="B12"/>
  <c r="K11"/>
  <c r="J11"/>
  <c r="I11"/>
  <c r="H11"/>
  <c r="G11"/>
  <c r="F11"/>
  <c r="E11"/>
  <c r="D11"/>
  <c r="C11"/>
  <c r="B11"/>
  <c r="K10"/>
  <c r="J10"/>
  <c r="I10"/>
  <c r="H10"/>
  <c r="G10"/>
  <c r="F10"/>
  <c r="E10"/>
  <c r="D10"/>
  <c r="C10"/>
  <c r="B10"/>
  <c r="K9"/>
  <c r="J9"/>
  <c r="I9"/>
  <c r="H9"/>
  <c r="G9"/>
  <c r="F9"/>
  <c r="E9"/>
  <c r="D9"/>
  <c r="C9"/>
  <c r="B9"/>
  <c r="K8"/>
  <c r="J8"/>
  <c r="I8"/>
  <c r="H8"/>
  <c r="G8"/>
  <c r="F8"/>
  <c r="E8"/>
  <c r="D8"/>
  <c r="C8"/>
  <c r="B8"/>
  <c r="K7"/>
  <c r="J7"/>
  <c r="I7"/>
  <c r="H7"/>
  <c r="G7"/>
  <c r="F7"/>
  <c r="E7"/>
  <c r="D7"/>
  <c r="C7"/>
  <c r="B7"/>
  <c r="K6"/>
  <c r="J6"/>
  <c r="I6"/>
  <c r="H6"/>
  <c r="G6"/>
  <c r="F6"/>
  <c r="E6"/>
  <c r="D6"/>
  <c r="C6"/>
  <c r="B6"/>
  <c r="K128"/>
  <c r="J128"/>
  <c r="I128"/>
  <c r="H128"/>
  <c r="G128"/>
  <c r="F128"/>
  <c r="E128"/>
  <c r="D128"/>
  <c r="C128"/>
  <c r="B128"/>
  <c r="W5"/>
  <c r="V5"/>
  <c r="U5"/>
  <c r="T5"/>
  <c r="S5"/>
  <c r="R5"/>
  <c r="Q5"/>
  <c r="P5"/>
  <c r="O5"/>
  <c r="N5"/>
  <c r="K104" i="15"/>
  <c r="J104"/>
  <c r="I104"/>
  <c r="H104"/>
  <c r="G104"/>
  <c r="F104"/>
  <c r="E104"/>
  <c r="D104"/>
  <c r="C104"/>
  <c r="B104"/>
  <c r="K103"/>
  <c r="J103"/>
  <c r="I103"/>
  <c r="U103" s="1"/>
  <c r="H103"/>
  <c r="G103"/>
  <c r="F103"/>
  <c r="E103"/>
  <c r="D103"/>
  <c r="C103"/>
  <c r="B103"/>
  <c r="K102"/>
  <c r="J102"/>
  <c r="I102"/>
  <c r="H102"/>
  <c r="G102"/>
  <c r="S102" s="1"/>
  <c r="F102"/>
  <c r="E102"/>
  <c r="D102"/>
  <c r="C102"/>
  <c r="O102" s="1"/>
  <c r="B102"/>
  <c r="K101"/>
  <c r="J101"/>
  <c r="I101"/>
  <c r="H101"/>
  <c r="G101"/>
  <c r="F101"/>
  <c r="E101"/>
  <c r="Q101" s="1"/>
  <c r="D101"/>
  <c r="C101"/>
  <c r="B101"/>
  <c r="K100"/>
  <c r="J100"/>
  <c r="I100"/>
  <c r="H100"/>
  <c r="G100"/>
  <c r="S100" s="1"/>
  <c r="F100"/>
  <c r="E100"/>
  <c r="D100"/>
  <c r="C100"/>
  <c r="O100" s="1"/>
  <c r="B100"/>
  <c r="K99"/>
  <c r="J99"/>
  <c r="I99"/>
  <c r="H99"/>
  <c r="G99"/>
  <c r="F99"/>
  <c r="E99"/>
  <c r="Q99" s="1"/>
  <c r="D99"/>
  <c r="C99"/>
  <c r="B99"/>
  <c r="K98"/>
  <c r="J98"/>
  <c r="I98"/>
  <c r="H98"/>
  <c r="G98"/>
  <c r="S98" s="1"/>
  <c r="F98"/>
  <c r="E98"/>
  <c r="D98"/>
  <c r="C98"/>
  <c r="O98" s="1"/>
  <c r="B98"/>
  <c r="K97"/>
  <c r="J97"/>
  <c r="I97"/>
  <c r="H97"/>
  <c r="G97"/>
  <c r="F97"/>
  <c r="E97"/>
  <c r="Q97" s="1"/>
  <c r="D97"/>
  <c r="C97"/>
  <c r="B97"/>
  <c r="K96"/>
  <c r="J96"/>
  <c r="I96"/>
  <c r="H96"/>
  <c r="G96"/>
  <c r="S96" s="1"/>
  <c r="F96"/>
  <c r="E96"/>
  <c r="D96"/>
  <c r="C96"/>
  <c r="O96" s="1"/>
  <c r="B96"/>
  <c r="K95"/>
  <c r="J95"/>
  <c r="I95"/>
  <c r="U95" s="1"/>
  <c r="H95"/>
  <c r="G95"/>
  <c r="F95"/>
  <c r="E95"/>
  <c r="Q95" s="1"/>
  <c r="D95"/>
  <c r="C95"/>
  <c r="B95"/>
  <c r="K94"/>
  <c r="W94" s="1"/>
  <c r="J94"/>
  <c r="I94"/>
  <c r="H94"/>
  <c r="G94"/>
  <c r="F94"/>
  <c r="E94"/>
  <c r="D94"/>
  <c r="C94"/>
  <c r="O94" s="1"/>
  <c r="B94"/>
  <c r="K93"/>
  <c r="J93"/>
  <c r="I93"/>
  <c r="U93" s="1"/>
  <c r="H93"/>
  <c r="G93"/>
  <c r="F93"/>
  <c r="E93"/>
  <c r="Q93" s="1"/>
  <c r="D93"/>
  <c r="C93"/>
  <c r="B93"/>
  <c r="K92"/>
  <c r="W92" s="1"/>
  <c r="J92"/>
  <c r="I92"/>
  <c r="H92"/>
  <c r="G92"/>
  <c r="F92"/>
  <c r="E92"/>
  <c r="D92"/>
  <c r="C92"/>
  <c r="O92" s="1"/>
  <c r="B92"/>
  <c r="K91"/>
  <c r="J91"/>
  <c r="I91"/>
  <c r="U91" s="1"/>
  <c r="H91"/>
  <c r="G91"/>
  <c r="F91"/>
  <c r="E91"/>
  <c r="Q91" s="1"/>
  <c r="D91"/>
  <c r="C91"/>
  <c r="B91"/>
  <c r="K90"/>
  <c r="J90"/>
  <c r="I90"/>
  <c r="H90"/>
  <c r="G90"/>
  <c r="S90" s="1"/>
  <c r="F90"/>
  <c r="E90"/>
  <c r="D90"/>
  <c r="C90"/>
  <c r="O90" s="1"/>
  <c r="B90"/>
  <c r="K89"/>
  <c r="J89"/>
  <c r="I89"/>
  <c r="U89" s="1"/>
  <c r="H89"/>
  <c r="G89"/>
  <c r="F89"/>
  <c r="E89"/>
  <c r="Q89" s="1"/>
  <c r="D89"/>
  <c r="C89"/>
  <c r="B89"/>
  <c r="K88"/>
  <c r="J88"/>
  <c r="I88"/>
  <c r="H88"/>
  <c r="G88"/>
  <c r="S88" s="1"/>
  <c r="F88"/>
  <c r="E88"/>
  <c r="D88"/>
  <c r="C88"/>
  <c r="O88" s="1"/>
  <c r="B88"/>
  <c r="K87"/>
  <c r="J87"/>
  <c r="I87"/>
  <c r="U87" s="1"/>
  <c r="H87"/>
  <c r="G87"/>
  <c r="F87"/>
  <c r="E87"/>
  <c r="Q87" s="1"/>
  <c r="D87"/>
  <c r="C87"/>
  <c r="B87"/>
  <c r="K86"/>
  <c r="J86"/>
  <c r="I86"/>
  <c r="H86"/>
  <c r="G86"/>
  <c r="S86" s="1"/>
  <c r="F86"/>
  <c r="E86"/>
  <c r="D86"/>
  <c r="C86"/>
  <c r="O86" s="1"/>
  <c r="B86"/>
  <c r="K85"/>
  <c r="J85"/>
  <c r="I85"/>
  <c r="U85" s="1"/>
  <c r="H85"/>
  <c r="G85"/>
  <c r="F85"/>
  <c r="E85"/>
  <c r="Q85" s="1"/>
  <c r="D85"/>
  <c r="C85"/>
  <c r="B85"/>
  <c r="K84"/>
  <c r="J84"/>
  <c r="I84"/>
  <c r="H84"/>
  <c r="G84"/>
  <c r="S84" s="1"/>
  <c r="F84"/>
  <c r="E84"/>
  <c r="D84"/>
  <c r="C84"/>
  <c r="O84" s="1"/>
  <c r="B84"/>
  <c r="K83"/>
  <c r="J83"/>
  <c r="I83"/>
  <c r="U83" s="1"/>
  <c r="H83"/>
  <c r="G83"/>
  <c r="F83"/>
  <c r="E83"/>
  <c r="Q83" s="1"/>
  <c r="D83"/>
  <c r="C83"/>
  <c r="B83"/>
  <c r="K82"/>
  <c r="J82"/>
  <c r="I82"/>
  <c r="H82"/>
  <c r="G82"/>
  <c r="S82" s="1"/>
  <c r="F82"/>
  <c r="E82"/>
  <c r="D82"/>
  <c r="C82"/>
  <c r="O82" s="1"/>
  <c r="B82"/>
  <c r="K81"/>
  <c r="J81"/>
  <c r="I81"/>
  <c r="U81" s="1"/>
  <c r="H81"/>
  <c r="G81"/>
  <c r="F81"/>
  <c r="E81"/>
  <c r="Q81" s="1"/>
  <c r="D81"/>
  <c r="C81"/>
  <c r="B81"/>
  <c r="K80"/>
  <c r="J80"/>
  <c r="I80"/>
  <c r="H80"/>
  <c r="G80"/>
  <c r="S80" s="1"/>
  <c r="F80"/>
  <c r="E80"/>
  <c r="D80"/>
  <c r="C80"/>
  <c r="O80" s="1"/>
  <c r="B80"/>
  <c r="K79"/>
  <c r="J79"/>
  <c r="I79"/>
  <c r="U79" s="1"/>
  <c r="H79"/>
  <c r="G79"/>
  <c r="F79"/>
  <c r="E79"/>
  <c r="Q79" s="1"/>
  <c r="D79"/>
  <c r="C79"/>
  <c r="B79"/>
  <c r="K78"/>
  <c r="J78"/>
  <c r="I78"/>
  <c r="H78"/>
  <c r="G78"/>
  <c r="S78" s="1"/>
  <c r="F78"/>
  <c r="E78"/>
  <c r="D78"/>
  <c r="C78"/>
  <c r="O78" s="1"/>
  <c r="B78"/>
  <c r="K77"/>
  <c r="J77"/>
  <c r="I77"/>
  <c r="U77" s="1"/>
  <c r="H77"/>
  <c r="G77"/>
  <c r="F77"/>
  <c r="E77"/>
  <c r="Q77" s="1"/>
  <c r="D77"/>
  <c r="C77"/>
  <c r="B77"/>
  <c r="K76"/>
  <c r="J76"/>
  <c r="I76"/>
  <c r="H76"/>
  <c r="G76"/>
  <c r="S76" s="1"/>
  <c r="F76"/>
  <c r="E76"/>
  <c r="D76"/>
  <c r="C76"/>
  <c r="O76" s="1"/>
  <c r="B76"/>
  <c r="K75"/>
  <c r="J75"/>
  <c r="I75"/>
  <c r="U75" s="1"/>
  <c r="H75"/>
  <c r="G75"/>
  <c r="F75"/>
  <c r="E75"/>
  <c r="Q75" s="1"/>
  <c r="D75"/>
  <c r="C75"/>
  <c r="B75"/>
  <c r="K74"/>
  <c r="J74"/>
  <c r="I74"/>
  <c r="H74"/>
  <c r="G74"/>
  <c r="S74" s="1"/>
  <c r="F74"/>
  <c r="E74"/>
  <c r="D74"/>
  <c r="C74"/>
  <c r="O74" s="1"/>
  <c r="B74"/>
  <c r="K73"/>
  <c r="J73"/>
  <c r="I73"/>
  <c r="U73" s="1"/>
  <c r="H73"/>
  <c r="G73"/>
  <c r="F73"/>
  <c r="E73"/>
  <c r="Q73" s="1"/>
  <c r="D73"/>
  <c r="C73"/>
  <c r="B73"/>
  <c r="K72"/>
  <c r="J72"/>
  <c r="I72"/>
  <c r="H72"/>
  <c r="G72"/>
  <c r="S72" s="1"/>
  <c r="F72"/>
  <c r="E72"/>
  <c r="D72"/>
  <c r="C72"/>
  <c r="O72" s="1"/>
  <c r="B72"/>
  <c r="K71"/>
  <c r="J71"/>
  <c r="I71"/>
  <c r="U71" s="1"/>
  <c r="H71"/>
  <c r="G71"/>
  <c r="F71"/>
  <c r="E71"/>
  <c r="Q71" s="1"/>
  <c r="D71"/>
  <c r="C71"/>
  <c r="B71"/>
  <c r="K70"/>
  <c r="W70" s="1"/>
  <c r="J70"/>
  <c r="I70"/>
  <c r="H70"/>
  <c r="G70"/>
  <c r="F70"/>
  <c r="E70"/>
  <c r="D70"/>
  <c r="C70"/>
  <c r="O70" s="1"/>
  <c r="B70"/>
  <c r="K69"/>
  <c r="J69"/>
  <c r="I69"/>
  <c r="H69"/>
  <c r="G69"/>
  <c r="F69"/>
  <c r="E69"/>
  <c r="Q69" s="1"/>
  <c r="D69"/>
  <c r="C69"/>
  <c r="B69"/>
  <c r="K68"/>
  <c r="W68" s="1"/>
  <c r="J68"/>
  <c r="I68"/>
  <c r="H68"/>
  <c r="G68"/>
  <c r="F68"/>
  <c r="E68"/>
  <c r="D68"/>
  <c r="C68"/>
  <c r="O68" s="1"/>
  <c r="B68"/>
  <c r="K67"/>
  <c r="J67"/>
  <c r="I67"/>
  <c r="H67"/>
  <c r="G67"/>
  <c r="F67"/>
  <c r="E67"/>
  <c r="Q67" s="1"/>
  <c r="D67"/>
  <c r="C67"/>
  <c r="B67"/>
  <c r="K66"/>
  <c r="W66" s="1"/>
  <c r="J66"/>
  <c r="I66"/>
  <c r="H66"/>
  <c r="G66"/>
  <c r="F66"/>
  <c r="E66"/>
  <c r="D66"/>
  <c r="C66"/>
  <c r="O66" s="1"/>
  <c r="B66"/>
  <c r="K65"/>
  <c r="J65"/>
  <c r="I65"/>
  <c r="H65"/>
  <c r="G65"/>
  <c r="F65"/>
  <c r="E65"/>
  <c r="Q65" s="1"/>
  <c r="D65"/>
  <c r="C65"/>
  <c r="B65"/>
  <c r="K64"/>
  <c r="W64" s="1"/>
  <c r="J64"/>
  <c r="I64"/>
  <c r="H64"/>
  <c r="G64"/>
  <c r="F64"/>
  <c r="E64"/>
  <c r="D64"/>
  <c r="C64"/>
  <c r="O64" s="1"/>
  <c r="B64"/>
  <c r="K63"/>
  <c r="J63"/>
  <c r="I63"/>
  <c r="H63"/>
  <c r="G63"/>
  <c r="F63"/>
  <c r="E63"/>
  <c r="Q63" s="1"/>
  <c r="D63"/>
  <c r="C63"/>
  <c r="B63"/>
  <c r="K62"/>
  <c r="W62" s="1"/>
  <c r="J62"/>
  <c r="I62"/>
  <c r="H62"/>
  <c r="G62"/>
  <c r="F62"/>
  <c r="E62"/>
  <c r="D62"/>
  <c r="C62"/>
  <c r="O62" s="1"/>
  <c r="B62"/>
  <c r="K61"/>
  <c r="J61"/>
  <c r="I61"/>
  <c r="H61"/>
  <c r="G61"/>
  <c r="F61"/>
  <c r="E61"/>
  <c r="Q61" s="1"/>
  <c r="D61"/>
  <c r="C61"/>
  <c r="B61"/>
  <c r="K60"/>
  <c r="W60" s="1"/>
  <c r="J60"/>
  <c r="I60"/>
  <c r="H60"/>
  <c r="G60"/>
  <c r="F60"/>
  <c r="E60"/>
  <c r="D60"/>
  <c r="C60"/>
  <c r="O60" s="1"/>
  <c r="B60"/>
  <c r="K59"/>
  <c r="J59"/>
  <c r="I59"/>
  <c r="H59"/>
  <c r="G59"/>
  <c r="F59"/>
  <c r="E59"/>
  <c r="Q59" s="1"/>
  <c r="D59"/>
  <c r="C59"/>
  <c r="B59"/>
  <c r="K58"/>
  <c r="W58" s="1"/>
  <c r="J58"/>
  <c r="I58"/>
  <c r="H58"/>
  <c r="G58"/>
  <c r="F58"/>
  <c r="E58"/>
  <c r="D58"/>
  <c r="C58"/>
  <c r="O58" s="1"/>
  <c r="B58"/>
  <c r="K57"/>
  <c r="J57"/>
  <c r="I57"/>
  <c r="H57"/>
  <c r="G57"/>
  <c r="F57"/>
  <c r="E57"/>
  <c r="Q57" s="1"/>
  <c r="D57"/>
  <c r="C57"/>
  <c r="B57"/>
  <c r="K56"/>
  <c r="W56" s="1"/>
  <c r="J56"/>
  <c r="I56"/>
  <c r="H56"/>
  <c r="G56"/>
  <c r="F56"/>
  <c r="E56"/>
  <c r="D56"/>
  <c r="C56"/>
  <c r="O56" s="1"/>
  <c r="B56"/>
  <c r="K55"/>
  <c r="J55"/>
  <c r="I55"/>
  <c r="H55"/>
  <c r="G55"/>
  <c r="F55"/>
  <c r="E55"/>
  <c r="Q55" s="1"/>
  <c r="D55"/>
  <c r="C55"/>
  <c r="B55"/>
  <c r="K54"/>
  <c r="W54" s="1"/>
  <c r="J54"/>
  <c r="I54"/>
  <c r="H54"/>
  <c r="G54"/>
  <c r="F54"/>
  <c r="E54"/>
  <c r="D54"/>
  <c r="C54"/>
  <c r="O54" s="1"/>
  <c r="B54"/>
  <c r="K53"/>
  <c r="J53"/>
  <c r="I53"/>
  <c r="H53"/>
  <c r="G53"/>
  <c r="F53"/>
  <c r="E53"/>
  <c r="Q53" s="1"/>
  <c r="D53"/>
  <c r="C53"/>
  <c r="B53"/>
  <c r="K52"/>
  <c r="W52" s="1"/>
  <c r="J52"/>
  <c r="I52"/>
  <c r="H52"/>
  <c r="G52"/>
  <c r="F52"/>
  <c r="E52"/>
  <c r="D52"/>
  <c r="C52"/>
  <c r="O52" s="1"/>
  <c r="B52"/>
  <c r="K51"/>
  <c r="J51"/>
  <c r="I51"/>
  <c r="H51"/>
  <c r="G51"/>
  <c r="F51"/>
  <c r="E51"/>
  <c r="Q51" s="1"/>
  <c r="D51"/>
  <c r="C51"/>
  <c r="B51"/>
  <c r="K50"/>
  <c r="W50" s="1"/>
  <c r="J50"/>
  <c r="I50"/>
  <c r="H50"/>
  <c r="G50"/>
  <c r="F50"/>
  <c r="E50"/>
  <c r="D50"/>
  <c r="C50"/>
  <c r="O50" s="1"/>
  <c r="B50"/>
  <c r="K49"/>
  <c r="J49"/>
  <c r="I49"/>
  <c r="H49"/>
  <c r="G49"/>
  <c r="F49"/>
  <c r="E49"/>
  <c r="Q49" s="1"/>
  <c r="D49"/>
  <c r="C49"/>
  <c r="B49"/>
  <c r="K48"/>
  <c r="W48" s="1"/>
  <c r="J48"/>
  <c r="I48"/>
  <c r="H48"/>
  <c r="G48"/>
  <c r="F48"/>
  <c r="E48"/>
  <c r="D48"/>
  <c r="C48"/>
  <c r="O48" s="1"/>
  <c r="B48"/>
  <c r="K47"/>
  <c r="J47"/>
  <c r="I47"/>
  <c r="H47"/>
  <c r="G47"/>
  <c r="F47"/>
  <c r="E47"/>
  <c r="Q47" s="1"/>
  <c r="D47"/>
  <c r="C47"/>
  <c r="B47"/>
  <c r="K46"/>
  <c r="W46" s="1"/>
  <c r="J46"/>
  <c r="I46"/>
  <c r="H46"/>
  <c r="G46"/>
  <c r="F46"/>
  <c r="E46"/>
  <c r="D46"/>
  <c r="C46"/>
  <c r="O46" s="1"/>
  <c r="B46"/>
  <c r="K45"/>
  <c r="J45"/>
  <c r="I45"/>
  <c r="H45"/>
  <c r="G45"/>
  <c r="F45"/>
  <c r="E45"/>
  <c r="Q45" s="1"/>
  <c r="D45"/>
  <c r="C45"/>
  <c r="B45"/>
  <c r="K44"/>
  <c r="W44" s="1"/>
  <c r="J44"/>
  <c r="I44"/>
  <c r="H44"/>
  <c r="G44"/>
  <c r="F44"/>
  <c r="E44"/>
  <c r="D44"/>
  <c r="C44"/>
  <c r="O44" s="1"/>
  <c r="B44"/>
  <c r="K43"/>
  <c r="J43"/>
  <c r="I43"/>
  <c r="H43"/>
  <c r="G43"/>
  <c r="F43"/>
  <c r="E43"/>
  <c r="Q43" s="1"/>
  <c r="D43"/>
  <c r="C43"/>
  <c r="B43"/>
  <c r="K42"/>
  <c r="W42" s="1"/>
  <c r="J42"/>
  <c r="I42"/>
  <c r="H42"/>
  <c r="G42"/>
  <c r="F42"/>
  <c r="E42"/>
  <c r="D42"/>
  <c r="C42"/>
  <c r="O42" s="1"/>
  <c r="B42"/>
  <c r="K41"/>
  <c r="J41"/>
  <c r="I41"/>
  <c r="H41"/>
  <c r="G41"/>
  <c r="F41"/>
  <c r="E41"/>
  <c r="Q41" s="1"/>
  <c r="D41"/>
  <c r="C41"/>
  <c r="B41"/>
  <c r="K40"/>
  <c r="W40" s="1"/>
  <c r="J40"/>
  <c r="I40"/>
  <c r="H40"/>
  <c r="G40"/>
  <c r="F40"/>
  <c r="E40"/>
  <c r="D40"/>
  <c r="C40"/>
  <c r="O40" s="1"/>
  <c r="B40"/>
  <c r="K39"/>
  <c r="J39"/>
  <c r="I39"/>
  <c r="H39"/>
  <c r="T39" s="1"/>
  <c r="G39"/>
  <c r="F39"/>
  <c r="E39"/>
  <c r="Q39" s="1"/>
  <c r="D39"/>
  <c r="C39"/>
  <c r="B39"/>
  <c r="K38"/>
  <c r="W38" s="1"/>
  <c r="J38"/>
  <c r="I38"/>
  <c r="H38"/>
  <c r="G38"/>
  <c r="F38"/>
  <c r="R38" s="1"/>
  <c r="E38"/>
  <c r="D38"/>
  <c r="C38"/>
  <c r="O38" s="1"/>
  <c r="B38"/>
  <c r="K37"/>
  <c r="J37"/>
  <c r="I37"/>
  <c r="H37"/>
  <c r="T37" s="1"/>
  <c r="G37"/>
  <c r="F37"/>
  <c r="E37"/>
  <c r="Q37" s="1"/>
  <c r="D37"/>
  <c r="C37"/>
  <c r="B37"/>
  <c r="K36"/>
  <c r="W36" s="1"/>
  <c r="J36"/>
  <c r="I36"/>
  <c r="H36"/>
  <c r="G36"/>
  <c r="F36"/>
  <c r="R36" s="1"/>
  <c r="E36"/>
  <c r="D36"/>
  <c r="C36"/>
  <c r="O36" s="1"/>
  <c r="B36"/>
  <c r="K35"/>
  <c r="J35"/>
  <c r="I35"/>
  <c r="H35"/>
  <c r="T35" s="1"/>
  <c r="G35"/>
  <c r="F35"/>
  <c r="E35"/>
  <c r="Q35" s="1"/>
  <c r="D35"/>
  <c r="C35"/>
  <c r="B35"/>
  <c r="K34"/>
  <c r="W34" s="1"/>
  <c r="J34"/>
  <c r="I34"/>
  <c r="H34"/>
  <c r="G34"/>
  <c r="F34"/>
  <c r="R34" s="1"/>
  <c r="E34"/>
  <c r="D34"/>
  <c r="C34"/>
  <c r="O34" s="1"/>
  <c r="B34"/>
  <c r="K33"/>
  <c r="J33"/>
  <c r="I33"/>
  <c r="H33"/>
  <c r="T33" s="1"/>
  <c r="G33"/>
  <c r="F33"/>
  <c r="E33"/>
  <c r="Q33" s="1"/>
  <c r="D33"/>
  <c r="C33"/>
  <c r="B33"/>
  <c r="K32"/>
  <c r="W32" s="1"/>
  <c r="J32"/>
  <c r="I32"/>
  <c r="H32"/>
  <c r="G32"/>
  <c r="F32"/>
  <c r="R32" s="1"/>
  <c r="E32"/>
  <c r="D32"/>
  <c r="C32"/>
  <c r="O32" s="1"/>
  <c r="B32"/>
  <c r="K31"/>
  <c r="J31"/>
  <c r="I31"/>
  <c r="H31"/>
  <c r="T31" s="1"/>
  <c r="G31"/>
  <c r="S31" s="1"/>
  <c r="F31"/>
  <c r="R31" s="1"/>
  <c r="E31"/>
  <c r="Q31" s="1"/>
  <c r="D31"/>
  <c r="C31"/>
  <c r="B31"/>
  <c r="K30"/>
  <c r="W30" s="1"/>
  <c r="J30"/>
  <c r="I30"/>
  <c r="H30"/>
  <c r="G30"/>
  <c r="F30"/>
  <c r="R30" s="1"/>
  <c r="E30"/>
  <c r="D30"/>
  <c r="C30"/>
  <c r="O30" s="1"/>
  <c r="B30"/>
  <c r="K29"/>
  <c r="J29"/>
  <c r="I29"/>
  <c r="H29"/>
  <c r="T29" s="1"/>
  <c r="G29"/>
  <c r="F29"/>
  <c r="E29"/>
  <c r="Q29" s="1"/>
  <c r="D29"/>
  <c r="C29"/>
  <c r="B29"/>
  <c r="K28"/>
  <c r="W28" s="1"/>
  <c r="J28"/>
  <c r="I28"/>
  <c r="H28"/>
  <c r="G28"/>
  <c r="F28"/>
  <c r="R28" s="1"/>
  <c r="E28"/>
  <c r="D28"/>
  <c r="C28"/>
  <c r="O28" s="1"/>
  <c r="B28"/>
  <c r="K27"/>
  <c r="J27"/>
  <c r="I27"/>
  <c r="H27"/>
  <c r="T27" s="1"/>
  <c r="G27"/>
  <c r="F27"/>
  <c r="E27"/>
  <c r="Q27" s="1"/>
  <c r="D27"/>
  <c r="C27"/>
  <c r="B27"/>
  <c r="N27" s="1"/>
  <c r="K26"/>
  <c r="W26" s="1"/>
  <c r="J26"/>
  <c r="I26"/>
  <c r="H26"/>
  <c r="G26"/>
  <c r="F26"/>
  <c r="R26" s="1"/>
  <c r="E26"/>
  <c r="D26"/>
  <c r="P26" s="1"/>
  <c r="C26"/>
  <c r="O26" s="1"/>
  <c r="B26"/>
  <c r="K25"/>
  <c r="J25"/>
  <c r="I25"/>
  <c r="H25"/>
  <c r="T25" s="1"/>
  <c r="G25"/>
  <c r="F25"/>
  <c r="E25"/>
  <c r="Q25" s="1"/>
  <c r="D25"/>
  <c r="C25"/>
  <c r="B25"/>
  <c r="K24"/>
  <c r="W24" s="1"/>
  <c r="J24"/>
  <c r="I24"/>
  <c r="H24"/>
  <c r="G24"/>
  <c r="F24"/>
  <c r="R24" s="1"/>
  <c r="E24"/>
  <c r="D24"/>
  <c r="C24"/>
  <c r="O24" s="1"/>
  <c r="B24"/>
  <c r="K23"/>
  <c r="J23"/>
  <c r="I23"/>
  <c r="H23"/>
  <c r="T23" s="1"/>
  <c r="G23"/>
  <c r="F23"/>
  <c r="R23" s="1"/>
  <c r="E23"/>
  <c r="Q23" s="1"/>
  <c r="D23"/>
  <c r="C23"/>
  <c r="B23"/>
  <c r="K22"/>
  <c r="W22" s="1"/>
  <c r="J22"/>
  <c r="I22"/>
  <c r="H22"/>
  <c r="G22"/>
  <c r="F22"/>
  <c r="R22" s="1"/>
  <c r="E22"/>
  <c r="D22"/>
  <c r="C22"/>
  <c r="O22" s="1"/>
  <c r="B22"/>
  <c r="K21"/>
  <c r="J21"/>
  <c r="I21"/>
  <c r="H21"/>
  <c r="G21"/>
  <c r="F21"/>
  <c r="E21"/>
  <c r="Q21" s="1"/>
  <c r="D21"/>
  <c r="C21"/>
  <c r="B21"/>
  <c r="K20"/>
  <c r="W20" s="1"/>
  <c r="J20"/>
  <c r="V20" s="1"/>
  <c r="I20"/>
  <c r="H20"/>
  <c r="G20"/>
  <c r="F20"/>
  <c r="E20"/>
  <c r="D20"/>
  <c r="C20"/>
  <c r="O20" s="1"/>
  <c r="B20"/>
  <c r="K19"/>
  <c r="J19"/>
  <c r="I19"/>
  <c r="H19"/>
  <c r="T19" s="1"/>
  <c r="G19"/>
  <c r="F19"/>
  <c r="R19" s="1"/>
  <c r="E19"/>
  <c r="Q19" s="1"/>
  <c r="D19"/>
  <c r="C19"/>
  <c r="B19"/>
  <c r="K18"/>
  <c r="W18" s="1"/>
  <c r="J18"/>
  <c r="V18" s="1"/>
  <c r="I18"/>
  <c r="H18"/>
  <c r="G18"/>
  <c r="F18"/>
  <c r="E18"/>
  <c r="D18"/>
  <c r="C18"/>
  <c r="O18" s="1"/>
  <c r="B18"/>
  <c r="K17"/>
  <c r="J17"/>
  <c r="I17"/>
  <c r="U17" s="1"/>
  <c r="H17"/>
  <c r="T17" s="1"/>
  <c r="G17"/>
  <c r="F17"/>
  <c r="E17"/>
  <c r="Q17" s="1"/>
  <c r="D17"/>
  <c r="C17"/>
  <c r="B17"/>
  <c r="K16"/>
  <c r="J16"/>
  <c r="V16" s="1"/>
  <c r="I16"/>
  <c r="H16"/>
  <c r="G16"/>
  <c r="S16" s="1"/>
  <c r="F16"/>
  <c r="E16"/>
  <c r="D16"/>
  <c r="C16"/>
  <c r="O16" s="1"/>
  <c r="B16"/>
  <c r="N16" s="1"/>
  <c r="K15"/>
  <c r="J15"/>
  <c r="I15"/>
  <c r="U15" s="1"/>
  <c r="H15"/>
  <c r="T15" s="1"/>
  <c r="G15"/>
  <c r="F15"/>
  <c r="R15" s="1"/>
  <c r="E15"/>
  <c r="Q15" s="1"/>
  <c r="D15"/>
  <c r="C15"/>
  <c r="B15"/>
  <c r="K14"/>
  <c r="J14"/>
  <c r="V14" s="1"/>
  <c r="I14"/>
  <c r="H14"/>
  <c r="G14"/>
  <c r="S14" s="1"/>
  <c r="F14"/>
  <c r="E14"/>
  <c r="D14"/>
  <c r="P14" s="1"/>
  <c r="C14"/>
  <c r="B14"/>
  <c r="N14" s="1"/>
  <c r="K13"/>
  <c r="J13"/>
  <c r="I13"/>
  <c r="U13" s="1"/>
  <c r="H13"/>
  <c r="T13" s="1"/>
  <c r="G13"/>
  <c r="F13"/>
  <c r="E13"/>
  <c r="Q13" s="1"/>
  <c r="D13"/>
  <c r="C13"/>
  <c r="B13"/>
  <c r="K12"/>
  <c r="J12"/>
  <c r="V12" s="1"/>
  <c r="I12"/>
  <c r="H12"/>
  <c r="G12"/>
  <c r="S12" s="1"/>
  <c r="F12"/>
  <c r="E12"/>
  <c r="D12"/>
  <c r="C12"/>
  <c r="O12" s="1"/>
  <c r="B12"/>
  <c r="N12" s="1"/>
  <c r="K11"/>
  <c r="J11"/>
  <c r="I11"/>
  <c r="U11" s="1"/>
  <c r="H11"/>
  <c r="T11" s="1"/>
  <c r="G11"/>
  <c r="F11"/>
  <c r="E11"/>
  <c r="Q11" s="1"/>
  <c r="D11"/>
  <c r="C11"/>
  <c r="B11"/>
  <c r="N11" s="1"/>
  <c r="K10"/>
  <c r="J10"/>
  <c r="V10" s="1"/>
  <c r="I10"/>
  <c r="H10"/>
  <c r="G10"/>
  <c r="S10" s="1"/>
  <c r="F10"/>
  <c r="E10"/>
  <c r="D10"/>
  <c r="C10"/>
  <c r="O10" s="1"/>
  <c r="B10"/>
  <c r="N10" s="1"/>
  <c r="K9"/>
  <c r="J9"/>
  <c r="I9"/>
  <c r="U9" s="1"/>
  <c r="H9"/>
  <c r="T9" s="1"/>
  <c r="G9"/>
  <c r="F9"/>
  <c r="E9"/>
  <c r="D9"/>
  <c r="P9" s="1"/>
  <c r="C9"/>
  <c r="O9" s="1"/>
  <c r="B9"/>
  <c r="N9" s="1"/>
  <c r="K8"/>
  <c r="J8"/>
  <c r="V8" s="1"/>
  <c r="I8"/>
  <c r="H8"/>
  <c r="G8"/>
  <c r="S8" s="1"/>
  <c r="F8"/>
  <c r="E8"/>
  <c r="D8"/>
  <c r="C8"/>
  <c r="B8"/>
  <c r="N8" s="1"/>
  <c r="K7"/>
  <c r="J7"/>
  <c r="I7"/>
  <c r="U7" s="1"/>
  <c r="H7"/>
  <c r="T7" s="1"/>
  <c r="G7"/>
  <c r="F7"/>
  <c r="R7" s="1"/>
  <c r="E7"/>
  <c r="Q7" s="1"/>
  <c r="D7"/>
  <c r="C7"/>
  <c r="B7"/>
  <c r="K6"/>
  <c r="J6"/>
  <c r="V6" s="1"/>
  <c r="I6"/>
  <c r="H6"/>
  <c r="G6"/>
  <c r="F6"/>
  <c r="E6"/>
  <c r="D6"/>
  <c r="C6"/>
  <c r="B6"/>
  <c r="N6" s="1"/>
  <c r="K128"/>
  <c r="J128"/>
  <c r="I128"/>
  <c r="H128"/>
  <c r="G128"/>
  <c r="F128"/>
  <c r="E128"/>
  <c r="D128"/>
  <c r="C128"/>
  <c r="B128"/>
  <c r="W104"/>
  <c r="S104"/>
  <c r="O104"/>
  <c r="V104"/>
  <c r="U104"/>
  <c r="T104"/>
  <c r="R104"/>
  <c r="Q104"/>
  <c r="P104"/>
  <c r="N104"/>
  <c r="W103"/>
  <c r="S103"/>
  <c r="O103"/>
  <c r="V103"/>
  <c r="T103"/>
  <c r="R103"/>
  <c r="Q103"/>
  <c r="P103"/>
  <c r="N103"/>
  <c r="W102"/>
  <c r="T102"/>
  <c r="P102"/>
  <c r="V102"/>
  <c r="U102"/>
  <c r="R102"/>
  <c r="Q102"/>
  <c r="N102"/>
  <c r="W101"/>
  <c r="T101"/>
  <c r="S101"/>
  <c r="P101"/>
  <c r="O101"/>
  <c r="V101"/>
  <c r="U101"/>
  <c r="R101"/>
  <c r="N101"/>
  <c r="W100"/>
  <c r="T100"/>
  <c r="P100"/>
  <c r="V100"/>
  <c r="U100"/>
  <c r="R100"/>
  <c r="Q100"/>
  <c r="N100"/>
  <c r="W99"/>
  <c r="T99"/>
  <c r="S99"/>
  <c r="P99"/>
  <c r="O99"/>
  <c r="V99"/>
  <c r="U99"/>
  <c r="R99"/>
  <c r="N99"/>
  <c r="W98"/>
  <c r="T98"/>
  <c r="P98"/>
  <c r="V98"/>
  <c r="U98"/>
  <c r="R98"/>
  <c r="Q98"/>
  <c r="N98"/>
  <c r="W97"/>
  <c r="T97"/>
  <c r="S97"/>
  <c r="P97"/>
  <c r="O97"/>
  <c r="V97"/>
  <c r="U97"/>
  <c r="R97"/>
  <c r="N97"/>
  <c r="W96"/>
  <c r="T96"/>
  <c r="P96"/>
  <c r="V96"/>
  <c r="U96"/>
  <c r="R96"/>
  <c r="Q96"/>
  <c r="N96"/>
  <c r="W95"/>
  <c r="T95"/>
  <c r="S95"/>
  <c r="P95"/>
  <c r="V95"/>
  <c r="R95"/>
  <c r="O95"/>
  <c r="N95"/>
  <c r="T94"/>
  <c r="P94"/>
  <c r="V94"/>
  <c r="U94"/>
  <c r="S94"/>
  <c r="R94"/>
  <c r="Q94"/>
  <c r="N94"/>
  <c r="T93"/>
  <c r="P93"/>
  <c r="W93"/>
  <c r="V93"/>
  <c r="S93"/>
  <c r="R93"/>
  <c r="O93"/>
  <c r="N93"/>
  <c r="T92"/>
  <c r="P92"/>
  <c r="V92"/>
  <c r="U92"/>
  <c r="S92"/>
  <c r="R92"/>
  <c r="Q92"/>
  <c r="N92"/>
  <c r="T91"/>
  <c r="P91"/>
  <c r="W91"/>
  <c r="V91"/>
  <c r="S91"/>
  <c r="R91"/>
  <c r="O91"/>
  <c r="N91"/>
  <c r="U90"/>
  <c r="T90"/>
  <c r="Q90"/>
  <c r="P90"/>
  <c r="W90"/>
  <c r="V90"/>
  <c r="R90"/>
  <c r="N90"/>
  <c r="T89"/>
  <c r="P89"/>
  <c r="W89"/>
  <c r="V89"/>
  <c r="S89"/>
  <c r="R89"/>
  <c r="O89"/>
  <c r="N89"/>
  <c r="U88"/>
  <c r="T88"/>
  <c r="Q88"/>
  <c r="P88"/>
  <c r="W88"/>
  <c r="V88"/>
  <c r="R88"/>
  <c r="N88"/>
  <c r="T87"/>
  <c r="P87"/>
  <c r="W87"/>
  <c r="V87"/>
  <c r="S87"/>
  <c r="R87"/>
  <c r="O87"/>
  <c r="N87"/>
  <c r="U86"/>
  <c r="T86"/>
  <c r="Q86"/>
  <c r="P86"/>
  <c r="W86"/>
  <c r="V86"/>
  <c r="R86"/>
  <c r="N86"/>
  <c r="T85"/>
  <c r="P85"/>
  <c r="W85"/>
  <c r="V85"/>
  <c r="S85"/>
  <c r="R85"/>
  <c r="O85"/>
  <c r="N85"/>
  <c r="U84"/>
  <c r="T84"/>
  <c r="Q84"/>
  <c r="P84"/>
  <c r="W84"/>
  <c r="V84"/>
  <c r="R84"/>
  <c r="N84"/>
  <c r="T83"/>
  <c r="P83"/>
  <c r="W83"/>
  <c r="V83"/>
  <c r="S83"/>
  <c r="R83"/>
  <c r="O83"/>
  <c r="N83"/>
  <c r="U82"/>
  <c r="T82"/>
  <c r="Q82"/>
  <c r="P82"/>
  <c r="W82"/>
  <c r="V82"/>
  <c r="R82"/>
  <c r="N82"/>
  <c r="T81"/>
  <c r="P81"/>
  <c r="W81"/>
  <c r="V81"/>
  <c r="S81"/>
  <c r="R81"/>
  <c r="O81"/>
  <c r="N81"/>
  <c r="U80"/>
  <c r="T80"/>
  <c r="Q80"/>
  <c r="P80"/>
  <c r="W80"/>
  <c r="V80"/>
  <c r="R80"/>
  <c r="N80"/>
  <c r="T79"/>
  <c r="P79"/>
  <c r="W79"/>
  <c r="V79"/>
  <c r="S79"/>
  <c r="R79"/>
  <c r="O79"/>
  <c r="N79"/>
  <c r="U78"/>
  <c r="T78"/>
  <c r="Q78"/>
  <c r="P78"/>
  <c r="W78"/>
  <c r="V78"/>
  <c r="R78"/>
  <c r="N78"/>
  <c r="T77"/>
  <c r="P77"/>
  <c r="W77"/>
  <c r="V77"/>
  <c r="S77"/>
  <c r="R77"/>
  <c r="O77"/>
  <c r="N77"/>
  <c r="U76"/>
  <c r="T76"/>
  <c r="Q76"/>
  <c r="P76"/>
  <c r="W76"/>
  <c r="V76"/>
  <c r="R76"/>
  <c r="N76"/>
  <c r="T75"/>
  <c r="P75"/>
  <c r="W75"/>
  <c r="V75"/>
  <c r="S75"/>
  <c r="R75"/>
  <c r="O75"/>
  <c r="N75"/>
  <c r="U74"/>
  <c r="T74"/>
  <c r="Q74"/>
  <c r="P74"/>
  <c r="W74"/>
  <c r="V74"/>
  <c r="R74"/>
  <c r="N74"/>
  <c r="T73"/>
  <c r="P73"/>
  <c r="W73"/>
  <c r="V73"/>
  <c r="S73"/>
  <c r="R73"/>
  <c r="O73"/>
  <c r="N73"/>
  <c r="U72"/>
  <c r="T72"/>
  <c r="Q72"/>
  <c r="P72"/>
  <c r="W72"/>
  <c r="V72"/>
  <c r="R72"/>
  <c r="N72"/>
  <c r="T71"/>
  <c r="P71"/>
  <c r="W71"/>
  <c r="V71"/>
  <c r="S71"/>
  <c r="R71"/>
  <c r="N71"/>
  <c r="U70"/>
  <c r="T70"/>
  <c r="Q70"/>
  <c r="P70"/>
  <c r="V70"/>
  <c r="S70"/>
  <c r="R70"/>
  <c r="N70"/>
  <c r="U69"/>
  <c r="T69"/>
  <c r="P69"/>
  <c r="W69"/>
  <c r="V69"/>
  <c r="S69"/>
  <c r="R69"/>
  <c r="O69"/>
  <c r="N69"/>
  <c r="U68"/>
  <c r="T68"/>
  <c r="Q68"/>
  <c r="P68"/>
  <c r="V68"/>
  <c r="S68"/>
  <c r="R68"/>
  <c r="N68"/>
  <c r="U67"/>
  <c r="T67"/>
  <c r="P67"/>
  <c r="W67"/>
  <c r="V67"/>
  <c r="S67"/>
  <c r="R67"/>
  <c r="O67"/>
  <c r="N67"/>
  <c r="U66"/>
  <c r="T66"/>
  <c r="Q66"/>
  <c r="P66"/>
  <c r="V66"/>
  <c r="S66"/>
  <c r="R66"/>
  <c r="N66"/>
  <c r="U65"/>
  <c r="T65"/>
  <c r="P65"/>
  <c r="W65"/>
  <c r="V65"/>
  <c r="S65"/>
  <c r="R65"/>
  <c r="O65"/>
  <c r="N65"/>
  <c r="U64"/>
  <c r="T64"/>
  <c r="Q64"/>
  <c r="P64"/>
  <c r="V64"/>
  <c r="S64"/>
  <c r="R64"/>
  <c r="N64"/>
  <c r="U63"/>
  <c r="T63"/>
  <c r="P63"/>
  <c r="W63"/>
  <c r="V63"/>
  <c r="S63"/>
  <c r="R63"/>
  <c r="O63"/>
  <c r="N63"/>
  <c r="U62"/>
  <c r="T62"/>
  <c r="Q62"/>
  <c r="P62"/>
  <c r="V62"/>
  <c r="S62"/>
  <c r="R62"/>
  <c r="N62"/>
  <c r="U61"/>
  <c r="T61"/>
  <c r="P61"/>
  <c r="W61"/>
  <c r="V61"/>
  <c r="S61"/>
  <c r="R61"/>
  <c r="O61"/>
  <c r="N61"/>
  <c r="U60"/>
  <c r="T60"/>
  <c r="Q60"/>
  <c r="P60"/>
  <c r="V60"/>
  <c r="S60"/>
  <c r="R60"/>
  <c r="N60"/>
  <c r="U59"/>
  <c r="T59"/>
  <c r="P59"/>
  <c r="W59"/>
  <c r="V59"/>
  <c r="S59"/>
  <c r="R59"/>
  <c r="O59"/>
  <c r="N59"/>
  <c r="U58"/>
  <c r="T58"/>
  <c r="Q58"/>
  <c r="P58"/>
  <c r="V58"/>
  <c r="S58"/>
  <c r="R58"/>
  <c r="N58"/>
  <c r="U57"/>
  <c r="T57"/>
  <c r="P57"/>
  <c r="W57"/>
  <c r="V57"/>
  <c r="S57"/>
  <c r="R57"/>
  <c r="O57"/>
  <c r="N57"/>
  <c r="U56"/>
  <c r="T56"/>
  <c r="Q56"/>
  <c r="P56"/>
  <c r="V56"/>
  <c r="S56"/>
  <c r="R56"/>
  <c r="N56"/>
  <c r="U55"/>
  <c r="T55"/>
  <c r="P55"/>
  <c r="W55"/>
  <c r="V55"/>
  <c r="S55"/>
  <c r="R55"/>
  <c r="O55"/>
  <c r="N55"/>
  <c r="U54"/>
  <c r="T54"/>
  <c r="Q54"/>
  <c r="P54"/>
  <c r="V54"/>
  <c r="S54"/>
  <c r="R54"/>
  <c r="N54"/>
  <c r="U53"/>
  <c r="T53"/>
  <c r="P53"/>
  <c r="W53"/>
  <c r="V53"/>
  <c r="S53"/>
  <c r="R53"/>
  <c r="O53"/>
  <c r="N53"/>
  <c r="U52"/>
  <c r="T52"/>
  <c r="Q52"/>
  <c r="P52"/>
  <c r="V52"/>
  <c r="S52"/>
  <c r="R52"/>
  <c r="N52"/>
  <c r="U51"/>
  <c r="T51"/>
  <c r="P51"/>
  <c r="W51"/>
  <c r="V51"/>
  <c r="S51"/>
  <c r="R51"/>
  <c r="O51"/>
  <c r="N51"/>
  <c r="U50"/>
  <c r="T50"/>
  <c r="Q50"/>
  <c r="P50"/>
  <c r="V50"/>
  <c r="S50"/>
  <c r="R50"/>
  <c r="N50"/>
  <c r="U49"/>
  <c r="T49"/>
  <c r="P49"/>
  <c r="W49"/>
  <c r="V49"/>
  <c r="S49"/>
  <c r="R49"/>
  <c r="O49"/>
  <c r="N49"/>
  <c r="U48"/>
  <c r="T48"/>
  <c r="Q48"/>
  <c r="P48"/>
  <c r="V48"/>
  <c r="S48"/>
  <c r="R48"/>
  <c r="N48"/>
  <c r="U47"/>
  <c r="T47"/>
  <c r="P47"/>
  <c r="W47"/>
  <c r="V47"/>
  <c r="S47"/>
  <c r="R47"/>
  <c r="O47"/>
  <c r="N47"/>
  <c r="U46"/>
  <c r="T46"/>
  <c r="Q46"/>
  <c r="P46"/>
  <c r="V46"/>
  <c r="S46"/>
  <c r="R46"/>
  <c r="N46"/>
  <c r="U45"/>
  <c r="T45"/>
  <c r="P45"/>
  <c r="W45"/>
  <c r="V45"/>
  <c r="S45"/>
  <c r="R45"/>
  <c r="O45"/>
  <c r="N45"/>
  <c r="U44"/>
  <c r="T44"/>
  <c r="Q44"/>
  <c r="P44"/>
  <c r="V44"/>
  <c r="S44"/>
  <c r="R44"/>
  <c r="N44"/>
  <c r="U43"/>
  <c r="T43"/>
  <c r="P43"/>
  <c r="W43"/>
  <c r="V43"/>
  <c r="S43"/>
  <c r="R43"/>
  <c r="O43"/>
  <c r="N43"/>
  <c r="U42"/>
  <c r="T42"/>
  <c r="Q42"/>
  <c r="P42"/>
  <c r="V42"/>
  <c r="S42"/>
  <c r="R42"/>
  <c r="N42"/>
  <c r="U41"/>
  <c r="T41"/>
  <c r="P41"/>
  <c r="W41"/>
  <c r="V41"/>
  <c r="S41"/>
  <c r="R41"/>
  <c r="O41"/>
  <c r="N41"/>
  <c r="U40"/>
  <c r="T40"/>
  <c r="Q40"/>
  <c r="P40"/>
  <c r="V40"/>
  <c r="S40"/>
  <c r="R40"/>
  <c r="N40"/>
  <c r="U39"/>
  <c r="P39"/>
  <c r="W39"/>
  <c r="V39"/>
  <c r="S39"/>
  <c r="R39"/>
  <c r="O39"/>
  <c r="N39"/>
  <c r="U38"/>
  <c r="T38"/>
  <c r="Q38"/>
  <c r="P38"/>
  <c r="V38"/>
  <c r="S38"/>
  <c r="N38"/>
  <c r="U37"/>
  <c r="P37"/>
  <c r="W37"/>
  <c r="V37"/>
  <c r="S37"/>
  <c r="R37"/>
  <c r="O37"/>
  <c r="N37"/>
  <c r="U36"/>
  <c r="T36"/>
  <c r="Q36"/>
  <c r="P36"/>
  <c r="V36"/>
  <c r="S36"/>
  <c r="N36"/>
  <c r="U35"/>
  <c r="P35"/>
  <c r="W35"/>
  <c r="V35"/>
  <c r="S35"/>
  <c r="R35"/>
  <c r="O35"/>
  <c r="N35"/>
  <c r="U34"/>
  <c r="T34"/>
  <c r="Q34"/>
  <c r="P34"/>
  <c r="V34"/>
  <c r="S34"/>
  <c r="N34"/>
  <c r="U33"/>
  <c r="P33"/>
  <c r="W33"/>
  <c r="V33"/>
  <c r="S33"/>
  <c r="R33"/>
  <c r="O33"/>
  <c r="N33"/>
  <c r="U32"/>
  <c r="T32"/>
  <c r="Q32"/>
  <c r="P32"/>
  <c r="V32"/>
  <c r="S32"/>
  <c r="N32"/>
  <c r="U31"/>
  <c r="P31"/>
  <c r="W31"/>
  <c r="V31"/>
  <c r="O31"/>
  <c r="N31"/>
  <c r="U30"/>
  <c r="T30"/>
  <c r="Q30"/>
  <c r="P30"/>
  <c r="V30"/>
  <c r="S30"/>
  <c r="N30"/>
  <c r="U29"/>
  <c r="P29"/>
  <c r="W29"/>
  <c r="V29"/>
  <c r="S29"/>
  <c r="R29"/>
  <c r="O29"/>
  <c r="N29"/>
  <c r="U28"/>
  <c r="T28"/>
  <c r="Q28"/>
  <c r="P28"/>
  <c r="V28"/>
  <c r="S28"/>
  <c r="N28"/>
  <c r="U27"/>
  <c r="P27"/>
  <c r="W27"/>
  <c r="V27"/>
  <c r="S27"/>
  <c r="R27"/>
  <c r="O27"/>
  <c r="U26"/>
  <c r="T26"/>
  <c r="Q26"/>
  <c r="V26"/>
  <c r="S26"/>
  <c r="N26"/>
  <c r="U25"/>
  <c r="P25"/>
  <c r="W25"/>
  <c r="V25"/>
  <c r="S25"/>
  <c r="R25"/>
  <c r="O25"/>
  <c r="N25"/>
  <c r="U24"/>
  <c r="T24"/>
  <c r="Q24"/>
  <c r="P24"/>
  <c r="V24"/>
  <c r="S24"/>
  <c r="N24"/>
  <c r="U23"/>
  <c r="P23"/>
  <c r="W23"/>
  <c r="V23"/>
  <c r="S23"/>
  <c r="O23"/>
  <c r="N23"/>
  <c r="U22"/>
  <c r="T22"/>
  <c r="Q22"/>
  <c r="P22"/>
  <c r="V22"/>
  <c r="S22"/>
  <c r="N22"/>
  <c r="U21"/>
  <c r="W21"/>
  <c r="V21"/>
  <c r="T21"/>
  <c r="S21"/>
  <c r="R21"/>
  <c r="P21"/>
  <c r="O21"/>
  <c r="N21"/>
  <c r="R20"/>
  <c r="N20"/>
  <c r="U20"/>
  <c r="T20"/>
  <c r="S20"/>
  <c r="Q20"/>
  <c r="P20"/>
  <c r="V19"/>
  <c r="N19"/>
  <c r="W19"/>
  <c r="U19"/>
  <c r="S19"/>
  <c r="P19"/>
  <c r="O19"/>
  <c r="R18"/>
  <c r="N18"/>
  <c r="U18"/>
  <c r="T18"/>
  <c r="S18"/>
  <c r="Q18"/>
  <c r="P18"/>
  <c r="V17"/>
  <c r="R17"/>
  <c r="N17"/>
  <c r="W17"/>
  <c r="S17"/>
  <c r="P17"/>
  <c r="O17"/>
  <c r="U16"/>
  <c r="R16"/>
  <c r="Q16"/>
  <c r="W16"/>
  <c r="T16"/>
  <c r="P16"/>
  <c r="V15"/>
  <c r="N15"/>
  <c r="W15"/>
  <c r="S15"/>
  <c r="P15"/>
  <c r="O15"/>
  <c r="U14"/>
  <c r="R14"/>
  <c r="Q14"/>
  <c r="W14"/>
  <c r="T14"/>
  <c r="O14"/>
  <c r="V13"/>
  <c r="R13"/>
  <c r="N13"/>
  <c r="W13"/>
  <c r="S13"/>
  <c r="P13"/>
  <c r="O13"/>
  <c r="U12"/>
  <c r="R12"/>
  <c r="Q12"/>
  <c r="W12"/>
  <c r="T12"/>
  <c r="P12"/>
  <c r="V11"/>
  <c r="R11"/>
  <c r="W11"/>
  <c r="S11"/>
  <c r="P11"/>
  <c r="O11"/>
  <c r="U10"/>
  <c r="R10"/>
  <c r="Q10"/>
  <c r="W10"/>
  <c r="T10"/>
  <c r="P10"/>
  <c r="V9"/>
  <c r="R9"/>
  <c r="Q9"/>
  <c r="W9"/>
  <c r="S9"/>
  <c r="U8"/>
  <c r="R8"/>
  <c r="Q8"/>
  <c r="W8"/>
  <c r="T8"/>
  <c r="P8"/>
  <c r="O8"/>
  <c r="V7"/>
  <c r="N7"/>
  <c r="W7"/>
  <c r="S7"/>
  <c r="P7"/>
  <c r="O7"/>
  <c r="U6"/>
  <c r="R6"/>
  <c r="Q6"/>
  <c r="K130"/>
  <c r="J130"/>
  <c r="G130"/>
  <c r="F130"/>
  <c r="B130"/>
  <c r="W5"/>
  <c r="V5"/>
  <c r="U5"/>
  <c r="T5"/>
  <c r="S5"/>
  <c r="R5"/>
  <c r="Q5"/>
  <c r="P5"/>
  <c r="O5"/>
  <c r="N5"/>
  <c r="C130" l="1"/>
  <c r="K130" i="16"/>
  <c r="G130"/>
  <c r="C130"/>
  <c r="E130" i="15"/>
  <c r="D130"/>
  <c r="H130"/>
  <c r="I130"/>
  <c r="J130" i="16"/>
  <c r="F130"/>
  <c r="B130"/>
  <c r="D130"/>
  <c r="H130"/>
  <c r="E130"/>
  <c r="I130"/>
  <c r="E133"/>
  <c r="D133"/>
  <c r="C133"/>
  <c r="B133"/>
  <c r="F133"/>
  <c r="P6" i="15"/>
  <c r="T6"/>
  <c r="O6"/>
  <c r="S6"/>
  <c r="W6"/>
  <c r="E133"/>
  <c r="D133"/>
  <c r="C133"/>
  <c r="B133"/>
  <c r="F133"/>
  <c r="O71"/>
  <c r="K104" i="14" l="1"/>
  <c r="W104" i="16" s="1"/>
  <c r="J104" i="14"/>
  <c r="V104" i="16" s="1"/>
  <c r="I104" i="14"/>
  <c r="U104" i="16" s="1"/>
  <c r="H104" i="14"/>
  <c r="T104" i="16" s="1"/>
  <c r="G104" i="14"/>
  <c r="S104" i="16" s="1"/>
  <c r="F104" i="14"/>
  <c r="R104" i="16" s="1"/>
  <c r="E104" i="14"/>
  <c r="Q104" i="16" s="1"/>
  <c r="D104" i="14"/>
  <c r="P104" i="16" s="1"/>
  <c r="C104" i="14"/>
  <c r="O104" i="16" s="1"/>
  <c r="B104" i="14"/>
  <c r="N104" i="16" s="1"/>
  <c r="K103" i="14"/>
  <c r="W103" i="16" s="1"/>
  <c r="J103" i="14"/>
  <c r="V103" i="16" s="1"/>
  <c r="I103" i="14"/>
  <c r="U103" i="16" s="1"/>
  <c r="H103" i="14"/>
  <c r="T103" i="16" s="1"/>
  <c r="G103" i="14"/>
  <c r="S103" i="16" s="1"/>
  <c r="F103" i="14"/>
  <c r="R103" i="16" s="1"/>
  <c r="E103" i="14"/>
  <c r="Q103" i="16" s="1"/>
  <c r="D103" i="14"/>
  <c r="P103" i="16" s="1"/>
  <c r="C103" i="14"/>
  <c r="O103" i="16" s="1"/>
  <c r="B103" i="14"/>
  <c r="N103" i="16" s="1"/>
  <c r="K102" i="14"/>
  <c r="W102" i="16" s="1"/>
  <c r="J102" i="14"/>
  <c r="V102" i="16" s="1"/>
  <c r="I102" i="14"/>
  <c r="U102" i="16" s="1"/>
  <c r="H102" i="14"/>
  <c r="T102" i="16" s="1"/>
  <c r="G102" i="14"/>
  <c r="S102" i="16" s="1"/>
  <c r="F102" i="14"/>
  <c r="R102" i="16" s="1"/>
  <c r="E102" i="14"/>
  <c r="Q102" i="16" s="1"/>
  <c r="D102" i="14"/>
  <c r="P102" i="16" s="1"/>
  <c r="C102" i="14"/>
  <c r="O102" i="16" s="1"/>
  <c r="B102" i="14"/>
  <c r="N102" i="16" s="1"/>
  <c r="K101" i="14"/>
  <c r="W101" i="16" s="1"/>
  <c r="J101" i="14"/>
  <c r="V101" i="16" s="1"/>
  <c r="I101" i="14"/>
  <c r="U101" i="16" s="1"/>
  <c r="H101" i="14"/>
  <c r="T101" i="16" s="1"/>
  <c r="G101" i="14"/>
  <c r="S101" i="16" s="1"/>
  <c r="F101" i="14"/>
  <c r="R101" i="16" s="1"/>
  <c r="E101" i="14"/>
  <c r="Q101" i="16" s="1"/>
  <c r="D101" i="14"/>
  <c r="P101" i="16" s="1"/>
  <c r="C101" i="14"/>
  <c r="O101" i="16" s="1"/>
  <c r="B101" i="14"/>
  <c r="N101" i="16" s="1"/>
  <c r="K100" i="14"/>
  <c r="W100" i="16" s="1"/>
  <c r="J100" i="14"/>
  <c r="V100" i="16" s="1"/>
  <c r="I100" i="14"/>
  <c r="U100" i="16" s="1"/>
  <c r="H100" i="14"/>
  <c r="T100" i="16" s="1"/>
  <c r="G100" i="14"/>
  <c r="S100" i="16" s="1"/>
  <c r="F100" i="14"/>
  <c r="R100" i="16" s="1"/>
  <c r="E100" i="14"/>
  <c r="Q100" i="16" s="1"/>
  <c r="D100" i="14"/>
  <c r="P100" i="16" s="1"/>
  <c r="C100" i="14"/>
  <c r="O100" i="16" s="1"/>
  <c r="B100" i="14"/>
  <c r="N100" i="16" s="1"/>
  <c r="K99" i="14"/>
  <c r="W99" i="16" s="1"/>
  <c r="J99" i="14"/>
  <c r="V99" i="16" s="1"/>
  <c r="I99" i="14"/>
  <c r="U99" i="16" s="1"/>
  <c r="H99" i="14"/>
  <c r="T99" i="16" s="1"/>
  <c r="G99" i="14"/>
  <c r="S99" i="16" s="1"/>
  <c r="F99" i="14"/>
  <c r="R99" i="16" s="1"/>
  <c r="E99" i="14"/>
  <c r="Q99" i="16" s="1"/>
  <c r="D99" i="14"/>
  <c r="P99" i="16" s="1"/>
  <c r="C99" i="14"/>
  <c r="O99" i="16" s="1"/>
  <c r="B99" i="14"/>
  <c r="N99" i="16" s="1"/>
  <c r="K98" i="14"/>
  <c r="W98" i="16" s="1"/>
  <c r="J98" i="14"/>
  <c r="V98" i="16" s="1"/>
  <c r="I98" i="14"/>
  <c r="U98" i="16" s="1"/>
  <c r="H98" i="14"/>
  <c r="T98" i="16" s="1"/>
  <c r="G98" i="14"/>
  <c r="S98" i="16" s="1"/>
  <c r="F98" i="14"/>
  <c r="R98" i="16" s="1"/>
  <c r="E98" i="14"/>
  <c r="Q98" i="16" s="1"/>
  <c r="D98" i="14"/>
  <c r="P98" i="16" s="1"/>
  <c r="C98" i="14"/>
  <c r="O98" i="16" s="1"/>
  <c r="B98" i="14"/>
  <c r="N98" i="16" s="1"/>
  <c r="K97" i="14"/>
  <c r="W97" i="16" s="1"/>
  <c r="J97" i="14"/>
  <c r="V97" i="16" s="1"/>
  <c r="I97" i="14"/>
  <c r="U97" i="16" s="1"/>
  <c r="H97" i="14"/>
  <c r="T97" i="16" s="1"/>
  <c r="G97" i="14"/>
  <c r="S97" i="16" s="1"/>
  <c r="F97" i="14"/>
  <c r="R97" i="16" s="1"/>
  <c r="E97" i="14"/>
  <c r="Q97" i="16" s="1"/>
  <c r="D97" i="14"/>
  <c r="P97" i="16" s="1"/>
  <c r="C97" i="14"/>
  <c r="O97" i="16" s="1"/>
  <c r="B97" i="14"/>
  <c r="N97" i="16" s="1"/>
  <c r="K96" i="14"/>
  <c r="W96" i="16" s="1"/>
  <c r="J96" i="14"/>
  <c r="V96" i="16" s="1"/>
  <c r="I96" i="14"/>
  <c r="U96" i="16" s="1"/>
  <c r="H96" i="14"/>
  <c r="T96" i="16" s="1"/>
  <c r="G96" i="14"/>
  <c r="S96" i="16" s="1"/>
  <c r="F96" i="14"/>
  <c r="R96" i="16" s="1"/>
  <c r="E96" i="14"/>
  <c r="Q96" i="16" s="1"/>
  <c r="D96" i="14"/>
  <c r="P96" i="16" s="1"/>
  <c r="C96" i="14"/>
  <c r="O96" i="16" s="1"/>
  <c r="B96" i="14"/>
  <c r="N96" i="16" s="1"/>
  <c r="K95" i="14"/>
  <c r="W95" i="16" s="1"/>
  <c r="J95" i="14"/>
  <c r="V95" i="16" s="1"/>
  <c r="I95" i="14"/>
  <c r="U95" i="16" s="1"/>
  <c r="H95" i="14"/>
  <c r="T95" i="16" s="1"/>
  <c r="G95" i="14"/>
  <c r="S95" i="16" s="1"/>
  <c r="F95" i="14"/>
  <c r="R95" i="16" s="1"/>
  <c r="E95" i="14"/>
  <c r="Q95" i="16" s="1"/>
  <c r="D95" i="14"/>
  <c r="P95" i="16" s="1"/>
  <c r="C95" i="14"/>
  <c r="O95" i="16" s="1"/>
  <c r="B95" i="14"/>
  <c r="N95" i="16" s="1"/>
  <c r="K94" i="14"/>
  <c r="W94" i="16" s="1"/>
  <c r="J94" i="14"/>
  <c r="V94" i="16" s="1"/>
  <c r="I94" i="14"/>
  <c r="U94" i="16" s="1"/>
  <c r="H94" i="14"/>
  <c r="T94" i="16" s="1"/>
  <c r="G94" i="14"/>
  <c r="S94" i="16" s="1"/>
  <c r="F94" i="14"/>
  <c r="R94" i="16" s="1"/>
  <c r="E94" i="14"/>
  <c r="Q94" i="16" s="1"/>
  <c r="D94" i="14"/>
  <c r="P94" i="16" s="1"/>
  <c r="C94" i="14"/>
  <c r="O94" i="16" s="1"/>
  <c r="B94" i="14"/>
  <c r="N94" i="16" s="1"/>
  <c r="K93" i="14"/>
  <c r="W93" i="16" s="1"/>
  <c r="J93" i="14"/>
  <c r="V93" i="16" s="1"/>
  <c r="I93" i="14"/>
  <c r="U93" i="16" s="1"/>
  <c r="H93" i="14"/>
  <c r="T93" i="16" s="1"/>
  <c r="G93" i="14"/>
  <c r="S93" i="16" s="1"/>
  <c r="F93" i="14"/>
  <c r="R93" i="16" s="1"/>
  <c r="E93" i="14"/>
  <c r="Q93" i="16" s="1"/>
  <c r="D93" i="14"/>
  <c r="P93" i="16" s="1"/>
  <c r="C93" i="14"/>
  <c r="O93" i="16" s="1"/>
  <c r="B93" i="14"/>
  <c r="N93" i="16" s="1"/>
  <c r="K92" i="14"/>
  <c r="W92" i="16" s="1"/>
  <c r="J92" i="14"/>
  <c r="V92" i="16" s="1"/>
  <c r="I92" i="14"/>
  <c r="U92" i="16" s="1"/>
  <c r="H92" i="14"/>
  <c r="T92" i="16" s="1"/>
  <c r="G92" i="14"/>
  <c r="S92" i="16" s="1"/>
  <c r="F92" i="14"/>
  <c r="R92" i="16" s="1"/>
  <c r="E92" i="14"/>
  <c r="Q92" i="16" s="1"/>
  <c r="D92" i="14"/>
  <c r="P92" i="16" s="1"/>
  <c r="C92" i="14"/>
  <c r="O92" i="16" s="1"/>
  <c r="B92" i="14"/>
  <c r="N92" i="16" s="1"/>
  <c r="K91" i="14"/>
  <c r="W91" i="16" s="1"/>
  <c r="J91" i="14"/>
  <c r="V91" i="16" s="1"/>
  <c r="I91" i="14"/>
  <c r="U91" i="16" s="1"/>
  <c r="H91" i="14"/>
  <c r="T91" i="16" s="1"/>
  <c r="G91" i="14"/>
  <c r="S91" i="16" s="1"/>
  <c r="F91" i="14"/>
  <c r="R91" i="16" s="1"/>
  <c r="E91" i="14"/>
  <c r="Q91" i="16" s="1"/>
  <c r="D91" i="14"/>
  <c r="P91" i="16" s="1"/>
  <c r="C91" i="14"/>
  <c r="O91" i="16" s="1"/>
  <c r="B91" i="14"/>
  <c r="N91" i="16" s="1"/>
  <c r="K90" i="14"/>
  <c r="W90" i="16" s="1"/>
  <c r="J90" i="14"/>
  <c r="V90" i="16" s="1"/>
  <c r="I90" i="14"/>
  <c r="U90" i="16" s="1"/>
  <c r="H90" i="14"/>
  <c r="T90" i="16" s="1"/>
  <c r="G90" i="14"/>
  <c r="S90" i="16" s="1"/>
  <c r="F90" i="14"/>
  <c r="R90" i="16" s="1"/>
  <c r="E90" i="14"/>
  <c r="Q90" i="16" s="1"/>
  <c r="D90" i="14"/>
  <c r="P90" i="16" s="1"/>
  <c r="C90" i="14"/>
  <c r="O90" i="16" s="1"/>
  <c r="B90" i="14"/>
  <c r="N90" i="16" s="1"/>
  <c r="K89" i="14"/>
  <c r="W89" i="16" s="1"/>
  <c r="J89" i="14"/>
  <c r="V89" i="16" s="1"/>
  <c r="I89" i="14"/>
  <c r="U89" i="16" s="1"/>
  <c r="H89" i="14"/>
  <c r="T89" i="16" s="1"/>
  <c r="G89" i="14"/>
  <c r="S89" i="16" s="1"/>
  <c r="F89" i="14"/>
  <c r="R89" i="16" s="1"/>
  <c r="E89" i="14"/>
  <c r="Q89" i="16" s="1"/>
  <c r="D89" i="14"/>
  <c r="P89" i="16" s="1"/>
  <c r="C89" i="14"/>
  <c r="O89" i="16" s="1"/>
  <c r="B89" i="14"/>
  <c r="N89" i="16" s="1"/>
  <c r="K88" i="14"/>
  <c r="W88" i="16" s="1"/>
  <c r="J88" i="14"/>
  <c r="V88" i="16" s="1"/>
  <c r="I88" i="14"/>
  <c r="U88" i="16" s="1"/>
  <c r="H88" i="14"/>
  <c r="T88" i="16" s="1"/>
  <c r="G88" i="14"/>
  <c r="S88" i="16" s="1"/>
  <c r="F88" i="14"/>
  <c r="R88" i="16" s="1"/>
  <c r="E88" i="14"/>
  <c r="Q88" i="16" s="1"/>
  <c r="D88" i="14"/>
  <c r="P88" i="16" s="1"/>
  <c r="C88" i="14"/>
  <c r="O88" i="16" s="1"/>
  <c r="B88" i="14"/>
  <c r="N88" i="16" s="1"/>
  <c r="K87" i="14"/>
  <c r="W87" i="16" s="1"/>
  <c r="J87" i="14"/>
  <c r="V87" i="16" s="1"/>
  <c r="I87" i="14"/>
  <c r="U87" i="16" s="1"/>
  <c r="H87" i="14"/>
  <c r="T87" i="16" s="1"/>
  <c r="G87" i="14"/>
  <c r="S87" i="16" s="1"/>
  <c r="F87" i="14"/>
  <c r="R87" i="16" s="1"/>
  <c r="E87" i="14"/>
  <c r="Q87" i="16" s="1"/>
  <c r="D87" i="14"/>
  <c r="P87" i="16" s="1"/>
  <c r="C87" i="14"/>
  <c r="O87" i="16" s="1"/>
  <c r="B87" i="14"/>
  <c r="N87" i="16" s="1"/>
  <c r="K86" i="14"/>
  <c r="W86" i="16" s="1"/>
  <c r="J86" i="14"/>
  <c r="V86" i="16" s="1"/>
  <c r="I86" i="14"/>
  <c r="U86" i="16" s="1"/>
  <c r="H86" i="14"/>
  <c r="T86" i="16" s="1"/>
  <c r="G86" i="14"/>
  <c r="S86" i="16" s="1"/>
  <c r="F86" i="14"/>
  <c r="R86" i="16" s="1"/>
  <c r="E86" i="14"/>
  <c r="Q86" i="16" s="1"/>
  <c r="D86" i="14"/>
  <c r="P86" i="16" s="1"/>
  <c r="C86" i="14"/>
  <c r="O86" i="16" s="1"/>
  <c r="B86" i="14"/>
  <c r="N86" i="16" s="1"/>
  <c r="K85" i="14"/>
  <c r="W85" i="16" s="1"/>
  <c r="J85" i="14"/>
  <c r="V85" i="16" s="1"/>
  <c r="I85" i="14"/>
  <c r="U85" i="16" s="1"/>
  <c r="H85" i="14"/>
  <c r="T85" i="16" s="1"/>
  <c r="G85" i="14"/>
  <c r="S85" i="16" s="1"/>
  <c r="F85" i="14"/>
  <c r="R85" i="16" s="1"/>
  <c r="E85" i="14"/>
  <c r="Q85" i="16" s="1"/>
  <c r="D85" i="14"/>
  <c r="P85" i="16" s="1"/>
  <c r="C85" i="14"/>
  <c r="O85" i="16" s="1"/>
  <c r="B85" i="14"/>
  <c r="N85" i="16" s="1"/>
  <c r="K84" i="14"/>
  <c r="W84" i="16" s="1"/>
  <c r="J84" i="14"/>
  <c r="V84" i="16" s="1"/>
  <c r="I84" i="14"/>
  <c r="U84" i="16" s="1"/>
  <c r="H84" i="14"/>
  <c r="T84" i="16" s="1"/>
  <c r="G84" i="14"/>
  <c r="S84" i="16" s="1"/>
  <c r="F84" i="14"/>
  <c r="R84" i="16" s="1"/>
  <c r="E84" i="14"/>
  <c r="Q84" i="16" s="1"/>
  <c r="D84" i="14"/>
  <c r="P84" i="16" s="1"/>
  <c r="C84" i="14"/>
  <c r="O84" i="16" s="1"/>
  <c r="B84" i="14"/>
  <c r="N84" i="16" s="1"/>
  <c r="K83" i="14"/>
  <c r="W83" i="16" s="1"/>
  <c r="J83" i="14"/>
  <c r="V83" i="16" s="1"/>
  <c r="I83" i="14"/>
  <c r="U83" i="16" s="1"/>
  <c r="H83" i="14"/>
  <c r="T83" i="16" s="1"/>
  <c r="G83" i="14"/>
  <c r="S83" i="16" s="1"/>
  <c r="F83" i="14"/>
  <c r="R83" i="16" s="1"/>
  <c r="E83" i="14"/>
  <c r="Q83" i="16" s="1"/>
  <c r="D83" i="14"/>
  <c r="P83" i="16" s="1"/>
  <c r="C83" i="14"/>
  <c r="O83" i="16" s="1"/>
  <c r="B83" i="14"/>
  <c r="N83" i="16" s="1"/>
  <c r="K82" i="14"/>
  <c r="W82" i="16" s="1"/>
  <c r="J82" i="14"/>
  <c r="V82" i="16" s="1"/>
  <c r="I82" i="14"/>
  <c r="U82" i="16" s="1"/>
  <c r="H82" i="14"/>
  <c r="T82" i="16" s="1"/>
  <c r="G82" i="14"/>
  <c r="S82" i="16" s="1"/>
  <c r="F82" i="14"/>
  <c r="R82" i="16" s="1"/>
  <c r="E82" i="14"/>
  <c r="Q82" i="16" s="1"/>
  <c r="D82" i="14"/>
  <c r="P82" i="16" s="1"/>
  <c r="C82" i="14"/>
  <c r="O82" i="16" s="1"/>
  <c r="B82" i="14"/>
  <c r="N82" i="16" s="1"/>
  <c r="K81" i="14"/>
  <c r="W81" i="16" s="1"/>
  <c r="J81" i="14"/>
  <c r="V81" i="16" s="1"/>
  <c r="I81" i="14"/>
  <c r="U81" i="16" s="1"/>
  <c r="H81" i="14"/>
  <c r="T81" i="16" s="1"/>
  <c r="G81" i="14"/>
  <c r="S81" i="16" s="1"/>
  <c r="F81" i="14"/>
  <c r="R81" i="16" s="1"/>
  <c r="E81" i="14"/>
  <c r="Q81" i="16" s="1"/>
  <c r="D81" i="14"/>
  <c r="P81" i="16" s="1"/>
  <c r="C81" i="14"/>
  <c r="O81" i="16" s="1"/>
  <c r="B81" i="14"/>
  <c r="N81" i="16" s="1"/>
  <c r="K80" i="14"/>
  <c r="W80" i="16" s="1"/>
  <c r="J80" i="14"/>
  <c r="V80" i="16" s="1"/>
  <c r="I80" i="14"/>
  <c r="U80" i="16" s="1"/>
  <c r="H80" i="14"/>
  <c r="T80" i="16" s="1"/>
  <c r="G80" i="14"/>
  <c r="S80" i="16" s="1"/>
  <c r="F80" i="14"/>
  <c r="R80" i="16" s="1"/>
  <c r="E80" i="14"/>
  <c r="Q80" i="16" s="1"/>
  <c r="D80" i="14"/>
  <c r="P80" i="16" s="1"/>
  <c r="C80" i="14"/>
  <c r="O80" i="16" s="1"/>
  <c r="B80" i="14"/>
  <c r="N80" i="16" s="1"/>
  <c r="K79" i="14"/>
  <c r="W79" i="16" s="1"/>
  <c r="J79" i="14"/>
  <c r="V79" i="16" s="1"/>
  <c r="I79" i="14"/>
  <c r="U79" i="16" s="1"/>
  <c r="H79" i="14"/>
  <c r="T79" i="16" s="1"/>
  <c r="G79" i="14"/>
  <c r="S79" i="16" s="1"/>
  <c r="F79" i="14"/>
  <c r="R79" i="16" s="1"/>
  <c r="E79" i="14"/>
  <c r="Q79" i="16" s="1"/>
  <c r="D79" i="14"/>
  <c r="P79" i="16" s="1"/>
  <c r="C79" i="14"/>
  <c r="O79" i="16" s="1"/>
  <c r="B79" i="14"/>
  <c r="N79" i="16" s="1"/>
  <c r="K78" i="14"/>
  <c r="W78" i="16" s="1"/>
  <c r="J78" i="14"/>
  <c r="V78" i="16" s="1"/>
  <c r="I78" i="14"/>
  <c r="U78" i="16" s="1"/>
  <c r="H78" i="14"/>
  <c r="T78" i="16" s="1"/>
  <c r="G78" i="14"/>
  <c r="S78" i="16" s="1"/>
  <c r="F78" i="14"/>
  <c r="R78" i="16" s="1"/>
  <c r="E78" i="14"/>
  <c r="Q78" i="16" s="1"/>
  <c r="D78" i="14"/>
  <c r="P78" i="16" s="1"/>
  <c r="C78" i="14"/>
  <c r="O78" i="16" s="1"/>
  <c r="B78" i="14"/>
  <c r="N78" i="16" s="1"/>
  <c r="K77" i="14"/>
  <c r="W77" i="16" s="1"/>
  <c r="J77" i="14"/>
  <c r="V77" i="16" s="1"/>
  <c r="I77" i="14"/>
  <c r="U77" i="16" s="1"/>
  <c r="H77" i="14"/>
  <c r="T77" i="16" s="1"/>
  <c r="G77" i="14"/>
  <c r="S77" i="16" s="1"/>
  <c r="F77" i="14"/>
  <c r="R77" i="16" s="1"/>
  <c r="E77" i="14"/>
  <c r="Q77" i="16" s="1"/>
  <c r="D77" i="14"/>
  <c r="P77" i="16" s="1"/>
  <c r="C77" i="14"/>
  <c r="O77" i="16" s="1"/>
  <c r="B77" i="14"/>
  <c r="N77" i="16" s="1"/>
  <c r="K76" i="14"/>
  <c r="W76" i="16" s="1"/>
  <c r="J76" i="14"/>
  <c r="V76" i="16" s="1"/>
  <c r="I76" i="14"/>
  <c r="U76" i="16" s="1"/>
  <c r="H76" i="14"/>
  <c r="T76" i="16" s="1"/>
  <c r="G76" i="14"/>
  <c r="S76" i="16" s="1"/>
  <c r="F76" i="14"/>
  <c r="R76" i="16" s="1"/>
  <c r="E76" i="14"/>
  <c r="Q76" i="16" s="1"/>
  <c r="D76" i="14"/>
  <c r="P76" i="16" s="1"/>
  <c r="C76" i="14"/>
  <c r="O76" i="16" s="1"/>
  <c r="B76" i="14"/>
  <c r="N76" i="16" s="1"/>
  <c r="K75" i="14"/>
  <c r="W75" i="16" s="1"/>
  <c r="J75" i="14"/>
  <c r="V75" i="16" s="1"/>
  <c r="I75" i="14"/>
  <c r="U75" i="16" s="1"/>
  <c r="H75" i="14"/>
  <c r="T75" i="16" s="1"/>
  <c r="G75" i="14"/>
  <c r="S75" i="16" s="1"/>
  <c r="F75" i="14"/>
  <c r="R75" i="16" s="1"/>
  <c r="E75" i="14"/>
  <c r="Q75" i="16" s="1"/>
  <c r="D75" i="14"/>
  <c r="P75" i="16" s="1"/>
  <c r="C75" i="14"/>
  <c r="O75" i="16" s="1"/>
  <c r="B75" i="14"/>
  <c r="N75" i="16" s="1"/>
  <c r="K74" i="14"/>
  <c r="W74" i="16" s="1"/>
  <c r="J74" i="14"/>
  <c r="V74" i="16" s="1"/>
  <c r="I74" i="14"/>
  <c r="U74" i="16" s="1"/>
  <c r="H74" i="14"/>
  <c r="T74" i="16" s="1"/>
  <c r="G74" i="14"/>
  <c r="S74" i="16" s="1"/>
  <c r="F74" i="14"/>
  <c r="R74" i="16" s="1"/>
  <c r="E74" i="14"/>
  <c r="Q74" i="16" s="1"/>
  <c r="D74" i="14"/>
  <c r="P74" i="16" s="1"/>
  <c r="C74" i="14"/>
  <c r="O74" i="16" s="1"/>
  <c r="B74" i="14"/>
  <c r="N74" i="16" s="1"/>
  <c r="K73" i="14"/>
  <c r="W73" i="16" s="1"/>
  <c r="J73" i="14"/>
  <c r="V73" i="16" s="1"/>
  <c r="I73" i="14"/>
  <c r="U73" i="16" s="1"/>
  <c r="H73" i="14"/>
  <c r="T73" i="16" s="1"/>
  <c r="G73" i="14"/>
  <c r="S73" i="16" s="1"/>
  <c r="F73" i="14"/>
  <c r="R73" i="16" s="1"/>
  <c r="E73" i="14"/>
  <c r="Q73" i="16" s="1"/>
  <c r="D73" i="14"/>
  <c r="P73" i="16" s="1"/>
  <c r="C73" i="14"/>
  <c r="O73" i="16" s="1"/>
  <c r="B73" i="14"/>
  <c r="N73" i="16" s="1"/>
  <c r="K72" i="14"/>
  <c r="W72" i="16" s="1"/>
  <c r="J72" i="14"/>
  <c r="V72" i="16" s="1"/>
  <c r="I72" i="14"/>
  <c r="U72" i="16" s="1"/>
  <c r="H72" i="14"/>
  <c r="T72" i="16" s="1"/>
  <c r="G72" i="14"/>
  <c r="S72" i="16" s="1"/>
  <c r="F72" i="14"/>
  <c r="R72" i="16" s="1"/>
  <c r="E72" i="14"/>
  <c r="Q72" i="16" s="1"/>
  <c r="D72" i="14"/>
  <c r="P72" i="16" s="1"/>
  <c r="C72" i="14"/>
  <c r="O72" i="16" s="1"/>
  <c r="B72" i="14"/>
  <c r="N72" i="16" s="1"/>
  <c r="K71" i="14"/>
  <c r="W71" i="16" s="1"/>
  <c r="J71" i="14"/>
  <c r="V71" i="16" s="1"/>
  <c r="I71" i="14"/>
  <c r="U71" i="16" s="1"/>
  <c r="H71" i="14"/>
  <c r="T71" i="16" s="1"/>
  <c r="G71" i="14"/>
  <c r="S71" i="16" s="1"/>
  <c r="F71" i="14"/>
  <c r="R71" i="16" s="1"/>
  <c r="E71" i="14"/>
  <c r="Q71" i="16" s="1"/>
  <c r="D71" i="14"/>
  <c r="P71" i="16" s="1"/>
  <c r="C71" i="14"/>
  <c r="O71" i="16" s="1"/>
  <c r="B71" i="14"/>
  <c r="N71" i="16" s="1"/>
  <c r="K70" i="14"/>
  <c r="W70" i="16" s="1"/>
  <c r="J70" i="14"/>
  <c r="V70" i="16" s="1"/>
  <c r="I70" i="14"/>
  <c r="U70" i="16" s="1"/>
  <c r="H70" i="14"/>
  <c r="T70" i="16" s="1"/>
  <c r="G70" i="14"/>
  <c r="S70" i="16" s="1"/>
  <c r="F70" i="14"/>
  <c r="R70" i="16" s="1"/>
  <c r="E70" i="14"/>
  <c r="Q70" i="16" s="1"/>
  <c r="D70" i="14"/>
  <c r="P70" i="16" s="1"/>
  <c r="C70" i="14"/>
  <c r="O70" i="16" s="1"/>
  <c r="B70" i="14"/>
  <c r="N70" i="16" s="1"/>
  <c r="K69" i="14"/>
  <c r="W69" i="16" s="1"/>
  <c r="J69" i="14"/>
  <c r="V69" i="16" s="1"/>
  <c r="I69" i="14"/>
  <c r="U69" i="16" s="1"/>
  <c r="H69" i="14"/>
  <c r="T69" i="16" s="1"/>
  <c r="G69" i="14"/>
  <c r="S69" i="16" s="1"/>
  <c r="F69" i="14"/>
  <c r="R69" i="16" s="1"/>
  <c r="E69" i="14"/>
  <c r="Q69" i="16" s="1"/>
  <c r="D69" i="14"/>
  <c r="P69" i="16" s="1"/>
  <c r="C69" i="14"/>
  <c r="O69" i="16" s="1"/>
  <c r="B69" i="14"/>
  <c r="N69" i="16" s="1"/>
  <c r="K68" i="14"/>
  <c r="W68" i="16" s="1"/>
  <c r="J68" i="14"/>
  <c r="V68" i="16" s="1"/>
  <c r="I68" i="14"/>
  <c r="U68" i="16" s="1"/>
  <c r="H68" i="14"/>
  <c r="T68" i="16" s="1"/>
  <c r="G68" i="14"/>
  <c r="S68" i="16" s="1"/>
  <c r="F68" i="14"/>
  <c r="R68" i="16" s="1"/>
  <c r="E68" i="14"/>
  <c r="Q68" i="16" s="1"/>
  <c r="D68" i="14"/>
  <c r="P68" i="16" s="1"/>
  <c r="C68" i="14"/>
  <c r="O68" i="16" s="1"/>
  <c r="B68" i="14"/>
  <c r="N68" i="16" s="1"/>
  <c r="K67" i="14"/>
  <c r="W67" i="16" s="1"/>
  <c r="J67" i="14"/>
  <c r="V67" i="16" s="1"/>
  <c r="I67" i="14"/>
  <c r="U67" i="16" s="1"/>
  <c r="H67" i="14"/>
  <c r="T67" i="16" s="1"/>
  <c r="G67" i="14"/>
  <c r="S67" i="16" s="1"/>
  <c r="F67" i="14"/>
  <c r="R67" i="16" s="1"/>
  <c r="E67" i="14"/>
  <c r="Q67" i="16" s="1"/>
  <c r="D67" i="14"/>
  <c r="P67" i="16" s="1"/>
  <c r="C67" i="14"/>
  <c r="O67" i="16" s="1"/>
  <c r="B67" i="14"/>
  <c r="N67" i="16" s="1"/>
  <c r="K66" i="14"/>
  <c r="W66" i="16" s="1"/>
  <c r="J66" i="14"/>
  <c r="V66" i="16" s="1"/>
  <c r="I66" i="14"/>
  <c r="U66" i="16" s="1"/>
  <c r="H66" i="14"/>
  <c r="T66" i="16" s="1"/>
  <c r="G66" i="14"/>
  <c r="S66" i="16" s="1"/>
  <c r="F66" i="14"/>
  <c r="R66" i="16" s="1"/>
  <c r="E66" i="14"/>
  <c r="Q66" i="16" s="1"/>
  <c r="D66" i="14"/>
  <c r="P66" i="16" s="1"/>
  <c r="C66" i="14"/>
  <c r="O66" i="16" s="1"/>
  <c r="B66" i="14"/>
  <c r="N66" i="16" s="1"/>
  <c r="K65" i="14"/>
  <c r="W65" i="16" s="1"/>
  <c r="J65" i="14"/>
  <c r="V65" i="16" s="1"/>
  <c r="I65" i="14"/>
  <c r="U65" i="16" s="1"/>
  <c r="H65" i="14"/>
  <c r="T65" i="16" s="1"/>
  <c r="G65" i="14"/>
  <c r="S65" i="16" s="1"/>
  <c r="F65" i="14"/>
  <c r="R65" i="16" s="1"/>
  <c r="E65" i="14"/>
  <c r="Q65" i="16" s="1"/>
  <c r="D65" i="14"/>
  <c r="P65" i="16" s="1"/>
  <c r="C65" i="14"/>
  <c r="O65" i="16" s="1"/>
  <c r="B65" i="14"/>
  <c r="N65" i="16" s="1"/>
  <c r="K64" i="14"/>
  <c r="W64" i="16" s="1"/>
  <c r="J64" i="14"/>
  <c r="V64" i="16" s="1"/>
  <c r="I64" i="14"/>
  <c r="U64" i="16" s="1"/>
  <c r="H64" i="14"/>
  <c r="T64" i="16" s="1"/>
  <c r="G64" i="14"/>
  <c r="S64" i="16" s="1"/>
  <c r="F64" i="14"/>
  <c r="R64" i="16" s="1"/>
  <c r="E64" i="14"/>
  <c r="Q64" i="16" s="1"/>
  <c r="D64" i="14"/>
  <c r="P64" i="16" s="1"/>
  <c r="C64" i="14"/>
  <c r="O64" i="16" s="1"/>
  <c r="B64" i="14"/>
  <c r="N64" i="16" s="1"/>
  <c r="K63" i="14"/>
  <c r="W63" i="16" s="1"/>
  <c r="J63" i="14"/>
  <c r="V63" i="16" s="1"/>
  <c r="I63" i="14"/>
  <c r="U63" i="16" s="1"/>
  <c r="H63" i="14"/>
  <c r="T63" i="16" s="1"/>
  <c r="G63" i="14"/>
  <c r="S63" i="16" s="1"/>
  <c r="F63" i="14"/>
  <c r="R63" i="16" s="1"/>
  <c r="E63" i="14"/>
  <c r="Q63" i="16" s="1"/>
  <c r="D63" i="14"/>
  <c r="P63" i="16" s="1"/>
  <c r="C63" i="14"/>
  <c r="O63" i="16" s="1"/>
  <c r="B63" i="14"/>
  <c r="N63" i="16" s="1"/>
  <c r="K62" i="14"/>
  <c r="W62" i="16" s="1"/>
  <c r="J62" i="14"/>
  <c r="V62" i="16" s="1"/>
  <c r="I62" i="14"/>
  <c r="U62" i="16" s="1"/>
  <c r="H62" i="14"/>
  <c r="T62" i="16" s="1"/>
  <c r="G62" i="14"/>
  <c r="S62" i="16" s="1"/>
  <c r="F62" i="14"/>
  <c r="R62" i="16" s="1"/>
  <c r="E62" i="14"/>
  <c r="Q62" i="16" s="1"/>
  <c r="D62" i="14"/>
  <c r="P62" i="16" s="1"/>
  <c r="C62" i="14"/>
  <c r="O62" i="16" s="1"/>
  <c r="B62" i="14"/>
  <c r="N62" i="16" s="1"/>
  <c r="K61" i="14"/>
  <c r="W61" i="16" s="1"/>
  <c r="J61" i="14"/>
  <c r="V61" i="16" s="1"/>
  <c r="I61" i="14"/>
  <c r="U61" i="16" s="1"/>
  <c r="H61" i="14"/>
  <c r="T61" i="16" s="1"/>
  <c r="G61" i="14"/>
  <c r="S61" i="16" s="1"/>
  <c r="F61" i="14"/>
  <c r="R61" i="16" s="1"/>
  <c r="E61" i="14"/>
  <c r="Q61" i="16" s="1"/>
  <c r="D61" i="14"/>
  <c r="P61" i="16" s="1"/>
  <c r="C61" i="14"/>
  <c r="O61" i="16" s="1"/>
  <c r="B61" i="14"/>
  <c r="N61" i="16" s="1"/>
  <c r="K60" i="14"/>
  <c r="W60" i="16" s="1"/>
  <c r="J60" i="14"/>
  <c r="V60" i="16" s="1"/>
  <c r="I60" i="14"/>
  <c r="U60" i="16" s="1"/>
  <c r="H60" i="14"/>
  <c r="T60" i="16" s="1"/>
  <c r="G60" i="14"/>
  <c r="S60" i="16" s="1"/>
  <c r="F60" i="14"/>
  <c r="R60" i="16" s="1"/>
  <c r="E60" i="14"/>
  <c r="Q60" i="16" s="1"/>
  <c r="D60" i="14"/>
  <c r="P60" i="16" s="1"/>
  <c r="C60" i="14"/>
  <c r="O60" i="16" s="1"/>
  <c r="B60" i="14"/>
  <c r="N60" i="16" s="1"/>
  <c r="K59" i="14"/>
  <c r="W59" i="16" s="1"/>
  <c r="J59" i="14"/>
  <c r="V59" i="16" s="1"/>
  <c r="I59" i="14"/>
  <c r="U59" i="16" s="1"/>
  <c r="H59" i="14"/>
  <c r="T59" i="16" s="1"/>
  <c r="G59" i="14"/>
  <c r="S59" i="16" s="1"/>
  <c r="F59" i="14"/>
  <c r="R59" i="16" s="1"/>
  <c r="E59" i="14"/>
  <c r="Q59" i="16" s="1"/>
  <c r="D59" i="14"/>
  <c r="P59" i="16" s="1"/>
  <c r="C59" i="14"/>
  <c r="O59" i="16" s="1"/>
  <c r="B59" i="14"/>
  <c r="N59" i="16" s="1"/>
  <c r="K58" i="14"/>
  <c r="W58" i="16" s="1"/>
  <c r="J58" i="14"/>
  <c r="V58" i="16" s="1"/>
  <c r="I58" i="14"/>
  <c r="U58" i="16" s="1"/>
  <c r="H58" i="14"/>
  <c r="T58" i="16" s="1"/>
  <c r="G58" i="14"/>
  <c r="S58" i="16" s="1"/>
  <c r="F58" i="14"/>
  <c r="R58" i="16" s="1"/>
  <c r="E58" i="14"/>
  <c r="Q58" i="16" s="1"/>
  <c r="D58" i="14"/>
  <c r="P58" i="16" s="1"/>
  <c r="C58" i="14"/>
  <c r="O58" i="16" s="1"/>
  <c r="B58" i="14"/>
  <c r="N58" i="16" s="1"/>
  <c r="K57" i="14"/>
  <c r="W57" i="16" s="1"/>
  <c r="J57" i="14"/>
  <c r="V57" i="16" s="1"/>
  <c r="I57" i="14"/>
  <c r="U57" i="16" s="1"/>
  <c r="H57" i="14"/>
  <c r="T57" i="16" s="1"/>
  <c r="G57" i="14"/>
  <c r="S57" i="16" s="1"/>
  <c r="F57" i="14"/>
  <c r="R57" i="16" s="1"/>
  <c r="E57" i="14"/>
  <c r="Q57" i="16" s="1"/>
  <c r="D57" i="14"/>
  <c r="P57" i="16" s="1"/>
  <c r="C57" i="14"/>
  <c r="O57" i="16" s="1"/>
  <c r="B57" i="14"/>
  <c r="N57" i="16" s="1"/>
  <c r="K56" i="14"/>
  <c r="W56" i="16" s="1"/>
  <c r="J56" i="14"/>
  <c r="V56" i="16" s="1"/>
  <c r="I56" i="14"/>
  <c r="U56" i="16" s="1"/>
  <c r="H56" i="14"/>
  <c r="T56" i="16" s="1"/>
  <c r="G56" i="14"/>
  <c r="S56" i="16" s="1"/>
  <c r="F56" i="14"/>
  <c r="R56" i="16" s="1"/>
  <c r="E56" i="14"/>
  <c r="Q56" i="16" s="1"/>
  <c r="D56" i="14"/>
  <c r="P56" i="16" s="1"/>
  <c r="C56" i="14"/>
  <c r="O56" i="16" s="1"/>
  <c r="B56" i="14"/>
  <c r="N56" i="16" s="1"/>
  <c r="K55" i="14"/>
  <c r="W55" i="16" s="1"/>
  <c r="J55" i="14"/>
  <c r="V55" i="16" s="1"/>
  <c r="I55" i="14"/>
  <c r="U55" i="16" s="1"/>
  <c r="H55" i="14"/>
  <c r="T55" i="16" s="1"/>
  <c r="G55" i="14"/>
  <c r="S55" i="16" s="1"/>
  <c r="F55" i="14"/>
  <c r="R55" i="16" s="1"/>
  <c r="E55" i="14"/>
  <c r="Q55" i="16" s="1"/>
  <c r="D55" i="14"/>
  <c r="P55" i="16" s="1"/>
  <c r="C55" i="14"/>
  <c r="O55" i="16" s="1"/>
  <c r="B55" i="14"/>
  <c r="N55" i="16" s="1"/>
  <c r="K54" i="14"/>
  <c r="W54" i="16" s="1"/>
  <c r="J54" i="14"/>
  <c r="V54" i="16" s="1"/>
  <c r="I54" i="14"/>
  <c r="U54" i="16" s="1"/>
  <c r="H54" i="14"/>
  <c r="T54" i="16" s="1"/>
  <c r="G54" i="14"/>
  <c r="S54" i="16" s="1"/>
  <c r="F54" i="14"/>
  <c r="R54" i="16" s="1"/>
  <c r="E54" i="14"/>
  <c r="Q54" i="16" s="1"/>
  <c r="D54" i="14"/>
  <c r="P54" i="16" s="1"/>
  <c r="C54" i="14"/>
  <c r="O54" i="16" s="1"/>
  <c r="B54" i="14"/>
  <c r="N54" i="16" s="1"/>
  <c r="K53" i="14"/>
  <c r="W53" i="16" s="1"/>
  <c r="J53" i="14"/>
  <c r="V53" i="16" s="1"/>
  <c r="I53" i="14"/>
  <c r="U53" i="16" s="1"/>
  <c r="H53" i="14"/>
  <c r="T53" i="16" s="1"/>
  <c r="G53" i="14"/>
  <c r="S53" i="16" s="1"/>
  <c r="F53" i="14"/>
  <c r="R53" i="16" s="1"/>
  <c r="E53" i="14"/>
  <c r="Q53" i="16" s="1"/>
  <c r="D53" i="14"/>
  <c r="P53" i="16" s="1"/>
  <c r="C53" i="14"/>
  <c r="O53" i="16" s="1"/>
  <c r="B53" i="14"/>
  <c r="N53" i="16" s="1"/>
  <c r="K52" i="14"/>
  <c r="W52" i="16" s="1"/>
  <c r="J52" i="14"/>
  <c r="V52" i="16" s="1"/>
  <c r="I52" i="14"/>
  <c r="U52" i="16" s="1"/>
  <c r="H52" i="14"/>
  <c r="T52" i="16" s="1"/>
  <c r="G52" i="14"/>
  <c r="S52" i="16" s="1"/>
  <c r="F52" i="14"/>
  <c r="R52" i="16" s="1"/>
  <c r="E52" i="14"/>
  <c r="Q52" i="16" s="1"/>
  <c r="D52" i="14"/>
  <c r="P52" i="16" s="1"/>
  <c r="C52" i="14"/>
  <c r="O52" i="16" s="1"/>
  <c r="B52" i="14"/>
  <c r="N52" i="16" s="1"/>
  <c r="K51" i="14"/>
  <c r="W51" i="16" s="1"/>
  <c r="J51" i="14"/>
  <c r="V51" i="16" s="1"/>
  <c r="I51" i="14"/>
  <c r="U51" i="16" s="1"/>
  <c r="H51" i="14"/>
  <c r="T51" i="16" s="1"/>
  <c r="G51" i="14"/>
  <c r="S51" i="16" s="1"/>
  <c r="F51" i="14"/>
  <c r="R51" i="16" s="1"/>
  <c r="E51" i="14"/>
  <c r="Q51" i="16" s="1"/>
  <c r="D51" i="14"/>
  <c r="P51" i="16" s="1"/>
  <c r="C51" i="14"/>
  <c r="O51" i="16" s="1"/>
  <c r="B51" i="14"/>
  <c r="N51" i="16" s="1"/>
  <c r="K50" i="14"/>
  <c r="W50" i="16" s="1"/>
  <c r="J50" i="14"/>
  <c r="V50" i="16" s="1"/>
  <c r="I50" i="14"/>
  <c r="U50" i="16" s="1"/>
  <c r="H50" i="14"/>
  <c r="T50" i="16" s="1"/>
  <c r="G50" i="14"/>
  <c r="S50" i="16" s="1"/>
  <c r="F50" i="14"/>
  <c r="R50" i="16" s="1"/>
  <c r="E50" i="14"/>
  <c r="Q50" i="16" s="1"/>
  <c r="D50" i="14"/>
  <c r="P50" i="16" s="1"/>
  <c r="C50" i="14"/>
  <c r="O50" i="16" s="1"/>
  <c r="B50" i="14"/>
  <c r="N50" i="16" s="1"/>
  <c r="K49" i="14"/>
  <c r="W49" i="16" s="1"/>
  <c r="J49" i="14"/>
  <c r="V49" i="16" s="1"/>
  <c r="I49" i="14"/>
  <c r="U49" i="16" s="1"/>
  <c r="H49" i="14"/>
  <c r="T49" i="16" s="1"/>
  <c r="G49" i="14"/>
  <c r="S49" i="16" s="1"/>
  <c r="F49" i="14"/>
  <c r="R49" i="16" s="1"/>
  <c r="E49" i="14"/>
  <c r="Q49" i="16" s="1"/>
  <c r="D49" i="14"/>
  <c r="P49" i="16" s="1"/>
  <c r="C49" i="14"/>
  <c r="O49" i="16" s="1"/>
  <c r="B49" i="14"/>
  <c r="N49" i="16" s="1"/>
  <c r="K48" i="14"/>
  <c r="W48" i="16" s="1"/>
  <c r="J48" i="14"/>
  <c r="V48" i="16" s="1"/>
  <c r="I48" i="14"/>
  <c r="U48" i="16" s="1"/>
  <c r="H48" i="14"/>
  <c r="T48" i="16" s="1"/>
  <c r="G48" i="14"/>
  <c r="S48" i="16" s="1"/>
  <c r="F48" i="14"/>
  <c r="R48" i="16" s="1"/>
  <c r="E48" i="14"/>
  <c r="Q48" i="16" s="1"/>
  <c r="D48" i="14"/>
  <c r="P48" i="16" s="1"/>
  <c r="C48" i="14"/>
  <c r="O48" i="16" s="1"/>
  <c r="B48" i="14"/>
  <c r="N48" i="16" s="1"/>
  <c r="K47" i="14"/>
  <c r="W47" i="16" s="1"/>
  <c r="J47" i="14"/>
  <c r="V47" i="16" s="1"/>
  <c r="I47" i="14"/>
  <c r="U47" i="16" s="1"/>
  <c r="H47" i="14"/>
  <c r="T47" i="16" s="1"/>
  <c r="G47" i="14"/>
  <c r="S47" i="16" s="1"/>
  <c r="F47" i="14"/>
  <c r="R47" i="16" s="1"/>
  <c r="E47" i="14"/>
  <c r="Q47" i="16" s="1"/>
  <c r="D47" i="14"/>
  <c r="P47" i="16" s="1"/>
  <c r="C47" i="14"/>
  <c r="O47" i="16" s="1"/>
  <c r="B47" i="14"/>
  <c r="N47" i="16" s="1"/>
  <c r="K46" i="14"/>
  <c r="W46" i="16" s="1"/>
  <c r="J46" i="14"/>
  <c r="V46" i="16" s="1"/>
  <c r="I46" i="14"/>
  <c r="U46" i="16" s="1"/>
  <c r="H46" i="14"/>
  <c r="T46" i="16" s="1"/>
  <c r="G46" i="14"/>
  <c r="S46" i="16" s="1"/>
  <c r="F46" i="14"/>
  <c r="R46" i="16" s="1"/>
  <c r="E46" i="14"/>
  <c r="Q46" i="16" s="1"/>
  <c r="D46" i="14"/>
  <c r="P46" i="16" s="1"/>
  <c r="C46" i="14"/>
  <c r="O46" i="16" s="1"/>
  <c r="B46" i="14"/>
  <c r="N46" i="16" s="1"/>
  <c r="K45" i="14"/>
  <c r="W45" i="16" s="1"/>
  <c r="J45" i="14"/>
  <c r="V45" i="16" s="1"/>
  <c r="I45" i="14"/>
  <c r="U45" i="16" s="1"/>
  <c r="H45" i="14"/>
  <c r="T45" i="16" s="1"/>
  <c r="G45" i="14"/>
  <c r="S45" i="16" s="1"/>
  <c r="F45" i="14"/>
  <c r="R45" i="16" s="1"/>
  <c r="E45" i="14"/>
  <c r="Q45" i="16" s="1"/>
  <c r="D45" i="14"/>
  <c r="P45" i="16" s="1"/>
  <c r="C45" i="14"/>
  <c r="O45" i="16" s="1"/>
  <c r="B45" i="14"/>
  <c r="N45" i="16" s="1"/>
  <c r="K44" i="14"/>
  <c r="W44" i="16" s="1"/>
  <c r="J44" i="14"/>
  <c r="V44" i="16" s="1"/>
  <c r="I44" i="14"/>
  <c r="U44" i="16" s="1"/>
  <c r="H44" i="14"/>
  <c r="T44" i="16" s="1"/>
  <c r="G44" i="14"/>
  <c r="S44" i="16" s="1"/>
  <c r="F44" i="14"/>
  <c r="R44" i="16" s="1"/>
  <c r="E44" i="14"/>
  <c r="Q44" i="16" s="1"/>
  <c r="D44" i="14"/>
  <c r="P44" i="16" s="1"/>
  <c r="C44" i="14"/>
  <c r="O44" i="16" s="1"/>
  <c r="B44" i="14"/>
  <c r="N44" i="16" s="1"/>
  <c r="K43" i="14"/>
  <c r="W43" i="16" s="1"/>
  <c r="J43" i="14"/>
  <c r="V43" i="16" s="1"/>
  <c r="I43" i="14"/>
  <c r="U43" i="16" s="1"/>
  <c r="H43" i="14"/>
  <c r="T43" i="16" s="1"/>
  <c r="G43" i="14"/>
  <c r="S43" i="16" s="1"/>
  <c r="F43" i="14"/>
  <c r="R43" i="16" s="1"/>
  <c r="E43" i="14"/>
  <c r="Q43" i="16" s="1"/>
  <c r="D43" i="14"/>
  <c r="P43" i="16" s="1"/>
  <c r="C43" i="14"/>
  <c r="O43" i="16" s="1"/>
  <c r="B43" i="14"/>
  <c r="N43" i="16" s="1"/>
  <c r="K42" i="14"/>
  <c r="W42" i="16" s="1"/>
  <c r="J42" i="14"/>
  <c r="V42" i="16" s="1"/>
  <c r="I42" i="14"/>
  <c r="U42" i="16" s="1"/>
  <c r="H42" i="14"/>
  <c r="T42" i="16" s="1"/>
  <c r="G42" i="14"/>
  <c r="S42" i="16" s="1"/>
  <c r="F42" i="14"/>
  <c r="R42" i="16" s="1"/>
  <c r="E42" i="14"/>
  <c r="Q42" i="16" s="1"/>
  <c r="D42" i="14"/>
  <c r="P42" i="16" s="1"/>
  <c r="C42" i="14"/>
  <c r="O42" i="16" s="1"/>
  <c r="B42" i="14"/>
  <c r="N42" i="16" s="1"/>
  <c r="K41" i="14"/>
  <c r="W41" i="16" s="1"/>
  <c r="J41" i="14"/>
  <c r="V41" i="16" s="1"/>
  <c r="I41" i="14"/>
  <c r="U41" i="16" s="1"/>
  <c r="H41" i="14"/>
  <c r="T41" i="16" s="1"/>
  <c r="G41" i="14"/>
  <c r="S41" i="16" s="1"/>
  <c r="F41" i="14"/>
  <c r="R41" i="16" s="1"/>
  <c r="E41" i="14"/>
  <c r="Q41" i="16" s="1"/>
  <c r="D41" i="14"/>
  <c r="P41" i="16" s="1"/>
  <c r="C41" i="14"/>
  <c r="O41" i="16" s="1"/>
  <c r="B41" i="14"/>
  <c r="N41" i="16" s="1"/>
  <c r="K40" i="14"/>
  <c r="W40" i="16" s="1"/>
  <c r="J40" i="14"/>
  <c r="V40" i="16" s="1"/>
  <c r="I40" i="14"/>
  <c r="U40" i="16" s="1"/>
  <c r="H40" i="14"/>
  <c r="T40" i="16" s="1"/>
  <c r="G40" i="14"/>
  <c r="S40" i="16" s="1"/>
  <c r="F40" i="14"/>
  <c r="R40" i="16" s="1"/>
  <c r="E40" i="14"/>
  <c r="Q40" i="16" s="1"/>
  <c r="D40" i="14"/>
  <c r="P40" i="16" s="1"/>
  <c r="C40" i="14"/>
  <c r="O40" i="16" s="1"/>
  <c r="B40" i="14"/>
  <c r="N40" i="16" s="1"/>
  <c r="K39" i="14"/>
  <c r="W39" i="16" s="1"/>
  <c r="J39" i="14"/>
  <c r="V39" i="16" s="1"/>
  <c r="I39" i="14"/>
  <c r="U39" i="16" s="1"/>
  <c r="H39" i="14"/>
  <c r="T39" i="16" s="1"/>
  <c r="G39" i="14"/>
  <c r="S39" i="16" s="1"/>
  <c r="F39" i="14"/>
  <c r="R39" i="16" s="1"/>
  <c r="E39" i="14"/>
  <c r="Q39" i="16" s="1"/>
  <c r="D39" i="14"/>
  <c r="P39" i="16" s="1"/>
  <c r="C39" i="14"/>
  <c r="O39" i="16" s="1"/>
  <c r="B39" i="14"/>
  <c r="N39" i="16" s="1"/>
  <c r="K38" i="14"/>
  <c r="W38" i="16" s="1"/>
  <c r="J38" i="14"/>
  <c r="V38" i="16" s="1"/>
  <c r="I38" i="14"/>
  <c r="U38" i="16" s="1"/>
  <c r="H38" i="14"/>
  <c r="T38" i="16" s="1"/>
  <c r="G38" i="14"/>
  <c r="S38" i="16" s="1"/>
  <c r="F38" i="14"/>
  <c r="R38" i="16" s="1"/>
  <c r="E38" i="14"/>
  <c r="Q38" i="16" s="1"/>
  <c r="D38" i="14"/>
  <c r="P38" i="16" s="1"/>
  <c r="C38" i="14"/>
  <c r="O38" i="16" s="1"/>
  <c r="B38" i="14"/>
  <c r="N38" i="16" s="1"/>
  <c r="K37" i="14"/>
  <c r="W37" i="16" s="1"/>
  <c r="J37" i="14"/>
  <c r="V37" i="16" s="1"/>
  <c r="I37" i="14"/>
  <c r="U37" i="16" s="1"/>
  <c r="H37" i="14"/>
  <c r="T37" i="16" s="1"/>
  <c r="G37" i="14"/>
  <c r="S37" i="16" s="1"/>
  <c r="F37" i="14"/>
  <c r="R37" i="16" s="1"/>
  <c r="E37" i="14"/>
  <c r="Q37" i="16" s="1"/>
  <c r="D37" i="14"/>
  <c r="P37" i="16" s="1"/>
  <c r="C37" i="14"/>
  <c r="O37" i="16" s="1"/>
  <c r="B37" i="14"/>
  <c r="N37" i="16" s="1"/>
  <c r="K36" i="14"/>
  <c r="W36" i="16" s="1"/>
  <c r="J36" i="14"/>
  <c r="V36" i="16" s="1"/>
  <c r="I36" i="14"/>
  <c r="U36" i="16" s="1"/>
  <c r="H36" i="14"/>
  <c r="T36" i="16" s="1"/>
  <c r="G36" i="14"/>
  <c r="S36" i="16" s="1"/>
  <c r="F36" i="14"/>
  <c r="R36" i="16" s="1"/>
  <c r="E36" i="14"/>
  <c r="Q36" i="16" s="1"/>
  <c r="D36" i="14"/>
  <c r="P36" i="16" s="1"/>
  <c r="C36" i="14"/>
  <c r="O36" i="16" s="1"/>
  <c r="B36" i="14"/>
  <c r="N36" i="16" s="1"/>
  <c r="K35" i="14"/>
  <c r="W35" i="16" s="1"/>
  <c r="J35" i="14"/>
  <c r="V35" i="16" s="1"/>
  <c r="I35" i="14"/>
  <c r="U35" i="16" s="1"/>
  <c r="H35" i="14"/>
  <c r="T35" i="16" s="1"/>
  <c r="G35" i="14"/>
  <c r="S35" i="16" s="1"/>
  <c r="F35" i="14"/>
  <c r="R35" i="16" s="1"/>
  <c r="E35" i="14"/>
  <c r="Q35" i="16" s="1"/>
  <c r="D35" i="14"/>
  <c r="P35" i="16" s="1"/>
  <c r="C35" i="14"/>
  <c r="O35" i="16" s="1"/>
  <c r="B35" i="14"/>
  <c r="N35" i="16" s="1"/>
  <c r="K34" i="14"/>
  <c r="W34" i="16" s="1"/>
  <c r="J34" i="14"/>
  <c r="V34" i="16" s="1"/>
  <c r="I34" i="14"/>
  <c r="U34" i="16" s="1"/>
  <c r="H34" i="14"/>
  <c r="T34" i="16" s="1"/>
  <c r="G34" i="14"/>
  <c r="S34" i="16" s="1"/>
  <c r="F34" i="14"/>
  <c r="R34" i="16" s="1"/>
  <c r="E34" i="14"/>
  <c r="Q34" i="16" s="1"/>
  <c r="D34" i="14"/>
  <c r="P34" i="16" s="1"/>
  <c r="C34" i="14"/>
  <c r="O34" i="16" s="1"/>
  <c r="B34" i="14"/>
  <c r="N34" i="16" s="1"/>
  <c r="K33" i="14"/>
  <c r="W33" i="16" s="1"/>
  <c r="J33" i="14"/>
  <c r="V33" i="16" s="1"/>
  <c r="I33" i="14"/>
  <c r="U33" i="16" s="1"/>
  <c r="H33" i="14"/>
  <c r="T33" i="16" s="1"/>
  <c r="G33" i="14"/>
  <c r="S33" i="16" s="1"/>
  <c r="F33" i="14"/>
  <c r="R33" i="16" s="1"/>
  <c r="E33" i="14"/>
  <c r="Q33" i="16" s="1"/>
  <c r="D33" i="14"/>
  <c r="P33" i="16" s="1"/>
  <c r="C33" i="14"/>
  <c r="O33" i="16" s="1"/>
  <c r="B33" i="14"/>
  <c r="N33" i="16" s="1"/>
  <c r="K32" i="14"/>
  <c r="W32" i="16" s="1"/>
  <c r="J32" i="14"/>
  <c r="V32" i="16" s="1"/>
  <c r="I32" i="14"/>
  <c r="U32" i="16" s="1"/>
  <c r="H32" i="14"/>
  <c r="T32" i="16" s="1"/>
  <c r="G32" i="14"/>
  <c r="S32" i="16" s="1"/>
  <c r="F32" i="14"/>
  <c r="R32" i="16" s="1"/>
  <c r="E32" i="14"/>
  <c r="Q32" i="16" s="1"/>
  <c r="D32" i="14"/>
  <c r="P32" i="16" s="1"/>
  <c r="C32" i="14"/>
  <c r="O32" i="16" s="1"/>
  <c r="B32" i="14"/>
  <c r="N32" i="16" s="1"/>
  <c r="K31" i="14"/>
  <c r="W31" i="16" s="1"/>
  <c r="J31" i="14"/>
  <c r="V31" i="16" s="1"/>
  <c r="I31" i="14"/>
  <c r="U31" i="16" s="1"/>
  <c r="H31" i="14"/>
  <c r="T31" i="16" s="1"/>
  <c r="G31" i="14"/>
  <c r="S31" i="16" s="1"/>
  <c r="F31" i="14"/>
  <c r="R31" i="16" s="1"/>
  <c r="E31" i="14"/>
  <c r="Q31" i="16" s="1"/>
  <c r="D31" i="14"/>
  <c r="P31" i="16" s="1"/>
  <c r="C31" i="14"/>
  <c r="O31" i="16" s="1"/>
  <c r="B31" i="14"/>
  <c r="N31" i="16" s="1"/>
  <c r="K30" i="14"/>
  <c r="W30" i="16" s="1"/>
  <c r="J30" i="14"/>
  <c r="V30" i="16" s="1"/>
  <c r="I30" i="14"/>
  <c r="U30" i="16" s="1"/>
  <c r="H30" i="14"/>
  <c r="T30" i="16" s="1"/>
  <c r="G30" i="14"/>
  <c r="S30" i="16" s="1"/>
  <c r="F30" i="14"/>
  <c r="R30" i="16" s="1"/>
  <c r="E30" i="14"/>
  <c r="Q30" i="16" s="1"/>
  <c r="D30" i="14"/>
  <c r="P30" i="16" s="1"/>
  <c r="C30" i="14"/>
  <c r="O30" i="16" s="1"/>
  <c r="B30" i="14"/>
  <c r="N30" i="16" s="1"/>
  <c r="K29" i="14"/>
  <c r="W29" i="16" s="1"/>
  <c r="J29" i="14"/>
  <c r="V29" i="16" s="1"/>
  <c r="I29" i="14"/>
  <c r="U29" i="16" s="1"/>
  <c r="H29" i="14"/>
  <c r="T29" i="16" s="1"/>
  <c r="G29" i="14"/>
  <c r="S29" i="16" s="1"/>
  <c r="F29" i="14"/>
  <c r="R29" i="16" s="1"/>
  <c r="E29" i="14"/>
  <c r="Q29" i="16" s="1"/>
  <c r="D29" i="14"/>
  <c r="P29" i="16" s="1"/>
  <c r="C29" i="14"/>
  <c r="O29" i="16" s="1"/>
  <c r="B29" i="14"/>
  <c r="N29" i="16" s="1"/>
  <c r="K28" i="14"/>
  <c r="W28" i="16" s="1"/>
  <c r="J28" i="14"/>
  <c r="V28" i="16" s="1"/>
  <c r="I28" i="14"/>
  <c r="U28" i="16" s="1"/>
  <c r="H28" i="14"/>
  <c r="T28" i="16" s="1"/>
  <c r="G28" i="14"/>
  <c r="S28" i="16" s="1"/>
  <c r="F28" i="14"/>
  <c r="R28" i="16" s="1"/>
  <c r="E28" i="14"/>
  <c r="Q28" i="16" s="1"/>
  <c r="D28" i="14"/>
  <c r="P28" i="16" s="1"/>
  <c r="C28" i="14"/>
  <c r="O28" i="16" s="1"/>
  <c r="B28" i="14"/>
  <c r="N28" i="16" s="1"/>
  <c r="K27" i="14"/>
  <c r="W27" i="16" s="1"/>
  <c r="J27" i="14"/>
  <c r="V27" i="16" s="1"/>
  <c r="I27" i="14"/>
  <c r="U27" i="16" s="1"/>
  <c r="H27" i="14"/>
  <c r="T27" i="16" s="1"/>
  <c r="G27" i="14"/>
  <c r="S27" i="16" s="1"/>
  <c r="F27" i="14"/>
  <c r="R27" i="16" s="1"/>
  <c r="E27" i="14"/>
  <c r="Q27" i="16" s="1"/>
  <c r="D27" i="14"/>
  <c r="P27" i="16" s="1"/>
  <c r="C27" i="14"/>
  <c r="O27" i="16" s="1"/>
  <c r="B27" i="14"/>
  <c r="N27" i="16" s="1"/>
  <c r="K26" i="14"/>
  <c r="W26" i="16" s="1"/>
  <c r="J26" i="14"/>
  <c r="V26" i="16" s="1"/>
  <c r="I26" i="14"/>
  <c r="U26" i="16" s="1"/>
  <c r="H26" i="14"/>
  <c r="T26" i="16" s="1"/>
  <c r="G26" i="14"/>
  <c r="S26" i="16" s="1"/>
  <c r="F26" i="14"/>
  <c r="R26" i="16" s="1"/>
  <c r="E26" i="14"/>
  <c r="Q26" i="16" s="1"/>
  <c r="D26" i="14"/>
  <c r="P26" i="16" s="1"/>
  <c r="C26" i="14"/>
  <c r="O26" i="16" s="1"/>
  <c r="B26" i="14"/>
  <c r="N26" i="16" s="1"/>
  <c r="K25" i="14"/>
  <c r="W25" i="16" s="1"/>
  <c r="J25" i="14"/>
  <c r="V25" i="16" s="1"/>
  <c r="I25" i="14"/>
  <c r="U25" i="16" s="1"/>
  <c r="H25" i="14"/>
  <c r="T25" i="16" s="1"/>
  <c r="G25" i="14"/>
  <c r="S25" i="16" s="1"/>
  <c r="F25" i="14"/>
  <c r="R25" i="16" s="1"/>
  <c r="E25" i="14"/>
  <c r="Q25" i="16" s="1"/>
  <c r="D25" i="14"/>
  <c r="P25" i="16" s="1"/>
  <c r="C25" i="14"/>
  <c r="O25" i="16" s="1"/>
  <c r="B25" i="14"/>
  <c r="N25" i="16" s="1"/>
  <c r="K24" i="14"/>
  <c r="W24" i="16" s="1"/>
  <c r="J24" i="14"/>
  <c r="V24" i="16" s="1"/>
  <c r="I24" i="14"/>
  <c r="U24" i="16" s="1"/>
  <c r="H24" i="14"/>
  <c r="T24" i="16" s="1"/>
  <c r="G24" i="14"/>
  <c r="S24" i="16" s="1"/>
  <c r="F24" i="14"/>
  <c r="R24" i="16" s="1"/>
  <c r="E24" i="14"/>
  <c r="Q24" i="16" s="1"/>
  <c r="D24" i="14"/>
  <c r="P24" i="16" s="1"/>
  <c r="C24" i="14"/>
  <c r="O24" i="16" s="1"/>
  <c r="B24" i="14"/>
  <c r="N24" i="16" s="1"/>
  <c r="K23" i="14"/>
  <c r="W23" i="16" s="1"/>
  <c r="J23" i="14"/>
  <c r="V23" i="16" s="1"/>
  <c r="I23" i="14"/>
  <c r="U23" i="16" s="1"/>
  <c r="H23" i="14"/>
  <c r="T23" i="16" s="1"/>
  <c r="G23" i="14"/>
  <c r="S23" i="16" s="1"/>
  <c r="F23" i="14"/>
  <c r="R23" i="16" s="1"/>
  <c r="E23" i="14"/>
  <c r="Q23" i="16" s="1"/>
  <c r="D23" i="14"/>
  <c r="P23" i="16" s="1"/>
  <c r="C23" i="14"/>
  <c r="O23" i="16" s="1"/>
  <c r="B23" i="14"/>
  <c r="N23" i="16" s="1"/>
  <c r="K22" i="14"/>
  <c r="W22" i="16" s="1"/>
  <c r="J22" i="14"/>
  <c r="V22" i="16" s="1"/>
  <c r="I22" i="14"/>
  <c r="U22" i="16" s="1"/>
  <c r="H22" i="14"/>
  <c r="T22" i="16" s="1"/>
  <c r="G22" i="14"/>
  <c r="S22" i="16" s="1"/>
  <c r="F22" i="14"/>
  <c r="R22" i="16" s="1"/>
  <c r="E22" i="14"/>
  <c r="Q22" i="16" s="1"/>
  <c r="D22" i="14"/>
  <c r="P22" i="16" s="1"/>
  <c r="C22" i="14"/>
  <c r="O22" i="16" s="1"/>
  <c r="B22" i="14"/>
  <c r="N22" i="16" s="1"/>
  <c r="K21" i="14"/>
  <c r="W21" i="16" s="1"/>
  <c r="J21" i="14"/>
  <c r="V21" i="16" s="1"/>
  <c r="I21" i="14"/>
  <c r="U21" i="16" s="1"/>
  <c r="H21" i="14"/>
  <c r="T21" i="16" s="1"/>
  <c r="G21" i="14"/>
  <c r="S21" i="16" s="1"/>
  <c r="F21" i="14"/>
  <c r="R21" i="16" s="1"/>
  <c r="E21" i="14"/>
  <c r="Q21" i="16" s="1"/>
  <c r="D21" i="14"/>
  <c r="P21" i="16" s="1"/>
  <c r="C21" i="14"/>
  <c r="O21" i="16" s="1"/>
  <c r="B21" i="14"/>
  <c r="N21" i="16" s="1"/>
  <c r="K20" i="14"/>
  <c r="W20" i="16" s="1"/>
  <c r="J20" i="14"/>
  <c r="V20" i="16" s="1"/>
  <c r="I20" i="14"/>
  <c r="U20" i="16" s="1"/>
  <c r="H20" i="14"/>
  <c r="T20" i="16" s="1"/>
  <c r="G20" i="14"/>
  <c r="S20" i="16" s="1"/>
  <c r="F20" i="14"/>
  <c r="R20" i="16" s="1"/>
  <c r="E20" i="14"/>
  <c r="Q20" i="16" s="1"/>
  <c r="D20" i="14"/>
  <c r="P20" i="16" s="1"/>
  <c r="C20" i="14"/>
  <c r="O20" i="16" s="1"/>
  <c r="B20" i="14"/>
  <c r="N20" i="16" s="1"/>
  <c r="K19" i="14"/>
  <c r="W19" i="16" s="1"/>
  <c r="J19" i="14"/>
  <c r="V19" i="16" s="1"/>
  <c r="I19" i="14"/>
  <c r="U19" i="16" s="1"/>
  <c r="H19" i="14"/>
  <c r="T19" i="16" s="1"/>
  <c r="G19" i="14"/>
  <c r="S19" i="16" s="1"/>
  <c r="F19" i="14"/>
  <c r="R19" i="16" s="1"/>
  <c r="E19" i="14"/>
  <c r="Q19" i="16" s="1"/>
  <c r="D19" i="14"/>
  <c r="P19" i="16" s="1"/>
  <c r="C19" i="14"/>
  <c r="O19" i="16" s="1"/>
  <c r="B19" i="14"/>
  <c r="N19" i="16" s="1"/>
  <c r="K18" i="14"/>
  <c r="W18" i="16" s="1"/>
  <c r="J18" i="14"/>
  <c r="V18" i="16" s="1"/>
  <c r="I18" i="14"/>
  <c r="U18" i="16" s="1"/>
  <c r="H18" i="14"/>
  <c r="T18" i="16" s="1"/>
  <c r="G18" i="14"/>
  <c r="S18" i="16" s="1"/>
  <c r="F18" i="14"/>
  <c r="R18" i="16" s="1"/>
  <c r="E18" i="14"/>
  <c r="Q18" i="16" s="1"/>
  <c r="D18" i="14"/>
  <c r="P18" i="16" s="1"/>
  <c r="C18" i="14"/>
  <c r="O18" i="16" s="1"/>
  <c r="B18" i="14"/>
  <c r="N18" i="16" s="1"/>
  <c r="K17" i="14"/>
  <c r="W17" i="16" s="1"/>
  <c r="J17" i="14"/>
  <c r="V17" i="16" s="1"/>
  <c r="I17" i="14"/>
  <c r="U17" i="16" s="1"/>
  <c r="H17" i="14"/>
  <c r="T17" i="16" s="1"/>
  <c r="G17" i="14"/>
  <c r="S17" i="16" s="1"/>
  <c r="F17" i="14"/>
  <c r="R17" i="16" s="1"/>
  <c r="E17" i="14"/>
  <c r="Q17" i="16" s="1"/>
  <c r="D17" i="14"/>
  <c r="P17" i="16" s="1"/>
  <c r="C17" i="14"/>
  <c r="O17" i="16" s="1"/>
  <c r="B17" i="14"/>
  <c r="N17" i="16" s="1"/>
  <c r="K16" i="14"/>
  <c r="W16" i="16" s="1"/>
  <c r="J16" i="14"/>
  <c r="V16" i="16" s="1"/>
  <c r="I16" i="14"/>
  <c r="U16" i="16" s="1"/>
  <c r="H16" i="14"/>
  <c r="T16" i="16" s="1"/>
  <c r="G16" i="14"/>
  <c r="S16" i="16" s="1"/>
  <c r="F16" i="14"/>
  <c r="R16" i="16" s="1"/>
  <c r="E16" i="14"/>
  <c r="Q16" i="16" s="1"/>
  <c r="D16" i="14"/>
  <c r="P16" i="16" s="1"/>
  <c r="C16" i="14"/>
  <c r="O16" i="16" s="1"/>
  <c r="B16" i="14"/>
  <c r="N16" i="16" s="1"/>
  <c r="K15" i="14"/>
  <c r="W15" i="16" s="1"/>
  <c r="J15" i="14"/>
  <c r="V15" i="16" s="1"/>
  <c r="I15" i="14"/>
  <c r="U15" i="16" s="1"/>
  <c r="H15" i="14"/>
  <c r="T15" i="16" s="1"/>
  <c r="G15" i="14"/>
  <c r="S15" i="16" s="1"/>
  <c r="F15" i="14"/>
  <c r="R15" i="16" s="1"/>
  <c r="E15" i="14"/>
  <c r="Q15" i="16" s="1"/>
  <c r="D15" i="14"/>
  <c r="P15" i="16" s="1"/>
  <c r="C15" i="14"/>
  <c r="O15" i="16" s="1"/>
  <c r="B15" i="14"/>
  <c r="N15" i="16" s="1"/>
  <c r="K14" i="14"/>
  <c r="W14" i="16" s="1"/>
  <c r="J14" i="14"/>
  <c r="V14" i="16" s="1"/>
  <c r="I14" i="14"/>
  <c r="U14" i="16" s="1"/>
  <c r="H14" i="14"/>
  <c r="T14" i="16" s="1"/>
  <c r="G14" i="14"/>
  <c r="S14" i="16" s="1"/>
  <c r="F14" i="14"/>
  <c r="R14" i="16" s="1"/>
  <c r="E14" i="14"/>
  <c r="Q14" i="16" s="1"/>
  <c r="D14" i="14"/>
  <c r="P14" i="16" s="1"/>
  <c r="C14" i="14"/>
  <c r="O14" i="16" s="1"/>
  <c r="B14" i="14"/>
  <c r="N14" i="16" s="1"/>
  <c r="K13" i="14"/>
  <c r="W13" i="16" s="1"/>
  <c r="J13" i="14"/>
  <c r="V13" i="16" s="1"/>
  <c r="I13" i="14"/>
  <c r="U13" i="16" s="1"/>
  <c r="H13" i="14"/>
  <c r="T13" i="16" s="1"/>
  <c r="G13" i="14"/>
  <c r="S13" i="16" s="1"/>
  <c r="F13" i="14"/>
  <c r="R13" i="16" s="1"/>
  <c r="E13" i="14"/>
  <c r="Q13" i="16" s="1"/>
  <c r="D13" i="14"/>
  <c r="P13" i="16" s="1"/>
  <c r="C13" i="14"/>
  <c r="O13" i="16" s="1"/>
  <c r="B13" i="14"/>
  <c r="N13" i="16" s="1"/>
  <c r="K12" i="14"/>
  <c r="W12" i="16" s="1"/>
  <c r="J12" i="14"/>
  <c r="V12" i="16" s="1"/>
  <c r="I12" i="14"/>
  <c r="U12" i="16" s="1"/>
  <c r="H12" i="14"/>
  <c r="T12" i="16" s="1"/>
  <c r="G12" i="14"/>
  <c r="S12" i="16" s="1"/>
  <c r="F12" i="14"/>
  <c r="R12" i="16" s="1"/>
  <c r="E12" i="14"/>
  <c r="Q12" i="16" s="1"/>
  <c r="D12" i="14"/>
  <c r="P12" i="16" s="1"/>
  <c r="C12" i="14"/>
  <c r="O12" i="16" s="1"/>
  <c r="B12" i="14"/>
  <c r="N12" i="16" s="1"/>
  <c r="K11" i="14"/>
  <c r="W11" i="16" s="1"/>
  <c r="J11" i="14"/>
  <c r="V11" i="16" s="1"/>
  <c r="I11" i="14"/>
  <c r="U11" i="16" s="1"/>
  <c r="H11" i="14"/>
  <c r="T11" i="16" s="1"/>
  <c r="G11" i="14"/>
  <c r="S11" i="16" s="1"/>
  <c r="F11" i="14"/>
  <c r="R11" i="16" s="1"/>
  <c r="E11" i="14"/>
  <c r="Q11" i="16" s="1"/>
  <c r="D11" i="14"/>
  <c r="P11" i="16" s="1"/>
  <c r="C11" i="14"/>
  <c r="O11" i="16" s="1"/>
  <c r="B11" i="14"/>
  <c r="N11" i="16" s="1"/>
  <c r="K10" i="14"/>
  <c r="W10" i="16" s="1"/>
  <c r="J10" i="14"/>
  <c r="V10" i="16" s="1"/>
  <c r="I10" i="14"/>
  <c r="U10" i="16" s="1"/>
  <c r="H10" i="14"/>
  <c r="T10" i="16" s="1"/>
  <c r="G10" i="14"/>
  <c r="S10" i="16" s="1"/>
  <c r="F10" i="14"/>
  <c r="R10" i="16" s="1"/>
  <c r="E10" i="14"/>
  <c r="Q10" i="16" s="1"/>
  <c r="D10" i="14"/>
  <c r="P10" i="16" s="1"/>
  <c r="C10" i="14"/>
  <c r="O10" i="16" s="1"/>
  <c r="B10" i="14"/>
  <c r="N10" i="16" s="1"/>
  <c r="K9" i="14"/>
  <c r="W9" i="16" s="1"/>
  <c r="J9" i="14"/>
  <c r="V9" i="16" s="1"/>
  <c r="I9" i="14"/>
  <c r="U9" i="16" s="1"/>
  <c r="H9" i="14"/>
  <c r="T9" i="16" s="1"/>
  <c r="G9" i="14"/>
  <c r="S9" i="16" s="1"/>
  <c r="F9" i="14"/>
  <c r="R9" i="16" s="1"/>
  <c r="E9" i="14"/>
  <c r="Q9" i="16" s="1"/>
  <c r="D9" i="14"/>
  <c r="P9" i="16" s="1"/>
  <c r="C9" i="14"/>
  <c r="O9" i="16" s="1"/>
  <c r="B9" i="14"/>
  <c r="N9" i="16" s="1"/>
  <c r="K8" i="14"/>
  <c r="W8" i="16" s="1"/>
  <c r="J8" i="14"/>
  <c r="V8" i="16" s="1"/>
  <c r="I8" i="14"/>
  <c r="U8" i="16" s="1"/>
  <c r="H8" i="14"/>
  <c r="T8" i="16" s="1"/>
  <c r="G8" i="14"/>
  <c r="S8" i="16" s="1"/>
  <c r="F8" i="14"/>
  <c r="R8" i="16" s="1"/>
  <c r="E8" i="14"/>
  <c r="Q8" i="16" s="1"/>
  <c r="D8" i="14"/>
  <c r="P8" i="16" s="1"/>
  <c r="C8" i="14"/>
  <c r="O8" i="16" s="1"/>
  <c r="B8" i="14"/>
  <c r="N8" i="16" s="1"/>
  <c r="K7" i="14"/>
  <c r="W7" i="16" s="1"/>
  <c r="J7" i="14"/>
  <c r="V7" i="16" s="1"/>
  <c r="I7" i="14"/>
  <c r="U7" i="16" s="1"/>
  <c r="H7" i="14"/>
  <c r="T7" i="16" s="1"/>
  <c r="G7" i="14"/>
  <c r="S7" i="16" s="1"/>
  <c r="F7" i="14"/>
  <c r="R7" i="16" s="1"/>
  <c r="E7" i="14"/>
  <c r="Q7" i="16" s="1"/>
  <c r="D7" i="14"/>
  <c r="P7" i="16" s="1"/>
  <c r="C7" i="14"/>
  <c r="O7" i="16" s="1"/>
  <c r="B7" i="14"/>
  <c r="N7" i="16" s="1"/>
  <c r="K6" i="14"/>
  <c r="W6" i="16" s="1"/>
  <c r="J6" i="14"/>
  <c r="V6" i="16" s="1"/>
  <c r="I6" i="14"/>
  <c r="U6" i="16" s="1"/>
  <c r="H6" i="14"/>
  <c r="T6" i="16" s="1"/>
  <c r="G6" i="14"/>
  <c r="S6" i="16" s="1"/>
  <c r="F6" i="14"/>
  <c r="R6" i="16" s="1"/>
  <c r="E6" i="14"/>
  <c r="Q6" i="16" s="1"/>
  <c r="D6" i="14"/>
  <c r="P6" i="16" s="1"/>
  <c r="C6" i="14"/>
  <c r="O6" i="16" s="1"/>
  <c r="B6" i="14"/>
  <c r="N6" i="16" s="1"/>
  <c r="U85" i="14"/>
  <c r="Q85"/>
  <c r="S82"/>
  <c r="O82"/>
  <c r="W80"/>
  <c r="S80"/>
  <c r="O80"/>
  <c r="U77"/>
  <c r="U75"/>
  <c r="Q75"/>
  <c r="S74"/>
  <c r="S72"/>
  <c r="U69"/>
  <c r="O68"/>
  <c r="S66"/>
  <c r="Q65"/>
  <c r="O62"/>
  <c r="U61"/>
  <c r="Q59"/>
  <c r="S58"/>
  <c r="U53"/>
  <c r="S50"/>
  <c r="O48"/>
  <c r="Q45"/>
  <c r="S42"/>
  <c r="O42"/>
  <c r="Q39"/>
  <c r="O36"/>
  <c r="Q33"/>
  <c r="O30"/>
  <c r="Q27"/>
  <c r="S18"/>
  <c r="O14"/>
  <c r="Q7"/>
  <c r="K128"/>
  <c r="J128"/>
  <c r="I128"/>
  <c r="H128"/>
  <c r="G128"/>
  <c r="F128"/>
  <c r="E128"/>
  <c r="D128"/>
  <c r="C128"/>
  <c r="B128"/>
  <c r="W104"/>
  <c r="V104"/>
  <c r="U104"/>
  <c r="T104"/>
  <c r="S104"/>
  <c r="R104"/>
  <c r="Q104"/>
  <c r="P104"/>
  <c r="O104"/>
  <c r="N104"/>
  <c r="W103"/>
  <c r="V103"/>
  <c r="U103"/>
  <c r="T103"/>
  <c r="S103"/>
  <c r="Q103"/>
  <c r="O103"/>
  <c r="N103"/>
  <c r="W102"/>
  <c r="V102"/>
  <c r="U102"/>
  <c r="T102"/>
  <c r="S102"/>
  <c r="R102"/>
  <c r="Q102"/>
  <c r="P102"/>
  <c r="O102"/>
  <c r="V101"/>
  <c r="U101"/>
  <c r="T101"/>
  <c r="S101"/>
  <c r="R101"/>
  <c r="Q101"/>
  <c r="O101"/>
  <c r="N101"/>
  <c r="W100"/>
  <c r="V100"/>
  <c r="U100"/>
  <c r="T100"/>
  <c r="S100"/>
  <c r="R100"/>
  <c r="Q100"/>
  <c r="P100"/>
  <c r="O100"/>
  <c r="W99"/>
  <c r="V99"/>
  <c r="U99"/>
  <c r="T99"/>
  <c r="S99"/>
  <c r="Q99"/>
  <c r="O99"/>
  <c r="N99"/>
  <c r="V98"/>
  <c r="U98"/>
  <c r="T98"/>
  <c r="S98"/>
  <c r="Q98"/>
  <c r="P98"/>
  <c r="O98"/>
  <c r="W97"/>
  <c r="V97"/>
  <c r="U97"/>
  <c r="T97"/>
  <c r="S97"/>
  <c r="R97"/>
  <c r="Q97"/>
  <c r="O97"/>
  <c r="N97"/>
  <c r="V96"/>
  <c r="U96"/>
  <c r="T96"/>
  <c r="S96"/>
  <c r="R96"/>
  <c r="Q96"/>
  <c r="P96"/>
  <c r="O96"/>
  <c r="W95"/>
  <c r="V95"/>
  <c r="U95"/>
  <c r="T95"/>
  <c r="S95"/>
  <c r="R95"/>
  <c r="Q95"/>
  <c r="O95"/>
  <c r="N95"/>
  <c r="V94"/>
  <c r="U94"/>
  <c r="T94"/>
  <c r="Q94"/>
  <c r="P94"/>
  <c r="V93"/>
  <c r="T93"/>
  <c r="S93"/>
  <c r="R93"/>
  <c r="Q93"/>
  <c r="O93"/>
  <c r="N93"/>
  <c r="V92"/>
  <c r="U92"/>
  <c r="T92"/>
  <c r="R92"/>
  <c r="Q92"/>
  <c r="P92"/>
  <c r="W91"/>
  <c r="V91"/>
  <c r="T91"/>
  <c r="S91"/>
  <c r="R91"/>
  <c r="Q91"/>
  <c r="O91"/>
  <c r="N91"/>
  <c r="V90"/>
  <c r="U90"/>
  <c r="T90"/>
  <c r="Q90"/>
  <c r="P90"/>
  <c r="O90"/>
  <c r="V89"/>
  <c r="T89"/>
  <c r="S89"/>
  <c r="O89"/>
  <c r="N89"/>
  <c r="V88"/>
  <c r="U88"/>
  <c r="T88"/>
  <c r="Q88"/>
  <c r="P88"/>
  <c r="V87"/>
  <c r="T87"/>
  <c r="S87"/>
  <c r="O87"/>
  <c r="N87"/>
  <c r="V86"/>
  <c r="U86"/>
  <c r="T86"/>
  <c r="Q86"/>
  <c r="P86"/>
  <c r="V85"/>
  <c r="T85"/>
  <c r="S85"/>
  <c r="O85"/>
  <c r="N85"/>
  <c r="V84"/>
  <c r="U84"/>
  <c r="T84"/>
  <c r="Q84"/>
  <c r="P84"/>
  <c r="V83"/>
  <c r="T83"/>
  <c r="S83"/>
  <c r="R83"/>
  <c r="O83"/>
  <c r="N83"/>
  <c r="V82"/>
  <c r="U82"/>
  <c r="T82"/>
  <c r="Q82"/>
  <c r="P82"/>
  <c r="V81"/>
  <c r="T81"/>
  <c r="S81"/>
  <c r="O81"/>
  <c r="N81"/>
  <c r="V80"/>
  <c r="U80"/>
  <c r="T80"/>
  <c r="Q80"/>
  <c r="P80"/>
  <c r="W79"/>
  <c r="V79"/>
  <c r="T79"/>
  <c r="S79"/>
  <c r="O79"/>
  <c r="N79"/>
  <c r="V78"/>
  <c r="U78"/>
  <c r="T78"/>
  <c r="Q78"/>
  <c r="P78"/>
  <c r="V77"/>
  <c r="T77"/>
  <c r="S77"/>
  <c r="O77"/>
  <c r="N77"/>
  <c r="V76"/>
  <c r="U76"/>
  <c r="T76"/>
  <c r="Q76"/>
  <c r="P76"/>
  <c r="V75"/>
  <c r="T75"/>
  <c r="S75"/>
  <c r="O75"/>
  <c r="N75"/>
  <c r="V74"/>
  <c r="U74"/>
  <c r="T74"/>
  <c r="Q74"/>
  <c r="P74"/>
  <c r="V73"/>
  <c r="T73"/>
  <c r="S73"/>
  <c r="O73"/>
  <c r="N73"/>
  <c r="V72"/>
  <c r="U72"/>
  <c r="T72"/>
  <c r="Q72"/>
  <c r="P72"/>
  <c r="V71"/>
  <c r="T71"/>
  <c r="S71"/>
  <c r="O71"/>
  <c r="N71"/>
  <c r="V70"/>
  <c r="U70"/>
  <c r="T70"/>
  <c r="Q70"/>
  <c r="P70"/>
  <c r="W69"/>
  <c r="V69"/>
  <c r="T69"/>
  <c r="S69"/>
  <c r="P69"/>
  <c r="O69"/>
  <c r="N69"/>
  <c r="V68"/>
  <c r="U68"/>
  <c r="T68"/>
  <c r="Q68"/>
  <c r="P68"/>
  <c r="V67"/>
  <c r="T67"/>
  <c r="S67"/>
  <c r="O67"/>
  <c r="N67"/>
  <c r="V66"/>
  <c r="U66"/>
  <c r="T66"/>
  <c r="Q66"/>
  <c r="P66"/>
  <c r="N66"/>
  <c r="V65"/>
  <c r="T65"/>
  <c r="S65"/>
  <c r="O65"/>
  <c r="N65"/>
  <c r="V64"/>
  <c r="U64"/>
  <c r="T64"/>
  <c r="Q64"/>
  <c r="P64"/>
  <c r="V63"/>
  <c r="T63"/>
  <c r="S63"/>
  <c r="O63"/>
  <c r="N63"/>
  <c r="V62"/>
  <c r="U62"/>
  <c r="T62"/>
  <c r="Q62"/>
  <c r="P62"/>
  <c r="V61"/>
  <c r="T61"/>
  <c r="S61"/>
  <c r="O61"/>
  <c r="N61"/>
  <c r="V60"/>
  <c r="U60"/>
  <c r="T60"/>
  <c r="Q60"/>
  <c r="P60"/>
  <c r="V59"/>
  <c r="T59"/>
  <c r="S59"/>
  <c r="O59"/>
  <c r="N59"/>
  <c r="V58"/>
  <c r="U58"/>
  <c r="T58"/>
  <c r="Q58"/>
  <c r="P58"/>
  <c r="V57"/>
  <c r="T57"/>
  <c r="S57"/>
  <c r="O57"/>
  <c r="N57"/>
  <c r="V56"/>
  <c r="U56"/>
  <c r="T56"/>
  <c r="Q56"/>
  <c r="P56"/>
  <c r="W55"/>
  <c r="V55"/>
  <c r="T55"/>
  <c r="S55"/>
  <c r="R55"/>
  <c r="O55"/>
  <c r="N55"/>
  <c r="V54"/>
  <c r="U54"/>
  <c r="T54"/>
  <c r="Q54"/>
  <c r="P54"/>
  <c r="W53"/>
  <c r="V53"/>
  <c r="T53"/>
  <c r="S53"/>
  <c r="R53"/>
  <c r="O53"/>
  <c r="N53"/>
  <c r="V52"/>
  <c r="U52"/>
  <c r="T52"/>
  <c r="Q52"/>
  <c r="P52"/>
  <c r="W51"/>
  <c r="V51"/>
  <c r="T51"/>
  <c r="S51"/>
  <c r="R51"/>
  <c r="O51"/>
  <c r="N51"/>
  <c r="V50"/>
  <c r="U50"/>
  <c r="T50"/>
  <c r="Q50"/>
  <c r="P50"/>
  <c r="W49"/>
  <c r="V49"/>
  <c r="T49"/>
  <c r="S49"/>
  <c r="R49"/>
  <c r="O49"/>
  <c r="N49"/>
  <c r="V48"/>
  <c r="U48"/>
  <c r="T48"/>
  <c r="R48"/>
  <c r="Q48"/>
  <c r="P48"/>
  <c r="V47"/>
  <c r="T47"/>
  <c r="S47"/>
  <c r="O47"/>
  <c r="N47"/>
  <c r="V46"/>
  <c r="U46"/>
  <c r="T46"/>
  <c r="Q46"/>
  <c r="P46"/>
  <c r="V45"/>
  <c r="T45"/>
  <c r="O45"/>
  <c r="N45"/>
  <c r="V44"/>
  <c r="U44"/>
  <c r="T44"/>
  <c r="Q44"/>
  <c r="P44"/>
  <c r="V43"/>
  <c r="T43"/>
  <c r="S43"/>
  <c r="O43"/>
  <c r="N43"/>
  <c r="V42"/>
  <c r="U42"/>
  <c r="T42"/>
  <c r="Q42"/>
  <c r="V41"/>
  <c r="T41"/>
  <c r="S41"/>
  <c r="O41"/>
  <c r="N41"/>
  <c r="V40"/>
  <c r="U40"/>
  <c r="T40"/>
  <c r="Q40"/>
  <c r="P40"/>
  <c r="V39"/>
  <c r="T39"/>
  <c r="S39"/>
  <c r="O39"/>
  <c r="N39"/>
  <c r="V38"/>
  <c r="U38"/>
  <c r="T38"/>
  <c r="Q38"/>
  <c r="P38"/>
  <c r="V37"/>
  <c r="T37"/>
  <c r="S37"/>
  <c r="P37"/>
  <c r="O37"/>
  <c r="N37"/>
  <c r="V36"/>
  <c r="U36"/>
  <c r="T36"/>
  <c r="Q36"/>
  <c r="P36"/>
  <c r="V35"/>
  <c r="S35"/>
  <c r="O35"/>
  <c r="N35"/>
  <c r="V34"/>
  <c r="U34"/>
  <c r="T34"/>
  <c r="Q34"/>
  <c r="P34"/>
  <c r="N34"/>
  <c r="V33"/>
  <c r="T33"/>
  <c r="S33"/>
  <c r="O33"/>
  <c r="N33"/>
  <c r="V32"/>
  <c r="U32"/>
  <c r="T32"/>
  <c r="Q32"/>
  <c r="P32"/>
  <c r="V31"/>
  <c r="T31"/>
  <c r="S31"/>
  <c r="O31"/>
  <c r="N31"/>
  <c r="V30"/>
  <c r="U30"/>
  <c r="T30"/>
  <c r="Q30"/>
  <c r="P30"/>
  <c r="V29"/>
  <c r="T29"/>
  <c r="S29"/>
  <c r="O29"/>
  <c r="N29"/>
  <c r="V28"/>
  <c r="U28"/>
  <c r="T28"/>
  <c r="Q28"/>
  <c r="P28"/>
  <c r="V27"/>
  <c r="T27"/>
  <c r="S27"/>
  <c r="O27"/>
  <c r="N27"/>
  <c r="V26"/>
  <c r="U26"/>
  <c r="T26"/>
  <c r="Q26"/>
  <c r="P26"/>
  <c r="V25"/>
  <c r="T25"/>
  <c r="S25"/>
  <c r="O25"/>
  <c r="N25"/>
  <c r="V24"/>
  <c r="T24"/>
  <c r="Q24"/>
  <c r="P24"/>
  <c r="V23"/>
  <c r="T23"/>
  <c r="S23"/>
  <c r="O23"/>
  <c r="N23"/>
  <c r="V22"/>
  <c r="U22"/>
  <c r="T22"/>
  <c r="Q22"/>
  <c r="P22"/>
  <c r="V21"/>
  <c r="T21"/>
  <c r="S21"/>
  <c r="O21"/>
  <c r="N21"/>
  <c r="V20"/>
  <c r="U20"/>
  <c r="T20"/>
  <c r="Q20"/>
  <c r="P20"/>
  <c r="V19"/>
  <c r="T19"/>
  <c r="O19"/>
  <c r="N19"/>
  <c r="V18"/>
  <c r="T18"/>
  <c r="P18"/>
  <c r="V17"/>
  <c r="T17"/>
  <c r="S17"/>
  <c r="O17"/>
  <c r="N17"/>
  <c r="V16"/>
  <c r="U16"/>
  <c r="T16"/>
  <c r="Q16"/>
  <c r="P16"/>
  <c r="W15"/>
  <c r="V15"/>
  <c r="T15"/>
  <c r="S15"/>
  <c r="O15"/>
  <c r="N15"/>
  <c r="V14"/>
  <c r="U14"/>
  <c r="T14"/>
  <c r="Q14"/>
  <c r="P14"/>
  <c r="V13"/>
  <c r="T13"/>
  <c r="S13"/>
  <c r="O13"/>
  <c r="N13"/>
  <c r="V12"/>
  <c r="U12"/>
  <c r="T12"/>
  <c r="Q12"/>
  <c r="P12"/>
  <c r="V11"/>
  <c r="T11"/>
  <c r="S11"/>
  <c r="O11"/>
  <c r="N11"/>
  <c r="V10"/>
  <c r="U10"/>
  <c r="P10"/>
  <c r="V9"/>
  <c r="T9"/>
  <c r="O9"/>
  <c r="V8"/>
  <c r="U8"/>
  <c r="T8"/>
  <c r="Q8"/>
  <c r="P8"/>
  <c r="V7"/>
  <c r="T7"/>
  <c r="S7"/>
  <c r="O7"/>
  <c r="N7"/>
  <c r="V6"/>
  <c r="U6"/>
  <c r="T6"/>
  <c r="Q6"/>
  <c r="P6"/>
  <c r="W5"/>
  <c r="V5"/>
  <c r="U5"/>
  <c r="T5"/>
  <c r="S5"/>
  <c r="R5"/>
  <c r="Q5"/>
  <c r="P5"/>
  <c r="O5"/>
  <c r="N5"/>
  <c r="H130" l="1"/>
  <c r="W41"/>
  <c r="W72"/>
  <c r="W29"/>
  <c r="W63"/>
  <c r="W71"/>
  <c r="W93"/>
  <c r="W101"/>
  <c r="R16"/>
  <c r="R32"/>
  <c r="R69"/>
  <c r="R71"/>
  <c r="R87"/>
  <c r="R17"/>
  <c r="R23"/>
  <c r="R33"/>
  <c r="R39"/>
  <c r="S34"/>
  <c r="U45"/>
  <c r="U37"/>
  <c r="W56"/>
  <c r="N9"/>
  <c r="U24"/>
  <c r="S9"/>
  <c r="Q10"/>
  <c r="P42"/>
  <c r="T35"/>
  <c r="S45"/>
  <c r="W45"/>
  <c r="W59"/>
  <c r="W75"/>
  <c r="W7"/>
  <c r="W11"/>
  <c r="W25"/>
  <c r="W33"/>
  <c r="W35"/>
  <c r="W70"/>
  <c r="R19"/>
  <c r="R37"/>
  <c r="R65"/>
  <c r="R80"/>
  <c r="R85"/>
  <c r="R98"/>
  <c r="R99"/>
  <c r="R103"/>
  <c r="R21"/>
  <c r="R64"/>
  <c r="R81"/>
  <c r="R89"/>
  <c r="S19"/>
  <c r="U18"/>
  <c r="Q18"/>
  <c r="T10"/>
  <c r="W13"/>
  <c r="W17"/>
  <c r="W19"/>
  <c r="W21"/>
  <c r="W23"/>
  <c r="W31"/>
  <c r="W43"/>
  <c r="W61"/>
  <c r="W65"/>
  <c r="W67"/>
  <c r="W73"/>
  <c r="W94"/>
  <c r="W98"/>
  <c r="W48"/>
  <c r="W64"/>
  <c r="W78"/>
  <c r="W9"/>
  <c r="W27"/>
  <c r="W37"/>
  <c r="W39"/>
  <c r="W47"/>
  <c r="W57"/>
  <c r="W77"/>
  <c r="W81"/>
  <c r="W83"/>
  <c r="W85"/>
  <c r="W87"/>
  <c r="W89"/>
  <c r="W96"/>
  <c r="W24"/>
  <c r="W40"/>
  <c r="R9"/>
  <c r="R11"/>
  <c r="R13"/>
  <c r="R15"/>
  <c r="R24"/>
  <c r="R35"/>
  <c r="R40"/>
  <c r="R57"/>
  <c r="R59"/>
  <c r="R61"/>
  <c r="R63"/>
  <c r="R73"/>
  <c r="R75"/>
  <c r="R77"/>
  <c r="R79"/>
  <c r="R8"/>
  <c r="R25"/>
  <c r="R27"/>
  <c r="R29"/>
  <c r="R31"/>
  <c r="R41"/>
  <c r="R43"/>
  <c r="R45"/>
  <c r="R47"/>
  <c r="R56"/>
  <c r="R67"/>
  <c r="R72"/>
  <c r="P7"/>
  <c r="N26"/>
  <c r="P29"/>
  <c r="N58"/>
  <c r="P61"/>
  <c r="N10"/>
  <c r="P13"/>
  <c r="N42"/>
  <c r="P45"/>
  <c r="N74"/>
  <c r="P77"/>
  <c r="P89"/>
  <c r="N92"/>
  <c r="N18"/>
  <c r="P21"/>
  <c r="N50"/>
  <c r="P53"/>
  <c r="N82"/>
  <c r="P85"/>
  <c r="P95"/>
  <c r="N96"/>
  <c r="P97"/>
  <c r="N98"/>
  <c r="P99"/>
  <c r="N100"/>
  <c r="P101"/>
  <c r="N102"/>
  <c r="P103"/>
  <c r="S26"/>
  <c r="W32"/>
  <c r="U21"/>
  <c r="U29"/>
  <c r="Q87"/>
  <c r="O92"/>
  <c r="Q13"/>
  <c r="O18"/>
  <c r="Q21"/>
  <c r="O24"/>
  <c r="Q35"/>
  <c r="O38"/>
  <c r="Q41"/>
  <c r="O44"/>
  <c r="Q47"/>
  <c r="O50"/>
  <c r="Q53"/>
  <c r="O56"/>
  <c r="Q67"/>
  <c r="O70"/>
  <c r="Q77"/>
  <c r="Q79"/>
  <c r="Q81"/>
  <c r="O84"/>
  <c r="Q89"/>
  <c r="O94"/>
  <c r="O12"/>
  <c r="Q17"/>
  <c r="O20"/>
  <c r="Q23"/>
  <c r="O26"/>
  <c r="Q29"/>
  <c r="O32"/>
  <c r="Q43"/>
  <c r="O46"/>
  <c r="Q49"/>
  <c r="O52"/>
  <c r="Q55"/>
  <c r="O58"/>
  <c r="Q61"/>
  <c r="O64"/>
  <c r="O72"/>
  <c r="O74"/>
  <c r="O76"/>
  <c r="Q83"/>
  <c r="O86"/>
  <c r="O88"/>
  <c r="O10"/>
  <c r="Q15"/>
  <c r="Q19"/>
  <c r="O22"/>
  <c r="Q25"/>
  <c r="O28"/>
  <c r="Q31"/>
  <c r="O34"/>
  <c r="Q37"/>
  <c r="O40"/>
  <c r="Q51"/>
  <c r="O54"/>
  <c r="Q57"/>
  <c r="O60"/>
  <c r="Q63"/>
  <c r="O66"/>
  <c r="Q69"/>
  <c r="Q71"/>
  <c r="Q73"/>
  <c r="O78"/>
  <c r="P17"/>
  <c r="R20"/>
  <c r="N22"/>
  <c r="P33"/>
  <c r="R36"/>
  <c r="N38"/>
  <c r="P41"/>
  <c r="R44"/>
  <c r="N46"/>
  <c r="P49"/>
  <c r="R52"/>
  <c r="N54"/>
  <c r="N62"/>
  <c r="P65"/>
  <c r="R76"/>
  <c r="N8"/>
  <c r="P11"/>
  <c r="R14"/>
  <c r="N16"/>
  <c r="P19"/>
  <c r="R22"/>
  <c r="N24"/>
  <c r="P27"/>
  <c r="R30"/>
  <c r="N32"/>
  <c r="P35"/>
  <c r="R38"/>
  <c r="N40"/>
  <c r="P43"/>
  <c r="R46"/>
  <c r="N48"/>
  <c r="P51"/>
  <c r="R54"/>
  <c r="N56"/>
  <c r="P59"/>
  <c r="R62"/>
  <c r="N64"/>
  <c r="P67"/>
  <c r="R70"/>
  <c r="N72"/>
  <c r="P75"/>
  <c r="R78"/>
  <c r="N80"/>
  <c r="P83"/>
  <c r="R86"/>
  <c r="P91"/>
  <c r="N94"/>
  <c r="R94"/>
  <c r="R10"/>
  <c r="N12"/>
  <c r="P15"/>
  <c r="R18"/>
  <c r="N20"/>
  <c r="P23"/>
  <c r="R26"/>
  <c r="N28"/>
  <c r="P31"/>
  <c r="R34"/>
  <c r="N36"/>
  <c r="P39"/>
  <c r="R42"/>
  <c r="N44"/>
  <c r="P47"/>
  <c r="R50"/>
  <c r="N52"/>
  <c r="P55"/>
  <c r="R58"/>
  <c r="N60"/>
  <c r="P63"/>
  <c r="R66"/>
  <c r="N68"/>
  <c r="P71"/>
  <c r="R74"/>
  <c r="N76"/>
  <c r="P79"/>
  <c r="R82"/>
  <c r="N84"/>
  <c r="P87"/>
  <c r="N90"/>
  <c r="R90"/>
  <c r="R6"/>
  <c r="P9"/>
  <c r="R12"/>
  <c r="N14"/>
  <c r="P25"/>
  <c r="R28"/>
  <c r="N30"/>
  <c r="P57"/>
  <c r="R60"/>
  <c r="R68"/>
  <c r="N70"/>
  <c r="P73"/>
  <c r="N78"/>
  <c r="P81"/>
  <c r="R84"/>
  <c r="N86"/>
  <c r="N88"/>
  <c r="R88"/>
  <c r="P93"/>
  <c r="W16"/>
  <c r="U83"/>
  <c r="U15"/>
  <c r="W22"/>
  <c r="U27"/>
  <c r="S32"/>
  <c r="U35"/>
  <c r="S40"/>
  <c r="U43"/>
  <c r="S48"/>
  <c r="S56"/>
  <c r="U59"/>
  <c r="S64"/>
  <c r="U17"/>
  <c r="W20"/>
  <c r="S22"/>
  <c r="U25"/>
  <c r="W28"/>
  <c r="S30"/>
  <c r="U33"/>
  <c r="W36"/>
  <c r="S38"/>
  <c r="U41"/>
  <c r="W44"/>
  <c r="S46"/>
  <c r="U49"/>
  <c r="W52"/>
  <c r="S54"/>
  <c r="U57"/>
  <c r="W60"/>
  <c r="S62"/>
  <c r="U65"/>
  <c r="W68"/>
  <c r="S70"/>
  <c r="U73"/>
  <c r="W76"/>
  <c r="S78"/>
  <c r="U81"/>
  <c r="W84"/>
  <c r="S86"/>
  <c r="U19"/>
  <c r="S24"/>
  <c r="W30"/>
  <c r="W38"/>
  <c r="W46"/>
  <c r="U51"/>
  <c r="W54"/>
  <c r="W62"/>
  <c r="U67"/>
  <c r="W86"/>
  <c r="U87"/>
  <c r="S88"/>
  <c r="W88"/>
  <c r="U89"/>
  <c r="S90"/>
  <c r="W90"/>
  <c r="U91"/>
  <c r="S92"/>
  <c r="W92"/>
  <c r="U93"/>
  <c r="S94"/>
  <c r="W18"/>
  <c r="S20"/>
  <c r="U23"/>
  <c r="W26"/>
  <c r="S28"/>
  <c r="U31"/>
  <c r="W34"/>
  <c r="S36"/>
  <c r="U39"/>
  <c r="W42"/>
  <c r="S44"/>
  <c r="U47"/>
  <c r="W50"/>
  <c r="S52"/>
  <c r="U55"/>
  <c r="W58"/>
  <c r="S60"/>
  <c r="U63"/>
  <c r="W66"/>
  <c r="S68"/>
  <c r="U71"/>
  <c r="W74"/>
  <c r="S76"/>
  <c r="U79"/>
  <c r="W82"/>
  <c r="S84"/>
  <c r="S10"/>
  <c r="W14"/>
  <c r="W10"/>
  <c r="W8"/>
  <c r="U11"/>
  <c r="U13"/>
  <c r="S12"/>
  <c r="S16"/>
  <c r="S8"/>
  <c r="O6"/>
  <c r="D130"/>
  <c r="B130"/>
  <c r="J130"/>
  <c r="U7"/>
  <c r="R7"/>
  <c r="E130"/>
  <c r="I130"/>
  <c r="K130"/>
  <c r="F130"/>
  <c r="G130"/>
  <c r="O8"/>
  <c r="U9"/>
  <c r="Q11"/>
  <c r="W12"/>
  <c r="S14"/>
  <c r="O16"/>
  <c r="B133"/>
  <c r="C133"/>
  <c r="D133"/>
  <c r="E133"/>
  <c r="F133"/>
  <c r="C130"/>
  <c r="S6"/>
  <c r="W6"/>
  <c r="Q9"/>
  <c r="N6"/>
</calcChain>
</file>

<file path=xl/comments1.xml><?xml version="1.0" encoding="utf-8"?>
<comments xmlns="http://schemas.openxmlformats.org/spreadsheetml/2006/main">
  <authors>
    <author xml:space="preserve"> </author>
  </authors>
  <commentList>
    <comment ref="L9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not included in detail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L9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included in detail</t>
        </r>
      </text>
    </comment>
  </commentList>
</comments>
</file>

<file path=xl/comments3.xml><?xml version="1.0" encoding="utf-8"?>
<comments xmlns="http://schemas.openxmlformats.org/spreadsheetml/2006/main">
  <authors>
    <author>escwauser1</author>
  </authors>
  <commentList>
    <comment ref="G10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major items in 2710
unknown destination</t>
        </r>
      </text>
    </comment>
    <comment ref="H10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major items in 2710
unknown destination</t>
        </r>
      </text>
    </comment>
    <comment ref="I10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major items in 2710
unknown destination</t>
        </r>
      </text>
    </comment>
    <comment ref="J10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major items in 2710
unknown destination</t>
        </r>
      </text>
    </comment>
    <comment ref="K10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major items in 2710
unknown destination</t>
        </r>
      </text>
    </comment>
  </commentList>
</comments>
</file>

<file path=xl/sharedStrings.xml><?xml version="1.0" encoding="utf-8"?>
<sst xmlns="http://schemas.openxmlformats.org/spreadsheetml/2006/main" count="7393" uniqueCount="361">
  <si>
    <t>(Millions of US dollars)</t>
  </si>
  <si>
    <t>Imports</t>
  </si>
  <si>
    <t>Exports (1)</t>
  </si>
  <si>
    <t>(مليون دولار أمريكي)</t>
  </si>
  <si>
    <t xml:space="preserve"> </t>
  </si>
  <si>
    <t>World</t>
  </si>
  <si>
    <t>العالم</t>
  </si>
  <si>
    <t>Developed countries</t>
  </si>
  <si>
    <t xml:space="preserve">البلدان المتقدمة النمو </t>
  </si>
  <si>
    <t>Developing countries and territories</t>
  </si>
  <si>
    <t>البلدان والأقاليم النامية</t>
  </si>
  <si>
    <t>Europe</t>
  </si>
  <si>
    <t>أوروبا</t>
  </si>
  <si>
    <t xml:space="preserve">European Union </t>
  </si>
  <si>
    <t>الاتحاد الأوروبي</t>
  </si>
  <si>
    <t xml:space="preserve">  Developed countries</t>
  </si>
  <si>
    <t xml:space="preserve">  البلدان المتقدمة النمو </t>
  </si>
  <si>
    <t>Austria</t>
  </si>
  <si>
    <t>النمسا</t>
  </si>
  <si>
    <t xml:space="preserve">Belgium </t>
  </si>
  <si>
    <t>بلجيكا</t>
  </si>
  <si>
    <t>Denmark</t>
  </si>
  <si>
    <t>الدانمرك</t>
  </si>
  <si>
    <t>Finland</t>
  </si>
  <si>
    <t>فنلندا</t>
  </si>
  <si>
    <t>France</t>
  </si>
  <si>
    <t>فرنسا</t>
  </si>
  <si>
    <t>Germany</t>
  </si>
  <si>
    <t>المانيا</t>
  </si>
  <si>
    <t>Greece</t>
  </si>
  <si>
    <t>اليونان</t>
  </si>
  <si>
    <t>Ireland</t>
  </si>
  <si>
    <t>آيرلندا</t>
  </si>
  <si>
    <t>Italy</t>
  </si>
  <si>
    <t>ايطاليا</t>
  </si>
  <si>
    <t>Luxembourg</t>
  </si>
  <si>
    <t>لكسمبرغ</t>
  </si>
  <si>
    <t>Netherlands</t>
  </si>
  <si>
    <t>هولندا</t>
  </si>
  <si>
    <t>Portugal</t>
  </si>
  <si>
    <t>البرتغال</t>
  </si>
  <si>
    <t>Spain</t>
  </si>
  <si>
    <t>اسبانيا</t>
  </si>
  <si>
    <t>Sweden</t>
  </si>
  <si>
    <t>السويد</t>
  </si>
  <si>
    <t>المملكة   المتحدة   لبريطانيا   العظمى   وآيرلندا    الشمالية</t>
  </si>
  <si>
    <t xml:space="preserve">  Developing countries</t>
  </si>
  <si>
    <t xml:space="preserve">  البلدان النامية</t>
  </si>
  <si>
    <t>Cyprus</t>
  </si>
  <si>
    <t>قبرص</t>
  </si>
  <si>
    <t xml:space="preserve">Czech Republic </t>
  </si>
  <si>
    <t>الجمهورية التشيكية</t>
  </si>
  <si>
    <t>Hungary</t>
  </si>
  <si>
    <t>هنغاريا</t>
  </si>
  <si>
    <t>Poland</t>
  </si>
  <si>
    <t>بولندا</t>
  </si>
  <si>
    <t xml:space="preserve">Slovakia </t>
  </si>
  <si>
    <t>سلوفاكيا</t>
  </si>
  <si>
    <t>Others</t>
  </si>
  <si>
    <t>غيرها</t>
  </si>
  <si>
    <t>European Free Trade Association (EFTA)</t>
  </si>
  <si>
    <t xml:space="preserve">رابطة التجارة الحرة الأوروبية </t>
  </si>
  <si>
    <t>Norway</t>
  </si>
  <si>
    <t>النرويج</t>
  </si>
  <si>
    <t>Switzerland</t>
  </si>
  <si>
    <t>سويسرا</t>
  </si>
  <si>
    <t>Other developed countries</t>
  </si>
  <si>
    <t>بلدان أوروبية متقدمة أخرى</t>
  </si>
  <si>
    <t>Bulgaria</t>
  </si>
  <si>
    <t>بلغاريا</t>
  </si>
  <si>
    <t>Republic of Yugoslavia</t>
  </si>
  <si>
    <t xml:space="preserve">جمهورية يوغسلافيا الاتحادية </t>
  </si>
  <si>
    <t>Romania</t>
  </si>
  <si>
    <t>رومانيا</t>
  </si>
  <si>
    <t>Russian Federation</t>
  </si>
  <si>
    <t xml:space="preserve">الاتحاد الروسي </t>
  </si>
  <si>
    <t>Ukraine</t>
  </si>
  <si>
    <t>أوكرانيا</t>
  </si>
  <si>
    <t>Other developing countries</t>
  </si>
  <si>
    <t>بلدان اوروبية نامية اخرى</t>
  </si>
  <si>
    <t>America</t>
  </si>
  <si>
    <t>أمريكا</t>
  </si>
  <si>
    <t>Canada</t>
  </si>
  <si>
    <t>كندا</t>
  </si>
  <si>
    <t>United States of America</t>
  </si>
  <si>
    <t>Developing countries</t>
  </si>
  <si>
    <t>البلدان  النامية</t>
  </si>
  <si>
    <t>Latin American Integration Association (LAIA)</t>
  </si>
  <si>
    <t xml:space="preserve">رابطة التكامل لأمريكا اللاتينية </t>
  </si>
  <si>
    <t>Argentina</t>
  </si>
  <si>
    <t>الأرجنتين</t>
  </si>
  <si>
    <t>Bolivia</t>
  </si>
  <si>
    <t>بوليفيا</t>
  </si>
  <si>
    <t>Brazil</t>
  </si>
  <si>
    <t>البرازيل</t>
  </si>
  <si>
    <t>Chile</t>
  </si>
  <si>
    <t>شيلى</t>
  </si>
  <si>
    <t>Ecuador</t>
  </si>
  <si>
    <t>اكوادور</t>
  </si>
  <si>
    <t>Mexico</t>
  </si>
  <si>
    <t xml:space="preserve">المكسيك </t>
  </si>
  <si>
    <t>Other America</t>
  </si>
  <si>
    <t>بلدان أمريكية أخرى</t>
  </si>
  <si>
    <t>Oceania</t>
  </si>
  <si>
    <t>أوقيانوسيا</t>
  </si>
  <si>
    <t>البلدان المتقدمة النمو</t>
  </si>
  <si>
    <t>Australia</t>
  </si>
  <si>
    <t>استراليا</t>
  </si>
  <si>
    <t>New Zealand</t>
  </si>
  <si>
    <t>نيوزيلندا</t>
  </si>
  <si>
    <t>البلدان النامية</t>
  </si>
  <si>
    <t>Asia</t>
  </si>
  <si>
    <t>آسيا</t>
  </si>
  <si>
    <t>Developed countries:  Japan</t>
  </si>
  <si>
    <t xml:space="preserve">البلدان المتقدمة النمو    : اليابان  </t>
  </si>
  <si>
    <t xml:space="preserve">Developing countries </t>
  </si>
  <si>
    <t>ESCWA member countries</t>
  </si>
  <si>
    <t>بلدان الإسكوا</t>
  </si>
  <si>
    <t>Asia Middle East (non ESCWA member countries)</t>
  </si>
  <si>
    <t>(آسيا  الشرق الأوسط ( ما عدا بلدان الإسكوا</t>
  </si>
  <si>
    <t>Islamic Republic of Iran</t>
  </si>
  <si>
    <t>جمهورية إيران الاسلامية</t>
  </si>
  <si>
    <t xml:space="preserve">Turkey </t>
  </si>
  <si>
    <t>تركيا</t>
  </si>
  <si>
    <t>Association of Southeast Asian Nations (ASEAN)</t>
  </si>
  <si>
    <t>منظمة التجارة الحرة لرابطة أمم جنوب شرقي آسيا</t>
  </si>
  <si>
    <t>Indonesia</t>
  </si>
  <si>
    <t>إندونيسيا</t>
  </si>
  <si>
    <t>Malaysia</t>
  </si>
  <si>
    <t>ماليزيا</t>
  </si>
  <si>
    <t>Philippines</t>
  </si>
  <si>
    <t>الفلبين</t>
  </si>
  <si>
    <t>Singapore</t>
  </si>
  <si>
    <t>سنغافورة</t>
  </si>
  <si>
    <t>Thailand</t>
  </si>
  <si>
    <t>تايلند</t>
  </si>
  <si>
    <t>Other Asian countries</t>
  </si>
  <si>
    <t xml:space="preserve">بلدان آسيوية أخرى </t>
  </si>
  <si>
    <t xml:space="preserve">Afghanistan  </t>
  </si>
  <si>
    <t>أفغانستان</t>
  </si>
  <si>
    <t xml:space="preserve">Bangladesh </t>
  </si>
  <si>
    <t>بنغلاديش</t>
  </si>
  <si>
    <t>China</t>
  </si>
  <si>
    <t>الصين</t>
  </si>
  <si>
    <t>Hong Kong</t>
  </si>
  <si>
    <t xml:space="preserve">هونغ كونغ </t>
  </si>
  <si>
    <t>India</t>
  </si>
  <si>
    <t>الهند</t>
  </si>
  <si>
    <t>Korea, Democratic People's Republic of</t>
  </si>
  <si>
    <t xml:space="preserve">جمهورية كوريا الشعبية اليمقراطية </t>
  </si>
  <si>
    <t>Korea, Republic of</t>
  </si>
  <si>
    <t>جمهورية كوريا</t>
  </si>
  <si>
    <t>Pakistan</t>
  </si>
  <si>
    <t>باكستان</t>
  </si>
  <si>
    <t xml:space="preserve">Sri Lanka  </t>
  </si>
  <si>
    <t>سري لانكا</t>
  </si>
  <si>
    <t>Africa</t>
  </si>
  <si>
    <t>أفريقيا</t>
  </si>
  <si>
    <t>Developed countries: South Africa</t>
  </si>
  <si>
    <t>البلدان المتقدمة النمو : جنوب أفريقيا</t>
  </si>
  <si>
    <t>Algeria</t>
  </si>
  <si>
    <t>الجزائر</t>
  </si>
  <si>
    <t>Libyan Arab Jamahiriya</t>
  </si>
  <si>
    <t>الجماهيرية العربية الليبية</t>
  </si>
  <si>
    <t>Morocco</t>
  </si>
  <si>
    <t>المغرب</t>
  </si>
  <si>
    <t>Tunisia</t>
  </si>
  <si>
    <t>تونس</t>
  </si>
  <si>
    <t>Central African Customs and Economic Union (CACEU)</t>
  </si>
  <si>
    <t>الاتحاد الجمركي والاقتصادي لوسط أفريقيا</t>
  </si>
  <si>
    <t>Economic Community of West African States (ECOWAS)</t>
  </si>
  <si>
    <t>الجماعة الاقتصادية لدول غرب أفريقيا</t>
  </si>
  <si>
    <t>Other Africa</t>
  </si>
  <si>
    <t xml:space="preserve">بلدان  أفريقية أخرى </t>
  </si>
  <si>
    <t>(1) Export values include re-exports.</t>
  </si>
  <si>
    <t xml:space="preserve">     and Mauritania, included under "ECOWAS".</t>
  </si>
  <si>
    <t xml:space="preserve">Crude oil </t>
  </si>
  <si>
    <t xml:space="preserve">النفط الخام </t>
  </si>
  <si>
    <t xml:space="preserve">الاتحاد الأوروبي </t>
  </si>
  <si>
    <t>شيلي</t>
  </si>
  <si>
    <t>(2) Including values of ship and aircraft supplies.</t>
  </si>
  <si>
    <t>(4) Including EU developing countries.</t>
  </si>
  <si>
    <t xml:space="preserve">  وموريتانيا التي أدرجت تحت بند الجماعة الاقتصادية لدول غرب أفريقيا.</t>
  </si>
  <si>
    <t>Other countries</t>
  </si>
  <si>
    <t>Developed countries (2)</t>
  </si>
  <si>
    <t>البلدان المتقدمة النمو  (2)</t>
  </si>
  <si>
    <t>Developing countries (3)</t>
  </si>
  <si>
    <t>البلدان النامية (3)</t>
  </si>
  <si>
    <t>Arab countries  (4)</t>
  </si>
  <si>
    <t xml:space="preserve">البلدان العربية  (4)  </t>
  </si>
  <si>
    <t>(1) الصادرات تتضمن قيم إعادة التصدير.</t>
  </si>
  <si>
    <t>(2) Including  EU developed countries, EFTA, and other developed countries.</t>
  </si>
  <si>
    <t>(3) Including EU developing countries.</t>
  </si>
  <si>
    <t>United Kingdom of Great Britain        and Northern Ireland</t>
  </si>
  <si>
    <t xml:space="preserve"> بلدان أخرى</t>
  </si>
  <si>
    <t xml:space="preserve">الدانمرك </t>
  </si>
  <si>
    <t xml:space="preserve">ألمانيا </t>
  </si>
  <si>
    <t xml:space="preserve">آيرلندا </t>
  </si>
  <si>
    <t xml:space="preserve">إيطاليا </t>
  </si>
  <si>
    <t xml:space="preserve">لكسمبرغ </t>
  </si>
  <si>
    <t>إسبانيا</t>
  </si>
  <si>
    <t>بلدان أوروبية نامية أخرى</t>
  </si>
  <si>
    <t xml:space="preserve">الولايات المتحدة اللأمريكية </t>
  </si>
  <si>
    <t xml:space="preserve">(3) تتضمن البلدان النامية في الاتحاد الأوروبي. </t>
  </si>
  <si>
    <t>(4) Except Egypt and Sudan, which included under "ESCWA member countries"</t>
  </si>
  <si>
    <t>(4) ما عدا مصر والسودان التي أدرجت تحت بند بلدان الإسكوا،</t>
  </si>
  <si>
    <t xml:space="preserve">(2) تتضمن البلدان المتقدمة النمو في الاتحاد الأوروبي ورابطة التجارة الحرة الأوروبية والبلدان المتقدمة النمو الأخرى. </t>
  </si>
  <si>
    <t>(1) Export values excluded re-exports.</t>
  </si>
  <si>
    <t>2007 - 2011</t>
  </si>
  <si>
    <t>no oil</t>
  </si>
  <si>
    <t xml:space="preserve"> الواردات والصادرات  حسب أهم البلدان  والكتل الاقتصادية،</t>
  </si>
  <si>
    <t xml:space="preserve"> Imports and exports by main countries and economic groupings,</t>
  </si>
  <si>
    <t>Table III.1.  Bahrain: Imports and exports by main countries and economic groupings</t>
  </si>
  <si>
    <t xml:space="preserve">البلدان المتقدمة النمو: اليابان  </t>
  </si>
  <si>
    <t xml:space="preserve">جمهورية كوريا الشعبية الديمقراطية </t>
  </si>
  <si>
    <t>(1) بما في ذلك قيم إعادة التصدير.</t>
  </si>
  <si>
    <t>(آسيا- الشرق الأوسط (ما عدا بلدان الإسكوا</t>
  </si>
  <si>
    <t xml:space="preserve">(2) بما في ذلك قيم تموين السفن والطائرات. </t>
  </si>
  <si>
    <t>(3) Including  EU developed countries, EFTA countries, and other developed countries.</t>
  </si>
  <si>
    <t>(2) Including  EU developed countries, EFTA countries, and other developed countries.</t>
  </si>
  <si>
    <t>البلدان المتقدمة النمو: جنوب أفريقيا</t>
  </si>
  <si>
    <t>(2) قيم النفط الخام غير موزعة.</t>
  </si>
  <si>
    <t>(1) Including re-exports.</t>
  </si>
  <si>
    <t>(3) Including the values of oil products.</t>
  </si>
  <si>
    <t>(4) Including  EU developed countries, EFTA countries, and other developed countries.</t>
  </si>
  <si>
    <t>(1) بما في ذلك  قيم إعادة التصدير.</t>
  </si>
  <si>
    <t>(2)  قيم صادرات النفط غير موزّعة.</t>
  </si>
  <si>
    <t>(1) باستثناء قيم إعادة التصدير.</t>
  </si>
  <si>
    <t xml:space="preserve">(4) بما في ذلك البلدان النامية في الاتحاد الأوروبي. </t>
  </si>
  <si>
    <t>(1) بما في ذلك  قيم إعادة التصدير .</t>
  </si>
  <si>
    <t xml:space="preserve">(3) بما في ذلك البلدان النامية في الاتحاد الأوروبي. </t>
  </si>
  <si>
    <t>الجدول 3-1-  البحرين: الواردات والصادرات حسب أهم البلدان والكتل الاقتصادية</t>
  </si>
  <si>
    <r>
      <t>Exports</t>
    </r>
    <r>
      <rPr>
        <b/>
        <vertAlign val="superscript"/>
        <sz val="10"/>
        <rFont val="Times New Roman"/>
        <family val="1"/>
      </rPr>
      <t>(1)</t>
    </r>
  </si>
  <si>
    <t>الجدول 3-2-  مصر: الواردات والصادرات حسب أهم البلدان والكتل الاقتصادية</t>
  </si>
  <si>
    <t>Developed countries: Japan</t>
  </si>
  <si>
    <t>Table III.2.  Egypt: Imports and exports by main countries and economic groupings,</t>
  </si>
  <si>
    <t>(3) بما في ذلك  قيم مشتقات النفط.</t>
  </si>
  <si>
    <t xml:space="preserve">(5) بما في ذلك  البلدان النامية في الاتحاد الأوروبي. </t>
  </si>
  <si>
    <t>المملكة المتحدة لبريطانيا العظمى وآيرلندا الشمالية</t>
  </si>
  <si>
    <t>United Kingdom of Great Britain and Northern Ireland</t>
  </si>
  <si>
    <t xml:space="preserve">(5) بما في ذلك البلدان النامية في الاتحاد الأوروبي. </t>
  </si>
  <si>
    <t>(1) Export values exclude re-exports.</t>
  </si>
  <si>
    <t>الولايات المتحدة الأمريكية</t>
  </si>
  <si>
    <t>جمهورية إيران الإسلامية</t>
  </si>
  <si>
    <t>(2) قيم النفط غير موزعة.</t>
  </si>
  <si>
    <t xml:space="preserve">الرابطة الأوروبية للتجارة الحرة </t>
  </si>
  <si>
    <t xml:space="preserve">(3) بما في ذلك البلدان المتقدمة النمو في الاتحاد الأوروبي والرابطة الأوروبية للتجارة الحرة، والبلدان المتقدمة النمو الأخرى. </t>
  </si>
  <si>
    <t xml:space="preserve">(2) بما في ذلك البلدان المتقدمة النمو في الاتحاد الأوروبي والرابطة الأوروبية للتجارة الحرة والبلدان المتقدمة النمو الأخرى. </t>
  </si>
  <si>
    <t xml:space="preserve">(4) بما في ذلك  البلدان المتقدمة النمو في الاتحاد الأوروبي والرابطة الأوروبية للتجارة الحرة والبلدان المتقدمة النمو الأخرى. </t>
  </si>
  <si>
    <t xml:space="preserve">(3) بما في ذلك البلدان المتقدمة النمو في الاتحاد الأوروبي والرابطة الأوروبية للتجارة الحرة والبلدان المتقدمة النمو الأخرى. </t>
  </si>
  <si>
    <t xml:space="preserve">(4) بما في ذلك البلدان المتقدمة النمو في الاتحاد الأوروبي والرابطة الأوروبية للتجارة الحرة والبلدان المتقدمة النمو الأخرى. </t>
  </si>
  <si>
    <t xml:space="preserve">(2) تتضمن البلدان المتقدمة النمو في الاتحاد الأوروبي والرابطة الأوروبية للتجارة الحرة والبلدان المتقدمة النمو الأخرى. </t>
  </si>
  <si>
    <t>(2) Crude oil values are not distributed.</t>
  </si>
  <si>
    <t>(2) Oil values not distributed.</t>
  </si>
  <si>
    <t>Bosnia and Herzegovina</t>
  </si>
  <si>
    <t>Djibouti</t>
  </si>
  <si>
    <t>Somalia</t>
  </si>
  <si>
    <t>جيبوتي</t>
  </si>
  <si>
    <t>الصومال</t>
  </si>
  <si>
    <t>(4)  Except Egypt, Libya, Morroco, Tunisia and Sudan, which are included under "ESCWA member countries", member countries"</t>
  </si>
  <si>
    <t>(4)  Except Egypt, Libya, Morroco, Tunisia and Sudan, which are included under "ESCWA member countries",</t>
  </si>
  <si>
    <t xml:space="preserve">     </t>
  </si>
  <si>
    <t xml:space="preserve">  </t>
  </si>
  <si>
    <t>(4) ما عدا مصر، وليبيا، والمغرب والسودان، وتونس وأدرجوا تحت بند بلدان الإسكوا،</t>
  </si>
  <si>
    <t>(6)  ما عدا مصر، وليبيا، والمغرب والسودان، وتونس وأدرجوا تحت بند بلدان الإسكوا،</t>
  </si>
  <si>
    <t>(4)  ما عدا مصر، وليبيا، والمغرب والسودان، وتونس وأدرجوا تحت بند بلدان الإسكوا،</t>
  </si>
  <si>
    <t>الجدول 3-3- العراق: الواردات والصادرات حسب أهم البلدان والكتل الاقتصادية</t>
  </si>
  <si>
    <t>Table III.3.  Iraq: Imports and exports by main countries and economic groupings,</t>
  </si>
  <si>
    <t>2008-2012</t>
  </si>
  <si>
    <t xml:space="preserve"> 2008-2012</t>
  </si>
  <si>
    <r>
      <t>Other countries</t>
    </r>
    <r>
      <rPr>
        <b/>
        <vertAlign val="superscript"/>
        <sz val="10"/>
        <rFont val="Times New Roman"/>
        <family val="1"/>
      </rPr>
      <t>(3)</t>
    </r>
  </si>
  <si>
    <r>
      <t>Developed countries</t>
    </r>
    <r>
      <rPr>
        <b/>
        <vertAlign val="superscript"/>
        <sz val="10"/>
        <rFont val="Times New Roman"/>
        <family val="1"/>
      </rPr>
      <t>(4)</t>
    </r>
  </si>
  <si>
    <r>
      <t>Developing countries</t>
    </r>
    <r>
      <rPr>
        <b/>
        <vertAlign val="superscript"/>
        <sz val="10"/>
        <rFont val="Times New Roman"/>
        <family val="1"/>
      </rPr>
      <t>(5)</t>
    </r>
  </si>
  <si>
    <r>
      <t>Arab countries</t>
    </r>
    <r>
      <rPr>
        <b/>
        <vertAlign val="superscript"/>
        <sz val="10"/>
        <rFont val="Times New Roman"/>
        <family val="1"/>
      </rPr>
      <t>(6)</t>
    </r>
  </si>
  <si>
    <t>(3) Including values of ship and aircraft supplies.</t>
  </si>
  <si>
    <t>(6) Except Egypt, Libya, Morroco, Tunisia and Sudan, which are included under "ESCWA member countries",</t>
  </si>
  <si>
    <t>(5) Including EU developing countries.</t>
  </si>
  <si>
    <t>(2) لم تفصّل قيم واردات النفط الخام وصادرات النفط.</t>
  </si>
  <si>
    <t xml:space="preserve">(3) بما في ذلك قيم تموين السفن والطائرات. </t>
  </si>
  <si>
    <t xml:space="preserve">(4) بما في ذلك البلدان المتقدمة النمو في الاتحاد الأوروبي والرابطة الأوروبية للتجارة الحرة، والبلدان المتقدمة النمو الأخرى. </t>
  </si>
  <si>
    <t>(6) ما عدا مصر، وليبيا، والمغرب والسودان، وتونس وأدرجوا تحت بند بلدان الإسكوا،</t>
  </si>
  <si>
    <r>
      <t>النفط</t>
    </r>
    <r>
      <rPr>
        <b/>
        <vertAlign val="superscript"/>
        <sz val="10"/>
        <rFont val="Times New Roman"/>
        <family val="1"/>
      </rPr>
      <t>(2)</t>
    </r>
  </si>
  <si>
    <r>
      <t xml:space="preserve"> بلدان أخرى</t>
    </r>
    <r>
      <rPr>
        <b/>
        <vertAlign val="superscript"/>
        <sz val="10"/>
        <rFont val="Times New Roman"/>
        <family val="1"/>
      </rPr>
      <t>(3)</t>
    </r>
  </si>
  <si>
    <r>
      <t>البلدان المتقدمة النمو</t>
    </r>
    <r>
      <rPr>
        <b/>
        <vertAlign val="superscript"/>
        <sz val="10"/>
        <rFont val="Times New Roman"/>
        <family val="1"/>
      </rPr>
      <t>(4)</t>
    </r>
  </si>
  <si>
    <r>
      <t>البلدان النامية</t>
    </r>
    <r>
      <rPr>
        <b/>
        <vertAlign val="superscript"/>
        <sz val="10"/>
        <rFont val="Times New Roman"/>
        <family val="1"/>
      </rPr>
      <t>(5)</t>
    </r>
  </si>
  <si>
    <r>
      <t>البلدان العربية</t>
    </r>
    <r>
      <rPr>
        <b/>
        <vertAlign val="superscript"/>
        <sz val="10"/>
        <rFont val="Times New Roman"/>
        <family val="1"/>
      </rPr>
      <t>(6)</t>
    </r>
  </si>
  <si>
    <t>البوسنة والهرسك</t>
  </si>
  <si>
    <r>
      <t>Other countries</t>
    </r>
    <r>
      <rPr>
        <b/>
        <vertAlign val="superscript"/>
        <sz val="10"/>
        <rFont val="Times New Roman"/>
        <family val="1"/>
      </rPr>
      <t>(2)</t>
    </r>
  </si>
  <si>
    <r>
      <t>Developed countries</t>
    </r>
    <r>
      <rPr>
        <b/>
        <vertAlign val="superscript"/>
        <sz val="10"/>
        <rFont val="Times New Roman"/>
        <family val="1"/>
      </rPr>
      <t>(3)</t>
    </r>
  </si>
  <si>
    <r>
      <t>Developing countries</t>
    </r>
    <r>
      <rPr>
        <b/>
        <vertAlign val="superscript"/>
        <sz val="10"/>
        <rFont val="Times New Roman"/>
        <family val="1"/>
      </rPr>
      <t>(4)</t>
    </r>
  </si>
  <si>
    <r>
      <t>Arab countries</t>
    </r>
    <r>
      <rPr>
        <b/>
        <vertAlign val="superscript"/>
        <sz val="10"/>
        <rFont val="Times New Roman"/>
        <family val="1"/>
      </rPr>
      <t>(5)</t>
    </r>
  </si>
  <si>
    <t>(5) Except Egypt, Libya, Morroco, Tunisia and Sudan, which are included under "ESCWA member countries",</t>
  </si>
  <si>
    <t>النفط</t>
  </si>
  <si>
    <r>
      <t xml:space="preserve"> بلدان أخرى</t>
    </r>
    <r>
      <rPr>
        <b/>
        <vertAlign val="superscript"/>
        <sz val="10"/>
        <rFont val="Times New Roman"/>
        <family val="1"/>
      </rPr>
      <t>(2)</t>
    </r>
  </si>
  <si>
    <r>
      <t>البلدان المتقدمة النمو</t>
    </r>
    <r>
      <rPr>
        <b/>
        <vertAlign val="superscript"/>
        <sz val="10"/>
        <rFont val="Times New Roman"/>
        <family val="1"/>
      </rPr>
      <t>(3)</t>
    </r>
  </si>
  <si>
    <r>
      <t>البلدان النامية</t>
    </r>
    <r>
      <rPr>
        <b/>
        <vertAlign val="superscript"/>
        <sz val="10"/>
        <rFont val="Times New Roman"/>
        <family val="1"/>
      </rPr>
      <t>(4)</t>
    </r>
  </si>
  <si>
    <r>
      <t>البلدان العربية</t>
    </r>
    <r>
      <rPr>
        <b/>
        <vertAlign val="superscript"/>
        <sz val="10"/>
        <rFont val="Times New Roman"/>
        <family val="1"/>
      </rPr>
      <t>(5)</t>
    </r>
  </si>
  <si>
    <t>Exports</t>
  </si>
  <si>
    <t>(5) Except Libya, Morroco, Tunisia and Sudan, which are included under "ESCWA member countries",</t>
  </si>
  <si>
    <t>..</t>
  </si>
  <si>
    <r>
      <t>Developed countries</t>
    </r>
    <r>
      <rPr>
        <b/>
        <vertAlign val="superscript"/>
        <sz val="10"/>
        <rFont val="Times New Roman"/>
        <family val="1"/>
      </rPr>
      <t>(2)</t>
    </r>
  </si>
  <si>
    <r>
      <t>Developing countries</t>
    </r>
    <r>
      <rPr>
        <b/>
        <vertAlign val="superscript"/>
        <sz val="10"/>
        <rFont val="Times New Roman"/>
        <family val="1"/>
      </rPr>
      <t>(3)</t>
    </r>
  </si>
  <si>
    <r>
      <t>Arab countries</t>
    </r>
    <r>
      <rPr>
        <b/>
        <vertAlign val="superscript"/>
        <sz val="10"/>
        <rFont val="Times New Roman"/>
        <family val="1"/>
      </rPr>
      <t>(4)</t>
    </r>
  </si>
  <si>
    <r>
      <t>النفط</t>
    </r>
    <r>
      <rPr>
        <b/>
        <vertAlign val="superscript"/>
        <sz val="10"/>
        <rFont val="Times New Roman"/>
        <family val="1"/>
      </rPr>
      <t>(1)</t>
    </r>
  </si>
  <si>
    <r>
      <t>البلدان المتقدمة النمو</t>
    </r>
    <r>
      <rPr>
        <b/>
        <vertAlign val="superscript"/>
        <sz val="10"/>
        <rFont val="Times New Roman"/>
        <family val="1"/>
      </rPr>
      <t>(2)</t>
    </r>
  </si>
  <si>
    <r>
      <t>البلدان النامية</t>
    </r>
    <r>
      <rPr>
        <b/>
        <vertAlign val="superscript"/>
        <sz val="10"/>
        <rFont val="Times New Roman"/>
        <family val="1"/>
      </rPr>
      <t>(3)</t>
    </r>
  </si>
  <si>
    <r>
      <t>البلدان العربية</t>
    </r>
    <r>
      <rPr>
        <b/>
        <vertAlign val="superscript"/>
        <sz val="10"/>
        <rFont val="Times New Roman"/>
        <family val="1"/>
      </rPr>
      <t>(4)</t>
    </r>
  </si>
  <si>
    <t>(1) لم تفصّل قيم واردات مشتقات النفط وصادرات النفط.</t>
  </si>
  <si>
    <t>(5)  ما عدا مصر، وليبيا، والمغرب والسودان، وتونس وأدرجوا تحت بند بلدان الإسكوا،</t>
  </si>
  <si>
    <r>
      <t>Developed countries</t>
    </r>
    <r>
      <rPr>
        <b/>
        <vertAlign val="superscript"/>
        <sz val="10"/>
        <rFont val="Times New Roman"/>
        <family val="1"/>
      </rPr>
      <t>(1)</t>
    </r>
  </si>
  <si>
    <r>
      <t>Developing countries</t>
    </r>
    <r>
      <rPr>
        <b/>
        <vertAlign val="superscript"/>
        <sz val="10"/>
        <rFont val="Times New Roman"/>
        <family val="1"/>
      </rPr>
      <t>(2)</t>
    </r>
  </si>
  <si>
    <r>
      <t>Arab countries</t>
    </r>
    <r>
      <rPr>
        <b/>
        <vertAlign val="superscript"/>
        <sz val="10"/>
        <rFont val="Times New Roman"/>
        <family val="1"/>
      </rPr>
      <t>(3)</t>
    </r>
  </si>
  <si>
    <r>
      <t>البلدان العربية</t>
    </r>
    <r>
      <rPr>
        <b/>
        <vertAlign val="superscript"/>
        <sz val="10"/>
        <rFont val="Times New Roman"/>
        <family val="1"/>
      </rPr>
      <t>(3)</t>
    </r>
  </si>
  <si>
    <r>
      <t>البلدان النامية</t>
    </r>
    <r>
      <rPr>
        <b/>
        <vertAlign val="superscript"/>
        <sz val="10"/>
        <rFont val="Times New Roman"/>
        <family val="1"/>
      </rPr>
      <t>(2)</t>
    </r>
  </si>
  <si>
    <r>
      <t>البلدان المتقدمة النمو</t>
    </r>
    <r>
      <rPr>
        <b/>
        <vertAlign val="superscript"/>
        <sz val="10"/>
        <rFont val="Times New Roman"/>
        <family val="1"/>
      </rPr>
      <t>(1)</t>
    </r>
  </si>
  <si>
    <t>(1) Including  EU developed countries, EFTA countries, and other developed countries.</t>
  </si>
  <si>
    <t>(2) Including EU developing countries.</t>
  </si>
  <si>
    <t>(3) Except Egypt, Libya, Morroco, Tunisia and Sudan, which are included under "ESCWA member countries",</t>
  </si>
  <si>
    <t xml:space="preserve">(1) بما في ذلك البلدان المتقدمة النمو في الاتحاد الأوروبي والرابطة الأوروبية للتجارة الحرة والبلدان المتقدمة النمو الأخرى. </t>
  </si>
  <si>
    <t xml:space="preserve">(2) بما في ذلك البلدان النامية في الاتحاد الأوروبي. </t>
  </si>
  <si>
    <t>(3)  ما عدا مصر، وليبيا، والمغرب والسودان، وتونس وأدرجوا تحت بند بلدان الإسكوا،</t>
  </si>
  <si>
    <t>(3) Except Egypt, Morroco, Tunisia and Sudan, which are included under "ESCWA member countries",</t>
  </si>
  <si>
    <t>(3)  ما عدا مصر،  والمغرب والسودان، وتونس وأدرجوا تحت بند بلدان الإسكوا،</t>
  </si>
  <si>
    <t>(5)  Except Egypt, Libya, Morroco, Tunisia and Sudan, which are included under "ESCWA member countries", member countries"</t>
  </si>
  <si>
    <t>—</t>
  </si>
  <si>
    <t>(5) ما عدا  وليبيا، والمغرب والسودان، وتونس وأدرجوا تحت بند بلدان الإسكوا،</t>
  </si>
  <si>
    <t>Oil trade (2)</t>
  </si>
  <si>
    <t xml:space="preserve">(2) Values are not disaggregated by crude oil imports or Oil trades. </t>
  </si>
  <si>
    <t>Oil trade</t>
  </si>
  <si>
    <t xml:space="preserve">Oil trade </t>
  </si>
  <si>
    <t>Oil trade (1)</t>
  </si>
  <si>
    <t xml:space="preserve">(1) Values are not disaggregated by oil product imports or Oil trades. </t>
  </si>
  <si>
    <t xml:space="preserve">(2) Values of Oil trades are not distributed. </t>
  </si>
  <si>
    <t>Table III.4.  Jordan: Imports and exports by main countries and economic groupings,</t>
  </si>
  <si>
    <t>الجدول 3-4-  الأردن: الواردات والصادرات حسب أهم البلدان والكتل الاقتصادية</t>
  </si>
  <si>
    <r>
      <t>Table III.5.</t>
    </r>
    <r>
      <rPr>
        <b/>
        <i/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Kuwait: Imports and exports by main countries and economic groupings,</t>
    </r>
  </si>
  <si>
    <t>الجدول 3-5-  الكويت: الواردات والصادرات حسب أهم البلدان والكتل الاقتصادية</t>
  </si>
  <si>
    <r>
      <t>Table III.6.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Lebanon: Imports and exports by main countries and economic groupings, </t>
    </r>
  </si>
  <si>
    <t>الجدول 3-6-  لبنان: الواردات والصادرات حسب أهم البلدان والكتل الاقتصادية</t>
  </si>
  <si>
    <t>الجدول 3-7-  ليبيا: الواردات والصادرات حسب أهم البلدان والكتل الاقتصادية</t>
  </si>
  <si>
    <t>Table III.7.  Libya: Imports and exports by main countries and economic groupings,</t>
  </si>
  <si>
    <t>الجدول 3-8-  المغرب: الواردات والصادرات حسب أهم البلدان والكتل الاقتصادية</t>
  </si>
  <si>
    <t>Table III.8.  Morocco: Imports and exports by main countries and economic groupings,</t>
  </si>
  <si>
    <t>الجدول 3-9-  عُمان: الواردات والصادرات حسب أهم البلدان والكتل الاقتصادية</t>
  </si>
  <si>
    <t>Table III.9.  Oman: Imports and exports by main countries and economic groupings,</t>
  </si>
  <si>
    <t>الجدول 3-10-  فلسطين: الواردات والصادرات حسب أهم البلدان والكتل الاقتصادية</t>
  </si>
  <si>
    <t>Table III.10.  Palestine: Imports and exports by main countries and economic groupings,</t>
  </si>
  <si>
    <t>الجدول 3-11-  قطر: الواردات والصادرات حسب أهم البلدان والكتل الاقتصادية</t>
  </si>
  <si>
    <r>
      <t xml:space="preserve">Table III.11. 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Qatar: Imports and exports by main countries and economic groupings,</t>
    </r>
  </si>
  <si>
    <t>الجدول 3-12-  المملكة العربية السعودية: الواردات والصادرات حسب أهم البلدان والكتل الاقتصادية</t>
  </si>
  <si>
    <r>
      <t xml:space="preserve">Table III.12. 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Saudi Arabia: Imports and exports by main countries and economic groupings,</t>
    </r>
  </si>
  <si>
    <t>الجدول 3-13-  السودان: الواردات والصادرات حسب أهم البلدان والكتل الاقتصادية</t>
  </si>
  <si>
    <t>Table III.13.  Sudan: Imports and exports by main countries and economic groupings,</t>
  </si>
  <si>
    <t>الجدول 3-14-  الجمهورية العربية السورية: الواردات والصادرات حسب أهم البلدان والكتل الاقتصادية</t>
  </si>
  <si>
    <t xml:space="preserve">Table III.14.  Syrian Arab Republic: Imports and exports by main countries and economic groupings, </t>
  </si>
  <si>
    <t xml:space="preserve">الجدول 3-15-  تونس: الواردات والصادرات حسب أهم البلدان والكتل الاقتصادية </t>
  </si>
  <si>
    <t>Table III-15. Tunisia: Imports and exports by main countries and economic groupings,</t>
  </si>
  <si>
    <t xml:space="preserve">الجدول 3-16-  الامارات العربية المتحدة: الواردات والصادرات حسب أهم البلدان والكتل الاقتصادية </t>
  </si>
  <si>
    <t>Table III-16.  United Arab Emirates: Imports and exports by main countries and economic groupings,</t>
  </si>
  <si>
    <t>الجدول 3-17-  اليمن: الواردات والصادرات حسب أهم البلدان والكتل الاقتصادية</t>
  </si>
  <si>
    <t>Table III-17.  Yemen: Imports and exports by main countries and economic groupings,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</si>
</sst>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\ ##0.0"/>
    <numFmt numFmtId="166" formatCode="#,##0.0"/>
    <numFmt numFmtId="167" formatCode="#,##0.0000"/>
    <numFmt numFmtId="168" formatCode="##\ ##0.0"/>
    <numFmt numFmtId="169" formatCode="#\ ##0.0\ \(\3\)"/>
  </numFmts>
  <fonts count="29">
    <font>
      <sz val="10"/>
      <name val="Arial"/>
      <charset val="178"/>
    </font>
    <font>
      <b/>
      <sz val="12"/>
      <name val="Times New Roman"/>
      <family val="1"/>
      <charset val="178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178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Times New Roman"/>
      <family val="1"/>
      <charset val="178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  <charset val="178"/>
    </font>
    <font>
      <b/>
      <sz val="11"/>
      <name val="Times New Roman"/>
      <family val="1"/>
      <charset val="178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MS Sans Serif"/>
      <family val="2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Arabic Transparent"/>
      <charset val="178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81">
    <xf numFmtId="0" fontId="0" fillId="0" borderId="0" xfId="0"/>
    <xf numFmtId="0" fontId="1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/>
    <xf numFmtId="165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/>
    <xf numFmtId="0" fontId="3" fillId="0" borderId="7" xfId="0" applyFont="1" applyFill="1" applyBorder="1" applyAlignment="1">
      <alignment horizontal="left"/>
    </xf>
    <xf numFmtId="165" fontId="7" fillId="0" borderId="4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/>
    </xf>
    <xf numFmtId="165" fontId="7" fillId="0" borderId="12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left"/>
    </xf>
    <xf numFmtId="165" fontId="7" fillId="0" borderId="16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/>
    </xf>
    <xf numFmtId="165" fontId="7" fillId="0" borderId="3" xfId="0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right" wrapText="1"/>
    </xf>
    <xf numFmtId="0" fontId="12" fillId="2" borderId="7" xfId="0" applyFont="1" applyFill="1" applyBorder="1" applyAlignment="1">
      <alignment horizontal="left" wrapText="1"/>
    </xf>
    <xf numFmtId="165" fontId="7" fillId="2" borderId="4" xfId="0" applyNumberFormat="1" applyFont="1" applyFill="1" applyBorder="1" applyAlignment="1">
      <alignment horizontal="right"/>
    </xf>
    <xf numFmtId="0" fontId="12" fillId="2" borderId="9" xfId="0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left"/>
    </xf>
    <xf numFmtId="165" fontId="7" fillId="0" borderId="20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left" indent="1"/>
    </xf>
    <xf numFmtId="165" fontId="5" fillId="0" borderId="0" xfId="0" applyNumberFormat="1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 indent="1"/>
    </xf>
    <xf numFmtId="0" fontId="5" fillId="0" borderId="10" xfId="0" applyFont="1" applyFill="1" applyBorder="1" applyAlignment="1">
      <alignment horizontal="left" indent="1"/>
    </xf>
    <xf numFmtId="0" fontId="5" fillId="0" borderId="14" xfId="0" applyFont="1" applyFill="1" applyBorder="1" applyAlignment="1">
      <alignment horizontal="right" indent="1"/>
    </xf>
    <xf numFmtId="0" fontId="14" fillId="0" borderId="10" xfId="0" applyFont="1" applyFill="1" applyBorder="1" applyAlignment="1">
      <alignment horizontal="left" wrapText="1" indent="1"/>
    </xf>
    <xf numFmtId="0" fontId="14" fillId="0" borderId="14" xfId="0" applyFont="1" applyFill="1" applyBorder="1" applyAlignment="1">
      <alignment horizontal="right" wrapText="1" indent="1"/>
    </xf>
    <xf numFmtId="0" fontId="13" fillId="0" borderId="10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indent="1"/>
    </xf>
    <xf numFmtId="0" fontId="8" fillId="0" borderId="15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right"/>
    </xf>
    <xf numFmtId="165" fontId="5" fillId="0" borderId="12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left"/>
    </xf>
    <xf numFmtId="165" fontId="5" fillId="0" borderId="23" xfId="0" applyNumberFormat="1" applyFont="1" applyFill="1" applyBorder="1" applyAlignment="1">
      <alignment horizontal="right"/>
    </xf>
    <xf numFmtId="165" fontId="7" fillId="0" borderId="23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wrapText="1"/>
    </xf>
    <xf numFmtId="165" fontId="7" fillId="2" borderId="1" xfId="0" applyNumberFormat="1" applyFont="1" applyFill="1" applyBorder="1" applyAlignment="1">
      <alignment horizontal="right"/>
    </xf>
    <xf numFmtId="0" fontId="12" fillId="2" borderId="26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left" indent="1"/>
    </xf>
    <xf numFmtId="165" fontId="7" fillId="0" borderId="1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right" indent="1"/>
    </xf>
    <xf numFmtId="0" fontId="11" fillId="0" borderId="9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left"/>
    </xf>
    <xf numFmtId="165" fontId="7" fillId="2" borderId="9" xfId="0" applyNumberFormat="1" applyFont="1" applyFill="1" applyBorder="1" applyAlignment="1">
      <alignment horizontal="right"/>
    </xf>
    <xf numFmtId="0" fontId="12" fillId="2" borderId="9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left" vertical="center" wrapText="1"/>
    </xf>
    <xf numFmtId="165" fontId="5" fillId="0" borderId="16" xfId="0" applyNumberFormat="1" applyFont="1" applyFill="1" applyBorder="1" applyAlignment="1">
      <alignment horizontal="right"/>
    </xf>
    <xf numFmtId="165" fontId="5" fillId="0" borderId="18" xfId="0" applyNumberFormat="1" applyFont="1" applyFill="1" applyBorder="1" applyAlignment="1">
      <alignment horizontal="right"/>
    </xf>
    <xf numFmtId="0" fontId="15" fillId="2" borderId="9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right" vertical="center" wrapText="1"/>
    </xf>
    <xf numFmtId="0" fontId="12" fillId="2" borderId="25" xfId="0" applyFont="1" applyFill="1" applyBorder="1" applyAlignment="1">
      <alignment horizontal="left" vertical="center"/>
    </xf>
    <xf numFmtId="165" fontId="7" fillId="2" borderId="1" xfId="0" applyNumberFormat="1" applyFont="1" applyFill="1" applyBorder="1" applyAlignment="1">
      <alignment horizontal="right" vertical="center"/>
    </xf>
    <xf numFmtId="0" fontId="12" fillId="2" borderId="26" xfId="0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left" wrapText="1"/>
    </xf>
    <xf numFmtId="165" fontId="7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left" indent="1"/>
    </xf>
    <xf numFmtId="165" fontId="5" fillId="0" borderId="1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indent="1"/>
    </xf>
    <xf numFmtId="0" fontId="8" fillId="0" borderId="32" xfId="0" applyFont="1" applyFill="1" applyBorder="1" applyAlignment="1">
      <alignment horizontal="left" wrapText="1"/>
    </xf>
    <xf numFmtId="0" fontId="9" fillId="0" borderId="16" xfId="0" applyFont="1" applyFill="1" applyBorder="1"/>
    <xf numFmtId="0" fontId="7" fillId="0" borderId="15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0" fontId="2" fillId="0" borderId="16" xfId="0" applyFont="1" applyFill="1" applyBorder="1"/>
    <xf numFmtId="0" fontId="12" fillId="2" borderId="9" xfId="0" applyFont="1" applyFill="1" applyBorder="1" applyAlignment="1">
      <alignment horizontal="right" vertical="center"/>
    </xf>
    <xf numFmtId="0" fontId="12" fillId="2" borderId="25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/>
    <xf numFmtId="164" fontId="7" fillId="0" borderId="0" xfId="0" applyNumberFormat="1" applyFont="1" applyFill="1" applyBorder="1"/>
    <xf numFmtId="0" fontId="8" fillId="0" borderId="0" xfId="0" applyFont="1" applyFill="1" applyBorder="1" applyAlignment="1">
      <alignment horizontal="right" readingOrder="2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65" fontId="5" fillId="0" borderId="0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left" wrapText="1"/>
    </xf>
    <xf numFmtId="165" fontId="7" fillId="0" borderId="20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vertical="center"/>
    </xf>
    <xf numFmtId="165" fontId="7" fillId="0" borderId="16" xfId="0" applyNumberFormat="1" applyFont="1" applyFill="1" applyBorder="1"/>
    <xf numFmtId="166" fontId="7" fillId="0" borderId="0" xfId="0" applyNumberFormat="1" applyFont="1" applyFill="1"/>
    <xf numFmtId="166" fontId="7" fillId="0" borderId="0" xfId="0" applyNumberFormat="1" applyFont="1" applyFill="1" applyBorder="1"/>
    <xf numFmtId="0" fontId="5" fillId="0" borderId="0" xfId="0" applyFont="1" applyFill="1" applyAlignment="1">
      <alignment horizontal="left"/>
    </xf>
    <xf numFmtId="166" fontId="2" fillId="0" borderId="0" xfId="0" applyNumberFormat="1" applyFont="1" applyFill="1"/>
    <xf numFmtId="166" fontId="5" fillId="0" borderId="0" xfId="0" applyNumberFormat="1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5" fontId="7" fillId="0" borderId="29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165" fontId="5" fillId="0" borderId="27" xfId="0" applyNumberFormat="1" applyFont="1" applyFill="1" applyBorder="1" applyAlignment="1">
      <alignment horizontal="right"/>
    </xf>
    <xf numFmtId="165" fontId="5" fillId="0" borderId="27" xfId="0" applyNumberFormat="1" applyFont="1" applyFill="1" applyBorder="1" applyAlignment="1">
      <alignment horizontal="right" vertical="center"/>
    </xf>
    <xf numFmtId="165" fontId="7" fillId="0" borderId="28" xfId="0" applyNumberFormat="1" applyFont="1" applyFill="1" applyBorder="1" applyAlignment="1">
      <alignment horizontal="right"/>
    </xf>
    <xf numFmtId="165" fontId="5" fillId="0" borderId="29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/>
    </xf>
    <xf numFmtId="165" fontId="7" fillId="0" borderId="9" xfId="0" applyNumberFormat="1" applyFont="1" applyFill="1" applyBorder="1" applyAlignment="1">
      <alignment horizontal="right"/>
    </xf>
    <xf numFmtId="165" fontId="7" fillId="0" borderId="14" xfId="0" applyNumberFormat="1" applyFont="1" applyFill="1" applyBorder="1" applyAlignment="1">
      <alignment horizontal="right"/>
    </xf>
    <xf numFmtId="165" fontId="7" fillId="0" borderId="17" xfId="0" applyNumberFormat="1" applyFont="1" applyFill="1" applyBorder="1" applyAlignment="1">
      <alignment horizontal="right"/>
    </xf>
    <xf numFmtId="165" fontId="7" fillId="0" borderId="6" xfId="0" applyNumberFormat="1" applyFont="1" applyFill="1" applyBorder="1" applyAlignment="1">
      <alignment horizontal="right"/>
    </xf>
    <xf numFmtId="165" fontId="7" fillId="0" borderId="21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 vertical="center"/>
    </xf>
    <xf numFmtId="165" fontId="7" fillId="0" borderId="24" xfId="0" applyNumberFormat="1" applyFont="1" applyFill="1" applyBorder="1" applyAlignment="1">
      <alignment horizontal="right"/>
    </xf>
    <xf numFmtId="165" fontId="7" fillId="2" borderId="26" xfId="0" applyNumberFormat="1" applyFont="1" applyFill="1" applyBorder="1" applyAlignment="1">
      <alignment horizontal="right"/>
    </xf>
    <xf numFmtId="165" fontId="7" fillId="0" borderId="26" xfId="0" applyNumberFormat="1" applyFont="1" applyFill="1" applyBorder="1" applyAlignment="1">
      <alignment horizontal="right"/>
    </xf>
    <xf numFmtId="165" fontId="5" fillId="0" borderId="17" xfId="0" applyNumberFormat="1" applyFont="1" applyFill="1" applyBorder="1" applyAlignment="1">
      <alignment horizontal="right"/>
    </xf>
    <xf numFmtId="165" fontId="5" fillId="0" borderId="31" xfId="0" applyNumberFormat="1" applyFont="1" applyFill="1" applyBorder="1" applyAlignment="1">
      <alignment horizontal="right"/>
    </xf>
    <xf numFmtId="165" fontId="7" fillId="2" borderId="26" xfId="0" applyNumberFormat="1" applyFont="1" applyFill="1" applyBorder="1" applyAlignment="1">
      <alignment horizontal="right" vertical="center"/>
    </xf>
    <xf numFmtId="165" fontId="7" fillId="0" borderId="8" xfId="0" applyNumberFormat="1" applyFont="1" applyFill="1" applyBorder="1" applyAlignment="1">
      <alignment horizontal="right" vertical="center"/>
    </xf>
    <xf numFmtId="165" fontId="7" fillId="0" borderId="9" xfId="0" applyNumberFormat="1" applyFont="1" applyFill="1" applyBorder="1" applyAlignment="1">
      <alignment horizontal="right" vertical="center"/>
    </xf>
    <xf numFmtId="165" fontId="7" fillId="0" borderId="11" xfId="0" applyNumberFormat="1" applyFont="1" applyFill="1" applyBorder="1" applyAlignment="1">
      <alignment horizontal="right" vertical="center"/>
    </xf>
    <xf numFmtId="165" fontId="7" fillId="0" borderId="13" xfId="0" applyNumberFormat="1" applyFont="1" applyFill="1" applyBorder="1" applyAlignment="1">
      <alignment horizontal="right" vertical="center"/>
    </xf>
    <xf numFmtId="165" fontId="5" fillId="0" borderId="28" xfId="0" applyNumberFormat="1" applyFont="1" applyFill="1" applyBorder="1" applyAlignment="1">
      <alignment horizontal="right" vertical="center"/>
    </xf>
    <xf numFmtId="165" fontId="5" fillId="0" borderId="26" xfId="0" applyNumberFormat="1" applyFont="1" applyFill="1" applyBorder="1" applyAlignment="1">
      <alignment horizontal="right" vertical="center"/>
    </xf>
    <xf numFmtId="165" fontId="7" fillId="0" borderId="13" xfId="0" applyNumberFormat="1" applyFont="1" applyFill="1" applyBorder="1" applyAlignment="1">
      <alignment horizontal="right"/>
    </xf>
    <xf numFmtId="165" fontId="5" fillId="0" borderId="33" xfId="0" applyNumberFormat="1" applyFont="1" applyFill="1" applyBorder="1" applyAlignment="1">
      <alignment horizontal="right"/>
    </xf>
    <xf numFmtId="165" fontId="5" fillId="0" borderId="24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>
      <alignment horizontal="right"/>
    </xf>
    <xf numFmtId="166" fontId="9" fillId="0" borderId="0" xfId="0" applyNumberFormat="1" applyFont="1" applyFill="1" applyBorder="1"/>
    <xf numFmtId="164" fontId="14" fillId="0" borderId="0" xfId="0" applyNumberFormat="1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1" fontId="7" fillId="0" borderId="6" xfId="0" applyNumberFormat="1" applyFont="1" applyFill="1" applyBorder="1" applyAlignment="1">
      <alignment horizontal="right"/>
    </xf>
    <xf numFmtId="0" fontId="2" fillId="0" borderId="27" xfId="0" applyFont="1" applyFill="1" applyBorder="1"/>
    <xf numFmtId="165" fontId="5" fillId="0" borderId="13" xfId="0" applyNumberFormat="1" applyFont="1" applyFill="1" applyBorder="1" applyAlignment="1">
      <alignment horizontal="right"/>
    </xf>
    <xf numFmtId="165" fontId="5" fillId="0" borderId="2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 vertical="center" wrapText="1"/>
    </xf>
    <xf numFmtId="167" fontId="2" fillId="0" borderId="0" xfId="0" applyNumberFormat="1" applyFont="1" applyFill="1"/>
    <xf numFmtId="165" fontId="5" fillId="0" borderId="14" xfId="0" applyNumberFormat="1" applyFont="1" applyFill="1" applyBorder="1" applyAlignment="1">
      <alignment vertical="center"/>
    </xf>
    <xf numFmtId="165" fontId="7" fillId="0" borderId="21" xfId="0" applyNumberFormat="1" applyFont="1" applyFill="1" applyBorder="1" applyAlignment="1">
      <alignment vertical="center"/>
    </xf>
    <xf numFmtId="165" fontId="5" fillId="0" borderId="26" xfId="0" applyNumberFormat="1" applyFont="1" applyFill="1" applyBorder="1" applyAlignment="1">
      <alignment vertical="center"/>
    </xf>
    <xf numFmtId="165" fontId="7" fillId="0" borderId="17" xfId="0" applyNumberFormat="1" applyFont="1" applyFill="1" applyBorder="1"/>
    <xf numFmtId="165" fontId="7" fillId="0" borderId="18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" fontId="2" fillId="0" borderId="5" xfId="0" applyNumberFormat="1" applyFont="1" applyFill="1" applyBorder="1"/>
    <xf numFmtId="1" fontId="2" fillId="0" borderId="3" xfId="0" applyNumberFormat="1" applyFont="1" applyFill="1" applyBorder="1"/>
    <xf numFmtId="1" fontId="2" fillId="0" borderId="6" xfId="0" applyNumberFormat="1" applyFont="1" applyFill="1" applyBorder="1"/>
    <xf numFmtId="0" fontId="2" fillId="0" borderId="14" xfId="0" applyFont="1" applyFill="1" applyBorder="1"/>
    <xf numFmtId="165" fontId="2" fillId="3" borderId="28" xfId="0" applyNumberFormat="1" applyFont="1" applyFill="1" applyBorder="1"/>
    <xf numFmtId="165" fontId="2" fillId="3" borderId="1" xfId="0" applyNumberFormat="1" applyFont="1" applyFill="1" applyBorder="1"/>
    <xf numFmtId="165" fontId="2" fillId="3" borderId="26" xfId="0" applyNumberFormat="1" applyFont="1" applyFill="1" applyBorder="1"/>
    <xf numFmtId="165" fontId="2" fillId="4" borderId="28" xfId="0" applyNumberFormat="1" applyFont="1" applyFill="1" applyBorder="1"/>
    <xf numFmtId="165" fontId="2" fillId="4" borderId="1" xfId="0" applyNumberFormat="1" applyFont="1" applyFill="1" applyBorder="1"/>
    <xf numFmtId="165" fontId="2" fillId="4" borderId="26" xfId="0" applyNumberFormat="1" applyFont="1" applyFill="1" applyBorder="1"/>
    <xf numFmtId="0" fontId="3" fillId="0" borderId="0" xfId="0" applyFont="1" applyFill="1" applyBorder="1" applyAlignment="1">
      <alignment horizontal="centerContinuous"/>
    </xf>
    <xf numFmtId="168" fontId="7" fillId="0" borderId="4" xfId="0" applyNumberFormat="1" applyFont="1" applyFill="1" applyBorder="1" applyAlignment="1">
      <alignment horizontal="right"/>
    </xf>
    <xf numFmtId="0" fontId="8" fillId="3" borderId="7" xfId="0" applyFont="1" applyFill="1" applyBorder="1" applyAlignment="1">
      <alignment horizontal="left"/>
    </xf>
    <xf numFmtId="165" fontId="7" fillId="3" borderId="4" xfId="0" applyNumberFormat="1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64" fontId="13" fillId="0" borderId="0" xfId="0" applyNumberFormat="1" applyFont="1" applyFill="1"/>
    <xf numFmtId="164" fontId="13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 indent="1"/>
    </xf>
    <xf numFmtId="0" fontId="5" fillId="0" borderId="14" xfId="0" applyFont="1" applyFill="1" applyBorder="1" applyAlignment="1">
      <alignment horizontal="right" wrapText="1" indent="1"/>
    </xf>
    <xf numFmtId="0" fontId="7" fillId="0" borderId="15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right"/>
    </xf>
    <xf numFmtId="0" fontId="3" fillId="0" borderId="0" xfId="0" applyFont="1" applyFill="1" applyAlignment="1">
      <alignment horizontal="centerContinuous"/>
    </xf>
    <xf numFmtId="164" fontId="20" fillId="0" borderId="0" xfId="0" applyNumberFormat="1" applyFont="1" applyFill="1" applyAlignment="1">
      <alignment horizontal="centerContinuous"/>
    </xf>
    <xf numFmtId="164" fontId="20" fillId="0" borderId="0" xfId="0" applyNumberFormat="1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/>
    <xf numFmtId="0" fontId="20" fillId="0" borderId="0" xfId="0" applyFont="1" applyFill="1"/>
    <xf numFmtId="0" fontId="20" fillId="0" borderId="0" xfId="0" applyFont="1" applyFill="1" applyBorder="1" applyAlignment="1"/>
    <xf numFmtId="0" fontId="20" fillId="0" borderId="0" xfId="0" applyFont="1" applyFill="1" applyAlignment="1"/>
    <xf numFmtId="1" fontId="7" fillId="0" borderId="3" xfId="0" applyNumberFormat="1" applyFont="1" applyFill="1" applyBorder="1" applyAlignment="1">
      <alignment horizontal="center"/>
    </xf>
    <xf numFmtId="166" fontId="13" fillId="0" borderId="0" xfId="0" applyNumberFormat="1" applyFont="1" applyFill="1"/>
    <xf numFmtId="166" fontId="13" fillId="0" borderId="0" xfId="0" applyNumberFormat="1" applyFont="1" applyFill="1" applyBorder="1"/>
    <xf numFmtId="0" fontId="13" fillId="0" borderId="0" xfId="0" applyFont="1" applyFill="1" applyBorder="1" applyAlignment="1">
      <alignment horizontal="right" readingOrder="2"/>
    </xf>
    <xf numFmtId="1" fontId="7" fillId="0" borderId="9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Continuous"/>
    </xf>
    <xf numFmtId="0" fontId="7" fillId="0" borderId="2" xfId="0" applyFont="1" applyFill="1" applyBorder="1" applyAlignment="1">
      <alignment horizontal="right"/>
    </xf>
    <xf numFmtId="166" fontId="13" fillId="0" borderId="0" xfId="0" applyNumberFormat="1" applyFont="1" applyFill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166" fontId="13" fillId="0" borderId="3" xfId="0" applyNumberFormat="1" applyFont="1" applyFill="1" applyBorder="1"/>
    <xf numFmtId="0" fontId="5" fillId="0" borderId="14" xfId="0" applyFont="1" applyFill="1" applyBorder="1" applyAlignment="1">
      <alignment horizontal="right" vertical="center" wrapText="1" indent="1"/>
    </xf>
    <xf numFmtId="0" fontId="5" fillId="0" borderId="0" xfId="0" applyFont="1" applyFill="1" applyBorder="1"/>
    <xf numFmtId="0" fontId="5" fillId="0" borderId="0" xfId="0" applyFont="1" applyFill="1"/>
    <xf numFmtId="0" fontId="7" fillId="0" borderId="16" xfId="0" applyFont="1" applyFill="1" applyBorder="1"/>
    <xf numFmtId="0" fontId="5" fillId="0" borderId="16" xfId="0" applyFont="1" applyFill="1" applyBorder="1"/>
    <xf numFmtId="0" fontId="5" fillId="0" borderId="0" xfId="0" applyFont="1" applyFill="1" applyBorder="1" applyAlignment="1">
      <alignment horizontal="right"/>
    </xf>
    <xf numFmtId="165" fontId="5" fillId="0" borderId="0" xfId="0" applyNumberFormat="1" applyFont="1" applyFill="1"/>
    <xf numFmtId="0" fontId="5" fillId="0" borderId="0" xfId="0" applyFont="1" applyFill="1" applyAlignment="1">
      <alignment horizontal="right"/>
    </xf>
    <xf numFmtId="166" fontId="5" fillId="0" borderId="0" xfId="0" applyNumberFormat="1" applyFont="1" applyFill="1"/>
    <xf numFmtId="166" fontId="5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/>
    <xf numFmtId="166" fontId="21" fillId="0" borderId="0" xfId="0" applyNumberFormat="1" applyFont="1" applyFill="1"/>
    <xf numFmtId="166" fontId="21" fillId="0" borderId="0" xfId="0" applyNumberFormat="1" applyFont="1" applyFill="1" applyAlignment="1">
      <alignment horizontal="right"/>
    </xf>
    <xf numFmtId="0" fontId="21" fillId="0" borderId="0" xfId="0" applyFont="1" applyFill="1"/>
    <xf numFmtId="166" fontId="7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right" readingOrder="2"/>
    </xf>
    <xf numFmtId="0" fontId="7" fillId="0" borderId="0" xfId="0" applyNumberFormat="1" applyFont="1" applyFill="1" applyAlignment="1">
      <alignment horizontal="right"/>
    </xf>
    <xf numFmtId="0" fontId="13" fillId="0" borderId="3" xfId="0" applyFont="1" applyFill="1" applyBorder="1" applyAlignment="1">
      <alignment horizontal="right" readingOrder="2"/>
    </xf>
    <xf numFmtId="167" fontId="5" fillId="0" borderId="0" xfId="0" applyNumberFormat="1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/>
    <xf numFmtId="0" fontId="24" fillId="0" borderId="0" xfId="0" applyFont="1" applyFill="1" applyBorder="1"/>
    <xf numFmtId="0" fontId="26" fillId="0" borderId="0" xfId="0" applyFont="1" applyFill="1" applyBorder="1"/>
    <xf numFmtId="169" fontId="7" fillId="0" borderId="18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169" fontId="7" fillId="0" borderId="14" xfId="0" applyNumberFormat="1" applyFont="1" applyFill="1" applyBorder="1" applyAlignment="1">
      <alignment horizontal="right"/>
    </xf>
    <xf numFmtId="0" fontId="25" fillId="0" borderId="0" xfId="0" applyFont="1" applyFill="1" applyBorder="1"/>
    <xf numFmtId="0" fontId="2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left" wrapText="1"/>
    </xf>
    <xf numFmtId="164" fontId="7" fillId="0" borderId="4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horizontal="right" vertical="center"/>
    </xf>
    <xf numFmtId="165" fontId="7" fillId="0" borderId="28" xfId="0" applyNumberFormat="1" applyFont="1" applyFill="1" applyBorder="1" applyAlignment="1">
      <alignment horizontal="right" vertical="center"/>
    </xf>
    <xf numFmtId="165" fontId="7" fillId="0" borderId="26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left" vertical="center" wrapText="1"/>
    </xf>
    <xf numFmtId="0" fontId="22" fillId="0" borderId="0" xfId="0" applyFont="1" applyFill="1"/>
    <xf numFmtId="0" fontId="3" fillId="0" borderId="0" xfId="0" applyFont="1" applyFill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W118"/>
  <sheetViews>
    <sheetView zoomScale="80" zoomScaleNormal="80" zoomScaleSheetLayoutView="75" workbookViewId="0">
      <selection activeCell="E35" sqref="E35"/>
    </sheetView>
  </sheetViews>
  <sheetFormatPr defaultRowHeight="12.75"/>
  <cols>
    <col min="1" max="1" width="33.85546875" style="114" customWidth="1"/>
    <col min="2" max="2" width="9.42578125" style="230" customWidth="1"/>
    <col min="3" max="3" width="9.42578125" style="229" customWidth="1"/>
    <col min="4" max="8" width="9.140625" style="230"/>
    <col min="9" max="11" width="9.28515625" style="230" customWidth="1"/>
    <col min="12" max="12" width="31.42578125" style="235" customWidth="1"/>
    <col min="13" max="84" width="9.140625" style="229"/>
    <col min="85" max="16384" width="9.140625" style="230"/>
  </cols>
  <sheetData>
    <row r="1" spans="1:84" s="212" customFormat="1" ht="21" customHeight="1">
      <c r="A1" s="207" t="s">
        <v>231</v>
      </c>
      <c r="B1" s="208"/>
      <c r="C1" s="209"/>
      <c r="D1" s="208"/>
      <c r="E1" s="208"/>
      <c r="F1" s="208"/>
      <c r="G1" s="208"/>
      <c r="H1" s="208"/>
      <c r="I1" s="208"/>
      <c r="J1" s="208"/>
      <c r="K1" s="208"/>
      <c r="L1" s="210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</row>
    <row r="2" spans="1:84" s="212" customFormat="1" ht="15.95" customHeight="1">
      <c r="A2" s="207" t="s">
        <v>212</v>
      </c>
      <c r="B2" s="208"/>
      <c r="C2" s="209"/>
      <c r="D2" s="208"/>
      <c r="E2" s="208"/>
      <c r="F2" s="208"/>
      <c r="G2" s="208"/>
      <c r="H2" s="208"/>
      <c r="I2" s="208"/>
      <c r="J2" s="208"/>
      <c r="K2" s="208"/>
      <c r="L2" s="210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</row>
    <row r="3" spans="1:84" s="214" customFormat="1" ht="15.75" customHeight="1">
      <c r="A3" s="276" t="s">
        <v>269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</row>
    <row r="4" spans="1:84" ht="20.25" customHeight="1" thickBot="1">
      <c r="A4" s="8" t="s">
        <v>0</v>
      </c>
      <c r="B4" s="277" t="s">
        <v>1</v>
      </c>
      <c r="C4" s="277"/>
      <c r="D4" s="277"/>
      <c r="E4" s="277"/>
      <c r="F4" s="277"/>
      <c r="G4" s="277" t="s">
        <v>232</v>
      </c>
      <c r="H4" s="277"/>
      <c r="I4" s="277"/>
      <c r="J4" s="277"/>
      <c r="K4" s="277"/>
      <c r="L4" s="9" t="s">
        <v>3</v>
      </c>
    </row>
    <row r="5" spans="1:84" s="99" customFormat="1" ht="15.75" customHeight="1" thickBot="1">
      <c r="A5" s="189"/>
      <c r="B5" s="215">
        <v>2008</v>
      </c>
      <c r="C5" s="215">
        <v>2009</v>
      </c>
      <c r="D5" s="215">
        <v>2010</v>
      </c>
      <c r="E5" s="215">
        <v>2011</v>
      </c>
      <c r="F5" s="219">
        <v>2012</v>
      </c>
      <c r="G5" s="215">
        <v>2008</v>
      </c>
      <c r="H5" s="215">
        <v>2009</v>
      </c>
      <c r="I5" s="215">
        <v>2010</v>
      </c>
      <c r="J5" s="215">
        <v>2011</v>
      </c>
      <c r="K5" s="219">
        <v>2012</v>
      </c>
      <c r="L5" s="190" t="s">
        <v>4</v>
      </c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</row>
    <row r="6" spans="1:84" s="99" customFormat="1" ht="19.5" customHeight="1" thickBot="1">
      <c r="A6" s="191" t="s">
        <v>5</v>
      </c>
      <c r="B6" s="15">
        <v>17768.184101528223</v>
      </c>
      <c r="C6" s="15">
        <v>12468.801129150188</v>
      </c>
      <c r="D6" s="15">
        <v>16002.178171439125</v>
      </c>
      <c r="E6" s="15">
        <v>17573.195449202653</v>
      </c>
      <c r="F6" s="15" t="s">
        <v>299</v>
      </c>
      <c r="G6" s="118">
        <v>18246.366391265728</v>
      </c>
      <c r="H6" s="15">
        <v>11908.621442950449</v>
      </c>
      <c r="I6" s="15">
        <v>16059.186185415499</v>
      </c>
      <c r="J6" s="15">
        <v>22416.660890942607</v>
      </c>
      <c r="K6" s="127" t="s">
        <v>299</v>
      </c>
      <c r="L6" s="192" t="s">
        <v>6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</row>
    <row r="7" spans="1:84" ht="19.5" customHeight="1">
      <c r="A7" s="17" t="s">
        <v>7</v>
      </c>
      <c r="B7" s="18">
        <v>5351.9255406648799</v>
      </c>
      <c r="C7" s="18">
        <v>4151.5715368800156</v>
      </c>
      <c r="D7" s="18">
        <v>4349.0762983693303</v>
      </c>
      <c r="E7" s="18">
        <v>4144.6862483019859</v>
      </c>
      <c r="F7" s="18" t="s">
        <v>299</v>
      </c>
      <c r="G7" s="126">
        <v>953.76057587103003</v>
      </c>
      <c r="H7" s="19">
        <v>496.87309876243</v>
      </c>
      <c r="I7" s="19">
        <v>767.54137808150995</v>
      </c>
      <c r="J7" s="19">
        <v>1009.917489927012</v>
      </c>
      <c r="K7" s="146" t="s">
        <v>299</v>
      </c>
      <c r="L7" s="36" t="s">
        <v>8</v>
      </c>
    </row>
    <row r="8" spans="1:84" ht="20.100000000000001" customHeight="1">
      <c r="A8" s="85" t="s">
        <v>9</v>
      </c>
      <c r="B8" s="22">
        <v>5207.3476904709705</v>
      </c>
      <c r="C8" s="22">
        <v>3958.3140055399153</v>
      </c>
      <c r="D8" s="22">
        <v>5788.6694285881731</v>
      </c>
      <c r="E8" s="22">
        <v>5977.9122478437139</v>
      </c>
      <c r="F8" s="129" t="s">
        <v>299</v>
      </c>
      <c r="G8" s="22">
        <v>3481.8926583892298</v>
      </c>
      <c r="H8" s="22">
        <v>2483.7325826413999</v>
      </c>
      <c r="I8" s="22">
        <v>3774.3248984852198</v>
      </c>
      <c r="J8" s="22">
        <v>5943.3741283491827</v>
      </c>
      <c r="K8" s="129" t="s">
        <v>299</v>
      </c>
      <c r="L8" s="193" t="s">
        <v>10</v>
      </c>
    </row>
    <row r="9" spans="1:84" ht="23.25" customHeight="1">
      <c r="A9" s="85" t="s">
        <v>326</v>
      </c>
      <c r="B9" s="22">
        <v>7204.2432159999998</v>
      </c>
      <c r="C9" s="22">
        <v>4354.248004</v>
      </c>
      <c r="D9" s="22">
        <v>5858.7667529999999</v>
      </c>
      <c r="E9" s="22">
        <v>7439.7350993377486</v>
      </c>
      <c r="F9" s="129" t="s">
        <v>299</v>
      </c>
      <c r="G9" s="22">
        <v>13788.806622</v>
      </c>
      <c r="H9" s="22">
        <v>8913.5488549999991</v>
      </c>
      <c r="I9" s="22">
        <v>11504.767905999999</v>
      </c>
      <c r="J9" s="22">
        <v>15429.139072847684</v>
      </c>
      <c r="K9" s="129" t="s">
        <v>299</v>
      </c>
      <c r="L9" s="193" t="s">
        <v>281</v>
      </c>
    </row>
    <row r="10" spans="1:84" ht="20.100000000000001" customHeight="1" thickBot="1">
      <c r="A10" s="194" t="s">
        <v>270</v>
      </c>
      <c r="B10" s="18">
        <v>4.6676543923699993</v>
      </c>
      <c r="C10" s="18">
        <v>4.6675827302563491</v>
      </c>
      <c r="D10" s="18">
        <v>5.6656914816223196</v>
      </c>
      <c r="E10" s="18">
        <v>10.861853719205298</v>
      </c>
      <c r="F10" s="128" t="s">
        <v>299</v>
      </c>
      <c r="G10" s="164">
        <v>21.906535005470001</v>
      </c>
      <c r="H10" s="18">
        <v>14.466906546620001</v>
      </c>
      <c r="I10" s="18">
        <v>12.55200284877</v>
      </c>
      <c r="J10" s="18">
        <v>34.230199818728508</v>
      </c>
      <c r="K10" s="128" t="s">
        <v>299</v>
      </c>
      <c r="L10" s="195" t="s">
        <v>282</v>
      </c>
    </row>
    <row r="11" spans="1:84" s="99" customFormat="1" ht="13.5" thickBot="1">
      <c r="A11" s="189" t="s">
        <v>11</v>
      </c>
      <c r="B11" s="27">
        <v>2651.3217744953399</v>
      </c>
      <c r="C11" s="27">
        <v>2055.6597318794657</v>
      </c>
      <c r="D11" s="27">
        <v>2130.3478048261636</v>
      </c>
      <c r="E11" s="27">
        <v>2346.4538099072843</v>
      </c>
      <c r="F11" s="130" t="s">
        <v>299</v>
      </c>
      <c r="G11" s="27">
        <v>400.38768904967998</v>
      </c>
      <c r="H11" s="27">
        <v>206.88274818108002</v>
      </c>
      <c r="I11" s="27">
        <v>392.31889941378</v>
      </c>
      <c r="J11" s="27">
        <v>549.45156938431785</v>
      </c>
      <c r="K11" s="130" t="s">
        <v>299</v>
      </c>
      <c r="L11" s="196" t="s">
        <v>12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</row>
    <row r="12" spans="1:84" ht="18" customHeight="1" thickBot="1">
      <c r="A12" s="263" t="s">
        <v>271</v>
      </c>
      <c r="B12" s="15">
        <v>2552.7775145180603</v>
      </c>
      <c r="C12" s="15">
        <v>1976.336604916479</v>
      </c>
      <c r="D12" s="15">
        <v>2051.3123669197525</v>
      </c>
      <c r="E12" s="15">
        <v>2082.0026112317873</v>
      </c>
      <c r="F12" s="127" t="s">
        <v>299</v>
      </c>
      <c r="G12" s="264">
        <v>391.39669617584997</v>
      </c>
      <c r="H12" s="264">
        <v>204.60329988289999</v>
      </c>
      <c r="I12" s="264">
        <v>386.38331630046997</v>
      </c>
      <c r="J12" s="264">
        <v>514.62073218237083</v>
      </c>
      <c r="K12" s="265" t="s">
        <v>299</v>
      </c>
      <c r="L12" s="192" t="s">
        <v>283</v>
      </c>
    </row>
    <row r="13" spans="1:84" ht="15.75" customHeight="1">
      <c r="A13" s="32" t="s">
        <v>13</v>
      </c>
      <c r="B13" s="22">
        <v>2371.7981510107097</v>
      </c>
      <c r="C13" s="22">
        <v>1803.8453696011775</v>
      </c>
      <c r="D13" s="22">
        <v>1947.2922513147973</v>
      </c>
      <c r="E13" s="22">
        <v>2030.7764537668868</v>
      </c>
      <c r="F13" s="129" t="s">
        <v>299</v>
      </c>
      <c r="G13" s="33">
        <v>367.81185281973001</v>
      </c>
      <c r="H13" s="33">
        <v>191.00688655469997</v>
      </c>
      <c r="I13" s="33">
        <v>361.17118312501003</v>
      </c>
      <c r="J13" s="33">
        <v>500.4334918047814</v>
      </c>
      <c r="K13" s="131" t="s">
        <v>299</v>
      </c>
      <c r="L13" s="34" t="s">
        <v>14</v>
      </c>
    </row>
    <row r="14" spans="1:84" ht="15.75" customHeight="1">
      <c r="A14" s="197" t="s">
        <v>15</v>
      </c>
      <c r="B14" s="18">
        <v>2302.1497068500798</v>
      </c>
      <c r="C14" s="18">
        <v>1728.9304039133183</v>
      </c>
      <c r="D14" s="18">
        <v>1876.0374559459271</v>
      </c>
      <c r="E14" s="18">
        <v>1903.6164965430455</v>
      </c>
      <c r="F14" s="128" t="s">
        <v>299</v>
      </c>
      <c r="G14" s="18">
        <v>362.24662014806</v>
      </c>
      <c r="H14" s="18">
        <v>190.18258740760999</v>
      </c>
      <c r="I14" s="18">
        <v>358.41774360185997</v>
      </c>
      <c r="J14" s="18">
        <v>490.68494590422512</v>
      </c>
      <c r="K14" s="128" t="s">
        <v>299</v>
      </c>
      <c r="L14" s="36" t="s">
        <v>16</v>
      </c>
    </row>
    <row r="15" spans="1:84">
      <c r="A15" s="40" t="s">
        <v>17</v>
      </c>
      <c r="B15" s="38">
        <v>55.208127994869997</v>
      </c>
      <c r="C15" s="38">
        <v>31.771415320741077</v>
      </c>
      <c r="D15" s="38">
        <v>23.327721298724082</v>
      </c>
      <c r="E15" s="38">
        <v>23.014407984105929</v>
      </c>
      <c r="F15" s="132" t="s">
        <v>299</v>
      </c>
      <c r="G15" s="38">
        <v>0.63436861510999998</v>
      </c>
      <c r="H15" s="38" t="s">
        <v>324</v>
      </c>
      <c r="I15" s="38">
        <v>0.11645725116</v>
      </c>
      <c r="J15" s="7">
        <v>0.11700662251655629</v>
      </c>
      <c r="K15" s="132" t="s">
        <v>299</v>
      </c>
      <c r="L15" s="41" t="s">
        <v>18</v>
      </c>
    </row>
    <row r="16" spans="1:84">
      <c r="A16" s="40" t="s">
        <v>19</v>
      </c>
      <c r="B16" s="38">
        <v>79.870357838850012</v>
      </c>
      <c r="C16" s="38">
        <v>62.719252929350375</v>
      </c>
      <c r="D16" s="38">
        <v>50.026335724231799</v>
      </c>
      <c r="E16" s="38">
        <v>59.814541112582809</v>
      </c>
      <c r="F16" s="132" t="s">
        <v>299</v>
      </c>
      <c r="G16" s="38">
        <v>13.850035242540001</v>
      </c>
      <c r="H16" s="38">
        <v>7.7913140382300003</v>
      </c>
      <c r="I16" s="38">
        <v>3.29879233036</v>
      </c>
      <c r="J16" s="38">
        <v>3.6191319019337747</v>
      </c>
      <c r="K16" s="132" t="s">
        <v>299</v>
      </c>
      <c r="L16" s="41" t="s">
        <v>20</v>
      </c>
    </row>
    <row r="17" spans="1:12">
      <c r="A17" s="40" t="s">
        <v>21</v>
      </c>
      <c r="B17" s="38">
        <v>33.297143528790002</v>
      </c>
      <c r="C17" s="38">
        <v>28.765058850151856</v>
      </c>
      <c r="D17" s="38">
        <v>34.371912523706982</v>
      </c>
      <c r="E17" s="38">
        <v>27.923521154966931</v>
      </c>
      <c r="F17" s="132" t="s">
        <v>299</v>
      </c>
      <c r="G17" s="38">
        <v>1.45342043059</v>
      </c>
      <c r="H17" s="38">
        <v>1.51453468962</v>
      </c>
      <c r="I17" s="38">
        <v>0.43550458750000004</v>
      </c>
      <c r="J17" s="38">
        <v>6.1761286357615903</v>
      </c>
      <c r="K17" s="132" t="s">
        <v>299</v>
      </c>
      <c r="L17" s="41" t="s">
        <v>22</v>
      </c>
    </row>
    <row r="18" spans="1:12">
      <c r="A18" s="40" t="s">
        <v>23</v>
      </c>
      <c r="B18" s="38">
        <v>52.060117326090001</v>
      </c>
      <c r="C18" s="38">
        <v>12.251867842359351</v>
      </c>
      <c r="D18" s="38">
        <v>11.592131581037284</v>
      </c>
      <c r="E18" s="38">
        <v>11.92398773245033</v>
      </c>
      <c r="F18" s="132" t="s">
        <v>299</v>
      </c>
      <c r="G18" s="38">
        <v>13.920106933329999</v>
      </c>
      <c r="H18" s="38">
        <v>11.184023764000001</v>
      </c>
      <c r="I18" s="38">
        <v>21.892471199310002</v>
      </c>
      <c r="J18" s="38">
        <v>10.314333356291389</v>
      </c>
      <c r="K18" s="132" t="s">
        <v>299</v>
      </c>
      <c r="L18" s="41" t="s">
        <v>24</v>
      </c>
    </row>
    <row r="19" spans="1:12">
      <c r="A19" s="40" t="s">
        <v>25</v>
      </c>
      <c r="B19" s="38">
        <v>263.65417408152001</v>
      </c>
      <c r="C19" s="38">
        <v>280.53145011594683</v>
      </c>
      <c r="D19" s="38">
        <v>270.55272628980492</v>
      </c>
      <c r="E19" s="38">
        <v>240.86232912582778</v>
      </c>
      <c r="F19" s="132" t="s">
        <v>299</v>
      </c>
      <c r="G19" s="38">
        <v>35.65811828575</v>
      </c>
      <c r="H19" s="38">
        <v>29.387386799320002</v>
      </c>
      <c r="I19" s="38">
        <v>49.203787018349999</v>
      </c>
      <c r="J19" s="38">
        <v>42.011039570834441</v>
      </c>
      <c r="K19" s="132" t="s">
        <v>299</v>
      </c>
      <c r="L19" s="41" t="s">
        <v>26</v>
      </c>
    </row>
    <row r="20" spans="1:12">
      <c r="A20" s="40" t="s">
        <v>27</v>
      </c>
      <c r="B20" s="38">
        <v>616.43660268264</v>
      </c>
      <c r="C20" s="38">
        <v>443.12339123762223</v>
      </c>
      <c r="D20" s="38">
        <v>538.74788582756332</v>
      </c>
      <c r="E20" s="38">
        <v>497.96168927946985</v>
      </c>
      <c r="F20" s="132" t="s">
        <v>299</v>
      </c>
      <c r="G20" s="38">
        <v>20.602603685440002</v>
      </c>
      <c r="H20" s="38">
        <v>18.158395025759997</v>
      </c>
      <c r="I20" s="38">
        <v>51.742780093259995</v>
      </c>
      <c r="J20" s="38">
        <v>45.647262850543029</v>
      </c>
      <c r="K20" s="132" t="s">
        <v>299</v>
      </c>
      <c r="L20" s="41" t="s">
        <v>28</v>
      </c>
    </row>
    <row r="21" spans="1:12">
      <c r="A21" s="40" t="s">
        <v>29</v>
      </c>
      <c r="B21" s="38">
        <v>7.3166313250599995</v>
      </c>
      <c r="C21" s="38">
        <v>4.199584117559171</v>
      </c>
      <c r="D21" s="38">
        <v>7.1139853330590368</v>
      </c>
      <c r="E21" s="38">
        <v>5.6183432052980162</v>
      </c>
      <c r="F21" s="132" t="s">
        <v>299</v>
      </c>
      <c r="G21" s="38">
        <v>0.62978351642999997</v>
      </c>
      <c r="H21" s="38">
        <v>0.49718533493999995</v>
      </c>
      <c r="I21" s="38">
        <v>6.6321776877100005</v>
      </c>
      <c r="J21" s="38">
        <v>0.43134598675496688</v>
      </c>
      <c r="K21" s="132" t="s">
        <v>299</v>
      </c>
      <c r="L21" s="41" t="s">
        <v>30</v>
      </c>
    </row>
    <row r="22" spans="1:12">
      <c r="A22" s="40" t="s">
        <v>31</v>
      </c>
      <c r="B22" s="38">
        <v>36.352364459839997</v>
      </c>
      <c r="C22" s="38">
        <v>40.11084478919944</v>
      </c>
      <c r="D22" s="38">
        <v>48.882344584969971</v>
      </c>
      <c r="E22" s="38">
        <v>68.455926365562959</v>
      </c>
      <c r="F22" s="132" t="s">
        <v>299</v>
      </c>
      <c r="G22" s="38">
        <v>0.45862422950999998</v>
      </c>
      <c r="H22" s="38">
        <v>0.22164324465999999</v>
      </c>
      <c r="I22" s="38" t="s">
        <v>324</v>
      </c>
      <c r="J22" s="38">
        <v>0.17442913907284771</v>
      </c>
      <c r="K22" s="132" t="s">
        <v>299</v>
      </c>
      <c r="L22" s="41" t="s">
        <v>32</v>
      </c>
    </row>
    <row r="23" spans="1:12">
      <c r="A23" s="40" t="s">
        <v>33</v>
      </c>
      <c r="B23" s="38">
        <v>392.24388624193</v>
      </c>
      <c r="C23" s="38">
        <v>252.01160242564794</v>
      </c>
      <c r="D23" s="38">
        <v>240.61889343777139</v>
      </c>
      <c r="E23" s="38">
        <v>311.88977026490051</v>
      </c>
      <c r="F23" s="132" t="s">
        <v>299</v>
      </c>
      <c r="G23" s="38">
        <v>84.84501437502999</v>
      </c>
      <c r="H23" s="38">
        <v>44.273454875790001</v>
      </c>
      <c r="I23" s="38">
        <v>103.36733964045</v>
      </c>
      <c r="J23" s="38">
        <v>158.25877402598672</v>
      </c>
      <c r="K23" s="132" t="s">
        <v>299</v>
      </c>
      <c r="L23" s="41" t="s">
        <v>34</v>
      </c>
    </row>
    <row r="24" spans="1:12">
      <c r="A24" s="40" t="s">
        <v>35</v>
      </c>
      <c r="B24" s="38">
        <v>6.2505772649699995</v>
      </c>
      <c r="C24" s="38">
        <v>1.6298250438042201</v>
      </c>
      <c r="D24" s="38">
        <v>1.1241652337396599</v>
      </c>
      <c r="E24" s="38">
        <v>1.214065059602649</v>
      </c>
      <c r="F24" s="132" t="s">
        <v>299</v>
      </c>
      <c r="G24" s="38">
        <v>0.13028967473</v>
      </c>
      <c r="H24" s="38">
        <v>0.19581350081999999</v>
      </c>
      <c r="I24" s="38" t="s">
        <v>324</v>
      </c>
      <c r="J24" s="38">
        <v>7.6569536423841053E-2</v>
      </c>
      <c r="K24" s="132" t="s">
        <v>299</v>
      </c>
      <c r="L24" s="41" t="s">
        <v>36</v>
      </c>
    </row>
    <row r="25" spans="1:12">
      <c r="A25" s="40" t="s">
        <v>37</v>
      </c>
      <c r="B25" s="38">
        <v>179.93782536352001</v>
      </c>
      <c r="C25" s="38">
        <v>122.93290602556249</v>
      </c>
      <c r="D25" s="38">
        <v>142.50327698504995</v>
      </c>
      <c r="E25" s="38">
        <v>131.67279767947028</v>
      </c>
      <c r="F25" s="132" t="s">
        <v>299</v>
      </c>
      <c r="G25" s="38">
        <v>101.1453885861</v>
      </c>
      <c r="H25" s="38">
        <v>44.039157397069999</v>
      </c>
      <c r="I25" s="38">
        <v>77.102343872099993</v>
      </c>
      <c r="J25" s="38">
        <v>141.27867336333776</v>
      </c>
      <c r="K25" s="132" t="s">
        <v>299</v>
      </c>
      <c r="L25" s="41" t="s">
        <v>38</v>
      </c>
    </row>
    <row r="26" spans="1:12">
      <c r="A26" s="40" t="s">
        <v>39</v>
      </c>
      <c r="B26" s="38">
        <v>13.31945368711</v>
      </c>
      <c r="C26" s="38">
        <v>5.7014444720891069</v>
      </c>
      <c r="D26" s="38">
        <v>6.3811518674128118</v>
      </c>
      <c r="E26" s="38">
        <v>9.6576347205298081</v>
      </c>
      <c r="F26" s="132" t="s">
        <v>299</v>
      </c>
      <c r="G26" s="38">
        <v>1.3604764378</v>
      </c>
      <c r="H26" s="38">
        <v>2.0901081907400001</v>
      </c>
      <c r="I26" s="38">
        <v>0.75005725054000005</v>
      </c>
      <c r="J26" s="38">
        <v>4.0552295332980135</v>
      </c>
      <c r="K26" s="132" t="s">
        <v>299</v>
      </c>
      <c r="L26" s="41" t="s">
        <v>40</v>
      </c>
    </row>
    <row r="27" spans="1:12">
      <c r="A27" s="40" t="s">
        <v>41</v>
      </c>
      <c r="B27" s="38">
        <v>119.87040765993001</v>
      </c>
      <c r="C27" s="38">
        <v>86.638142859909493</v>
      </c>
      <c r="D27" s="38">
        <v>93.332454610787252</v>
      </c>
      <c r="E27" s="38">
        <v>174.05018745165563</v>
      </c>
      <c r="F27" s="132" t="s">
        <v>299</v>
      </c>
      <c r="G27" s="38">
        <v>47.676337456809996</v>
      </c>
      <c r="H27" s="38">
        <v>12.04689997394</v>
      </c>
      <c r="I27" s="38">
        <v>24.606344299570001</v>
      </c>
      <c r="J27" s="38">
        <v>32.55840786512583</v>
      </c>
      <c r="K27" s="132" t="s">
        <v>299</v>
      </c>
      <c r="L27" s="41" t="s">
        <v>42</v>
      </c>
    </row>
    <row r="28" spans="1:12">
      <c r="A28" s="40" t="s">
        <v>43</v>
      </c>
      <c r="B28" s="38">
        <v>52.291100980590002</v>
      </c>
      <c r="C28" s="38">
        <v>37.392283867027771</v>
      </c>
      <c r="D28" s="38">
        <v>27.749259437016892</v>
      </c>
      <c r="E28" s="38">
        <v>32.139520529801331</v>
      </c>
      <c r="F28" s="132" t="s">
        <v>299</v>
      </c>
      <c r="G28" s="38">
        <v>15.75932458812</v>
      </c>
      <c r="H28" s="38">
        <v>2.0068104583399999</v>
      </c>
      <c r="I28" s="38">
        <v>0.26467508726</v>
      </c>
      <c r="J28" s="38">
        <v>4.6093979403443699</v>
      </c>
      <c r="K28" s="132" t="s">
        <v>299</v>
      </c>
      <c r="L28" s="41" t="s">
        <v>44</v>
      </c>
    </row>
    <row r="29" spans="1:12" ht="25.5">
      <c r="A29" s="198" t="s">
        <v>239</v>
      </c>
      <c r="B29" s="38">
        <v>394.04093641436998</v>
      </c>
      <c r="C29" s="38">
        <v>319.15133401634722</v>
      </c>
      <c r="D29" s="38">
        <v>379.71321121105166</v>
      </c>
      <c r="E29" s="38">
        <v>307.41777487682066</v>
      </c>
      <c r="F29" s="132" t="s">
        <v>299</v>
      </c>
      <c r="G29" s="38">
        <v>24.12272809077</v>
      </c>
      <c r="H29" s="38">
        <v>16.72891338474</v>
      </c>
      <c r="I29" s="38">
        <v>18.96949738651</v>
      </c>
      <c r="J29" s="38">
        <v>41.357215575999994</v>
      </c>
      <c r="K29" s="132" t="s">
        <v>299</v>
      </c>
      <c r="L29" s="199" t="s">
        <v>238</v>
      </c>
    </row>
    <row r="30" spans="1:12">
      <c r="A30" s="194" t="s">
        <v>46</v>
      </c>
      <c r="B30" s="18">
        <v>69.648444160630007</v>
      </c>
      <c r="C30" s="18">
        <v>74.914965687858952</v>
      </c>
      <c r="D30" s="18">
        <v>71.254795368870333</v>
      </c>
      <c r="E30" s="18">
        <v>127.1599572238411</v>
      </c>
      <c r="F30" s="128" t="s">
        <v>299</v>
      </c>
      <c r="G30" s="18">
        <v>5.5652326716700005</v>
      </c>
      <c r="H30" s="18">
        <v>0.82429914708999996</v>
      </c>
      <c r="I30" s="18">
        <v>2.75343952315</v>
      </c>
      <c r="J30" s="18">
        <v>9.7485459005562891</v>
      </c>
      <c r="K30" s="128" t="s">
        <v>299</v>
      </c>
      <c r="L30" s="195" t="s">
        <v>47</v>
      </c>
    </row>
    <row r="31" spans="1:12">
      <c r="A31" s="40" t="s">
        <v>68</v>
      </c>
      <c r="B31" s="38">
        <v>1.41901889264</v>
      </c>
      <c r="C31" s="38">
        <v>0.77447132388599027</v>
      </c>
      <c r="D31" s="38">
        <v>0.6312400618553401</v>
      </c>
      <c r="E31" s="38">
        <v>1.7654414834437087</v>
      </c>
      <c r="F31" s="132" t="s">
        <v>299</v>
      </c>
      <c r="G31" s="38">
        <v>0.24731341430000001</v>
      </c>
      <c r="H31" s="38">
        <v>7.3553067920000006E-2</v>
      </c>
      <c r="I31" s="38">
        <v>0.27240645724999996</v>
      </c>
      <c r="J31" s="38" t="s">
        <v>324</v>
      </c>
      <c r="K31" s="132" t="s">
        <v>299</v>
      </c>
      <c r="L31" s="41" t="s">
        <v>69</v>
      </c>
    </row>
    <row r="32" spans="1:12">
      <c r="A32" s="40" t="s">
        <v>48</v>
      </c>
      <c r="B32" s="46">
        <v>3.0450055226799999</v>
      </c>
      <c r="C32" s="46">
        <v>2.6575520938156201</v>
      </c>
      <c r="D32" s="46">
        <v>3.4813309758222188</v>
      </c>
      <c r="E32" s="46">
        <v>4.4824133298013251</v>
      </c>
      <c r="F32" s="133" t="s">
        <v>299</v>
      </c>
      <c r="G32" s="46">
        <v>0.81228055026000001</v>
      </c>
      <c r="H32" s="46">
        <v>0.11414342526</v>
      </c>
      <c r="I32" s="46">
        <v>0.16101568693999999</v>
      </c>
      <c r="J32" s="46">
        <v>0.37156895311258281</v>
      </c>
      <c r="K32" s="133" t="s">
        <v>299</v>
      </c>
      <c r="L32" s="41" t="s">
        <v>49</v>
      </c>
    </row>
    <row r="33" spans="1:84">
      <c r="A33" s="40" t="s">
        <v>50</v>
      </c>
      <c r="B33" s="38">
        <v>12.88920972907</v>
      </c>
      <c r="C33" s="38">
        <v>12.283010529401261</v>
      </c>
      <c r="D33" s="38">
        <v>15.366307346794324</v>
      </c>
      <c r="E33" s="38">
        <v>14.016608927152323</v>
      </c>
      <c r="F33" s="132" t="s">
        <v>299</v>
      </c>
      <c r="G33" s="38">
        <v>2.2536371713299999</v>
      </c>
      <c r="H33" s="38" t="s">
        <v>324</v>
      </c>
      <c r="I33" s="38">
        <v>0.33465635266999999</v>
      </c>
      <c r="J33" s="38">
        <v>7.0151311258278133</v>
      </c>
      <c r="K33" s="132" t="s">
        <v>299</v>
      </c>
      <c r="L33" s="41" t="s">
        <v>51</v>
      </c>
    </row>
    <row r="34" spans="1:84">
      <c r="A34" s="40" t="s">
        <v>52</v>
      </c>
      <c r="B34" s="38">
        <v>15.428593760770001</v>
      </c>
      <c r="C34" s="38">
        <v>20.857237608718123</v>
      </c>
      <c r="D34" s="38">
        <v>14.577200207071021</v>
      </c>
      <c r="E34" s="38">
        <v>55.305435422516574</v>
      </c>
      <c r="F34" s="132" t="s">
        <v>299</v>
      </c>
      <c r="G34" s="38">
        <v>0.34971483801000003</v>
      </c>
      <c r="H34" s="38" t="s">
        <v>324</v>
      </c>
      <c r="I34" s="38">
        <v>0.51271988330999996</v>
      </c>
      <c r="J34" s="38">
        <v>0.4618569536423841</v>
      </c>
      <c r="K34" s="132" t="s">
        <v>299</v>
      </c>
      <c r="L34" s="41" t="s">
        <v>53</v>
      </c>
    </row>
    <row r="35" spans="1:84">
      <c r="A35" s="40" t="s">
        <v>54</v>
      </c>
      <c r="B35" s="38">
        <v>15.45688360686</v>
      </c>
      <c r="C35" s="38">
        <v>24.125508636630581</v>
      </c>
      <c r="D35" s="38">
        <v>16.220439321424671</v>
      </c>
      <c r="E35" s="38">
        <v>25.857632066225175</v>
      </c>
      <c r="F35" s="132" t="s">
        <v>299</v>
      </c>
      <c r="G35" s="38">
        <v>0.50680765920000004</v>
      </c>
      <c r="H35" s="38">
        <v>0.40158443171999997</v>
      </c>
      <c r="I35" s="38">
        <v>1.03663921589</v>
      </c>
      <c r="J35" s="38">
        <v>0.2630938235761589</v>
      </c>
      <c r="K35" s="132" t="s">
        <v>299</v>
      </c>
      <c r="L35" s="41" t="s">
        <v>55</v>
      </c>
    </row>
    <row r="36" spans="1:84">
      <c r="A36" s="40" t="s">
        <v>72</v>
      </c>
      <c r="B36" s="38">
        <v>11.027268708199999</v>
      </c>
      <c r="C36" s="38">
        <v>6.6607589402253264</v>
      </c>
      <c r="D36" s="38">
        <v>9.605149600023692</v>
      </c>
      <c r="E36" s="38">
        <v>10.871339260927154</v>
      </c>
      <c r="F36" s="38" t="s">
        <v>299</v>
      </c>
      <c r="G36" s="121" t="s">
        <v>324</v>
      </c>
      <c r="H36" s="38" t="s">
        <v>324</v>
      </c>
      <c r="I36" s="38">
        <v>0.12638808554</v>
      </c>
      <c r="J36" s="38">
        <v>0.43916949605298006</v>
      </c>
      <c r="K36" s="132" t="s">
        <v>299</v>
      </c>
      <c r="L36" s="41" t="s">
        <v>73</v>
      </c>
    </row>
    <row r="37" spans="1:84">
      <c r="A37" s="40" t="s">
        <v>56</v>
      </c>
      <c r="B37" s="38">
        <v>4.1127058565999999</v>
      </c>
      <c r="C37" s="38">
        <v>3.7131789692956594</v>
      </c>
      <c r="D37" s="38">
        <v>6.5422896738285026</v>
      </c>
      <c r="E37" s="38">
        <v>10.274096365562915</v>
      </c>
      <c r="F37" s="132" t="s">
        <v>299</v>
      </c>
      <c r="G37" s="38" t="s">
        <v>324</v>
      </c>
      <c r="H37" s="38" t="s">
        <v>324</v>
      </c>
      <c r="I37" s="38" t="s">
        <v>324</v>
      </c>
      <c r="J37" s="38" t="s">
        <v>324</v>
      </c>
      <c r="K37" s="132" t="s">
        <v>299</v>
      </c>
      <c r="L37" s="41" t="s">
        <v>57</v>
      </c>
    </row>
    <row r="38" spans="1:84">
      <c r="A38" s="40" t="s">
        <v>58</v>
      </c>
      <c r="B38" s="38">
        <v>6.2697580838099993</v>
      </c>
      <c r="C38" s="38">
        <v>3.8432475858864001</v>
      </c>
      <c r="D38" s="38">
        <v>4.8308381820505604</v>
      </c>
      <c r="E38" s="38">
        <v>4.5869903682119197</v>
      </c>
      <c r="F38" s="132" t="s">
        <v>299</v>
      </c>
      <c r="G38" s="38">
        <v>1.3909551100000002</v>
      </c>
      <c r="H38" s="38">
        <v>0.19380552546999999</v>
      </c>
      <c r="I38" s="38">
        <v>0.30961384154999999</v>
      </c>
      <c r="J38" s="38">
        <v>1.1977255483443709</v>
      </c>
      <c r="K38" s="155" t="s">
        <v>299</v>
      </c>
      <c r="L38" s="47" t="s">
        <v>59</v>
      </c>
    </row>
    <row r="39" spans="1:84" s="99" customFormat="1">
      <c r="A39" s="200" t="s">
        <v>60</v>
      </c>
      <c r="B39" s="22">
        <v>250.31627893602999</v>
      </c>
      <c r="C39" s="22">
        <v>246.21864103815824</v>
      </c>
      <c r="D39" s="22">
        <v>174.85618582090154</v>
      </c>
      <c r="E39" s="22">
        <v>178.15208220662257</v>
      </c>
      <c r="F39" s="129" t="s">
        <v>299</v>
      </c>
      <c r="G39" s="22">
        <v>29.030501760589999</v>
      </c>
      <c r="H39" s="22">
        <v>14.01136741831</v>
      </c>
      <c r="I39" s="22">
        <v>25.71319084432</v>
      </c>
      <c r="J39" s="22">
        <v>23.92318910728477</v>
      </c>
      <c r="K39" s="129" t="s">
        <v>299</v>
      </c>
      <c r="L39" s="86" t="s">
        <v>245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</row>
    <row r="40" spans="1:84">
      <c r="A40" s="40" t="s">
        <v>62</v>
      </c>
      <c r="B40" s="38">
        <v>39.318465859760003</v>
      </c>
      <c r="C40" s="38">
        <v>57.197308926976596</v>
      </c>
      <c r="D40" s="38">
        <v>6.6227173791352607</v>
      </c>
      <c r="E40" s="38">
        <v>16.142045001324508</v>
      </c>
      <c r="F40" s="132" t="s">
        <v>299</v>
      </c>
      <c r="G40" s="38">
        <v>20.89749680704</v>
      </c>
      <c r="H40" s="38">
        <v>3.7142996110299999</v>
      </c>
      <c r="I40" s="38">
        <v>7.0191637396999997</v>
      </c>
      <c r="J40" s="38">
        <v>10.350418246357618</v>
      </c>
      <c r="K40" s="132" t="s">
        <v>299</v>
      </c>
      <c r="L40" s="41" t="s">
        <v>63</v>
      </c>
    </row>
    <row r="41" spans="1:84">
      <c r="A41" s="40" t="s">
        <v>64</v>
      </c>
      <c r="B41" s="38">
        <v>210.77556876879001</v>
      </c>
      <c r="C41" s="38">
        <v>188.32721681187181</v>
      </c>
      <c r="D41" s="38">
        <v>167.60410508154533</v>
      </c>
      <c r="E41" s="38">
        <v>161.75601950463582</v>
      </c>
      <c r="F41" s="132" t="s">
        <v>299</v>
      </c>
      <c r="G41" s="38">
        <v>8.1330049535499995</v>
      </c>
      <c r="H41" s="38">
        <v>10.19045096512</v>
      </c>
      <c r="I41" s="38">
        <v>18.250823061969999</v>
      </c>
      <c r="J41" s="38">
        <v>13.572770860927152</v>
      </c>
      <c r="K41" s="132" t="s">
        <v>299</v>
      </c>
      <c r="L41" s="41" t="s">
        <v>65</v>
      </c>
    </row>
    <row r="42" spans="1:84">
      <c r="A42" s="40" t="s">
        <v>58</v>
      </c>
      <c r="B42" s="50">
        <v>0.22224430747999999</v>
      </c>
      <c r="C42" s="50">
        <v>0.69411529930987004</v>
      </c>
      <c r="D42" s="50">
        <v>0.62936336022096984</v>
      </c>
      <c r="E42" s="50">
        <v>0.25401770066225166</v>
      </c>
      <c r="F42" s="155" t="s">
        <v>299</v>
      </c>
      <c r="G42" s="38" t="s">
        <v>324</v>
      </c>
      <c r="H42" s="38">
        <v>0.10661684216</v>
      </c>
      <c r="I42" s="38">
        <v>0.44320404265000002</v>
      </c>
      <c r="J42" s="38" t="s">
        <v>324</v>
      </c>
      <c r="K42" s="132" t="s">
        <v>299</v>
      </c>
      <c r="L42" s="47" t="s">
        <v>59</v>
      </c>
    </row>
    <row r="43" spans="1:84" s="99" customFormat="1" ht="13.5" thickBot="1">
      <c r="A43" s="51" t="s">
        <v>66</v>
      </c>
      <c r="B43" s="53">
        <v>0.31152873194999997</v>
      </c>
      <c r="C43" s="53">
        <v>1.1875599650022899</v>
      </c>
      <c r="D43" s="53">
        <v>0.41872515292353996</v>
      </c>
      <c r="E43" s="53">
        <v>0.2340324821192053</v>
      </c>
      <c r="F43" s="134" t="s">
        <v>299</v>
      </c>
      <c r="G43" s="53">
        <v>0.1195742672</v>
      </c>
      <c r="H43" s="53">
        <v>0.40934505698000001</v>
      </c>
      <c r="I43" s="53">
        <v>2.2523818542900003</v>
      </c>
      <c r="J43" s="53" t="s">
        <v>324</v>
      </c>
      <c r="K43" s="134" t="s">
        <v>299</v>
      </c>
      <c r="L43" s="54" t="s">
        <v>67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</row>
    <row r="44" spans="1:84" s="99" customFormat="1" ht="20.25" customHeight="1" thickBot="1">
      <c r="A44" s="266" t="s">
        <v>272</v>
      </c>
      <c r="B44" s="59">
        <v>98.544259977280007</v>
      </c>
      <c r="C44" s="59">
        <v>79.323126962986635</v>
      </c>
      <c r="D44" s="59">
        <v>79.035437906411474</v>
      </c>
      <c r="E44" s="59">
        <v>264.45119867549676</v>
      </c>
      <c r="F44" s="136" t="s">
        <v>299</v>
      </c>
      <c r="G44" s="59">
        <v>8.9909928738300007</v>
      </c>
      <c r="H44" s="59">
        <v>2.2794482981799997</v>
      </c>
      <c r="I44" s="59">
        <v>5.9355831133099999</v>
      </c>
      <c r="J44" s="59">
        <v>34.83083720194702</v>
      </c>
      <c r="K44" s="136" t="s">
        <v>299</v>
      </c>
      <c r="L44" s="267" t="s">
        <v>284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</row>
    <row r="45" spans="1:84">
      <c r="A45" s="40" t="s">
        <v>254</v>
      </c>
      <c r="B45" s="38" t="s">
        <v>324</v>
      </c>
      <c r="C45" s="38" t="s">
        <v>324</v>
      </c>
      <c r="D45" s="38">
        <v>7.8301772708119999E-2</v>
      </c>
      <c r="E45" s="38">
        <v>9.4942119205297992E-2</v>
      </c>
      <c r="F45" s="38" t="s">
        <v>299</v>
      </c>
      <c r="G45" s="121">
        <v>0.61073035695</v>
      </c>
      <c r="H45" s="38">
        <v>8.6265812520000013E-2</v>
      </c>
      <c r="I45" s="38" t="s">
        <v>324</v>
      </c>
      <c r="J45" s="38">
        <v>16.917377483443708</v>
      </c>
      <c r="K45" s="132" t="s">
        <v>299</v>
      </c>
      <c r="L45" s="41" t="s">
        <v>286</v>
      </c>
    </row>
    <row r="46" spans="1:84">
      <c r="A46" s="40" t="s">
        <v>74</v>
      </c>
      <c r="B46" s="38">
        <v>5.7199637947000008</v>
      </c>
      <c r="C46" s="38">
        <v>2.0427974218179701</v>
      </c>
      <c r="D46" s="38">
        <v>1.7720321719171199</v>
      </c>
      <c r="E46" s="38">
        <v>131.89584883443709</v>
      </c>
      <c r="F46" s="38" t="s">
        <v>299</v>
      </c>
      <c r="G46" s="121">
        <v>1.66617007317</v>
      </c>
      <c r="H46" s="38">
        <v>0.89221392660999999</v>
      </c>
      <c r="I46" s="38">
        <v>1.88444364264</v>
      </c>
      <c r="J46" s="38">
        <v>6.2353581956423847</v>
      </c>
      <c r="K46" s="132" t="s">
        <v>299</v>
      </c>
      <c r="L46" s="41" t="s">
        <v>75</v>
      </c>
    </row>
    <row r="47" spans="1:84">
      <c r="A47" s="40" t="s">
        <v>76</v>
      </c>
      <c r="B47" s="38">
        <v>6.4155796473399995</v>
      </c>
      <c r="C47" s="38">
        <v>1.26523225472539</v>
      </c>
      <c r="D47" s="38">
        <v>5.5158422732630301</v>
      </c>
      <c r="E47" s="38">
        <v>4.1074736211920531</v>
      </c>
      <c r="F47" s="38" t="s">
        <v>299</v>
      </c>
      <c r="G47" s="121">
        <v>1.01124564153</v>
      </c>
      <c r="H47" s="38">
        <v>0.27775219294999998</v>
      </c>
      <c r="I47" s="38">
        <v>1.0254371070499999</v>
      </c>
      <c r="J47" s="38">
        <v>1.8400639116821191</v>
      </c>
      <c r="K47" s="132" t="s">
        <v>299</v>
      </c>
      <c r="L47" s="41" t="s">
        <v>77</v>
      </c>
    </row>
    <row r="48" spans="1:84" s="99" customFormat="1" ht="13.5" thickBot="1">
      <c r="A48" s="58" t="s">
        <v>78</v>
      </c>
      <c r="B48" s="59">
        <v>16.757277698790002</v>
      </c>
      <c r="C48" s="59">
        <v>1.07243086054717</v>
      </c>
      <c r="D48" s="59">
        <v>0.41446631965286002</v>
      </c>
      <c r="E48" s="59">
        <v>1.1929768768211919</v>
      </c>
      <c r="F48" s="59" t="s">
        <v>299</v>
      </c>
      <c r="G48" s="123">
        <v>0.13761413050999999</v>
      </c>
      <c r="H48" s="59">
        <v>0.19891721901000001</v>
      </c>
      <c r="I48" s="59">
        <v>0.27226284046999999</v>
      </c>
      <c r="J48" s="59">
        <v>8.9491710622516554E-2</v>
      </c>
      <c r="K48" s="136" t="s">
        <v>299</v>
      </c>
      <c r="L48" s="60" t="s">
        <v>79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</row>
    <row r="49" spans="1:84" ht="13.5" thickBot="1">
      <c r="A49" s="191" t="s">
        <v>80</v>
      </c>
      <c r="B49" s="27">
        <v>1310.99145178598</v>
      </c>
      <c r="C49" s="27">
        <v>1119.937729325922</v>
      </c>
      <c r="D49" s="27">
        <v>2683.5003957995268</v>
      </c>
      <c r="E49" s="27">
        <v>2286.4729441377485</v>
      </c>
      <c r="F49" s="27" t="s">
        <v>299</v>
      </c>
      <c r="G49" s="120">
        <v>311.42056723809998</v>
      </c>
      <c r="H49" s="27">
        <v>221.74790405864002</v>
      </c>
      <c r="I49" s="27">
        <v>244.42885531628002</v>
      </c>
      <c r="J49" s="27">
        <v>432.1304169995762</v>
      </c>
      <c r="K49" s="130" t="s">
        <v>299</v>
      </c>
      <c r="L49" s="201" t="s">
        <v>81</v>
      </c>
    </row>
    <row r="50" spans="1:84" s="99" customFormat="1" ht="20.25" customHeight="1" thickBot="1">
      <c r="A50" s="191" t="s">
        <v>7</v>
      </c>
      <c r="B50" s="15">
        <v>828.98976155017999</v>
      </c>
      <c r="C50" s="15">
        <v>792.91813492455049</v>
      </c>
      <c r="D50" s="15">
        <v>802.38922070458875</v>
      </c>
      <c r="E50" s="15">
        <v>938.38499376159007</v>
      </c>
      <c r="F50" s="15" t="s">
        <v>299</v>
      </c>
      <c r="G50" s="118">
        <v>309.88809640839997</v>
      </c>
      <c r="H50" s="15">
        <v>210.16729053538</v>
      </c>
      <c r="I50" s="15">
        <v>237.42086177057999</v>
      </c>
      <c r="J50" s="15">
        <v>300.60230664662254</v>
      </c>
      <c r="K50" s="127" t="s">
        <v>299</v>
      </c>
      <c r="L50" s="201" t="s">
        <v>8</v>
      </c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</row>
    <row r="51" spans="1:84">
      <c r="A51" s="40" t="s">
        <v>82</v>
      </c>
      <c r="B51" s="38">
        <v>65.527512254019996</v>
      </c>
      <c r="C51" s="38">
        <v>54.326347603923089</v>
      </c>
      <c r="D51" s="38">
        <v>85.095673945942551</v>
      </c>
      <c r="E51" s="38">
        <v>106.86181716026488</v>
      </c>
      <c r="F51" s="38" t="s">
        <v>299</v>
      </c>
      <c r="G51" s="121">
        <v>0.32686381257000002</v>
      </c>
      <c r="H51" s="38">
        <v>0.17701034091999998</v>
      </c>
      <c r="I51" s="38">
        <v>1.13729064254</v>
      </c>
      <c r="J51" s="38">
        <v>0.73586798063576164</v>
      </c>
      <c r="K51" s="132" t="s">
        <v>299</v>
      </c>
      <c r="L51" s="41" t="s">
        <v>83</v>
      </c>
    </row>
    <row r="52" spans="1:84" ht="13.5" thickBot="1">
      <c r="A52" s="40" t="s">
        <v>84</v>
      </c>
      <c r="B52" s="38">
        <v>763.46224929615994</v>
      </c>
      <c r="C52" s="38">
        <v>738.59178732062742</v>
      </c>
      <c r="D52" s="38">
        <v>717.29354675864624</v>
      </c>
      <c r="E52" s="38">
        <v>831.5231766013253</v>
      </c>
      <c r="F52" s="38" t="s">
        <v>299</v>
      </c>
      <c r="G52" s="121">
        <v>309.56123259583001</v>
      </c>
      <c r="H52" s="38">
        <v>209.99028019446001</v>
      </c>
      <c r="I52" s="38">
        <v>236.28357112803999</v>
      </c>
      <c r="J52" s="38">
        <v>299.86643866598678</v>
      </c>
      <c r="K52" s="132" t="s">
        <v>299</v>
      </c>
      <c r="L52" s="41" t="s">
        <v>242</v>
      </c>
    </row>
    <row r="53" spans="1:84" s="99" customFormat="1" ht="20.25" customHeight="1" thickBot="1">
      <c r="A53" s="202" t="s">
        <v>85</v>
      </c>
      <c r="B53" s="15">
        <v>482.00169023580003</v>
      </c>
      <c r="C53" s="15">
        <v>327.01959440137153</v>
      </c>
      <c r="D53" s="15">
        <v>1881.1111750949376</v>
      </c>
      <c r="E53" s="15">
        <v>1348.0879503761585</v>
      </c>
      <c r="F53" s="15" t="s">
        <v>299</v>
      </c>
      <c r="G53" s="118">
        <v>1.5324708296999998</v>
      </c>
      <c r="H53" s="15">
        <v>11.580613523259998</v>
      </c>
      <c r="I53" s="15">
        <v>7.0079935456999998</v>
      </c>
      <c r="J53" s="15">
        <v>131.52811035295363</v>
      </c>
      <c r="K53" s="127" t="s">
        <v>299</v>
      </c>
      <c r="L53" s="201" t="s">
        <v>86</v>
      </c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</row>
    <row r="54" spans="1:84" ht="25.5">
      <c r="A54" s="200" t="s">
        <v>87</v>
      </c>
      <c r="B54" s="66">
        <v>478.42477869183</v>
      </c>
      <c r="C54" s="66">
        <v>318.28998272671828</v>
      </c>
      <c r="D54" s="66">
        <v>1876.6702923987182</v>
      </c>
      <c r="E54" s="66">
        <v>1342.6372317218538</v>
      </c>
      <c r="F54" s="66" t="s">
        <v>299</v>
      </c>
      <c r="G54" s="124">
        <v>1.5324708296999998</v>
      </c>
      <c r="H54" s="66">
        <v>11.42929196897</v>
      </c>
      <c r="I54" s="66">
        <v>6.6873744034900007</v>
      </c>
      <c r="J54" s="66">
        <v>126.43156509504635</v>
      </c>
      <c r="K54" s="137" t="s">
        <v>299</v>
      </c>
      <c r="L54" s="86" t="s">
        <v>88</v>
      </c>
    </row>
    <row r="55" spans="1:84">
      <c r="A55" s="40" t="s">
        <v>89</v>
      </c>
      <c r="B55" s="38">
        <v>10.207799340229998</v>
      </c>
      <c r="C55" s="38">
        <v>3.7670235703259394</v>
      </c>
      <c r="D55" s="38">
        <v>6.2522064723393118</v>
      </c>
      <c r="E55" s="38">
        <v>24.835265809271533</v>
      </c>
      <c r="F55" s="38" t="s">
        <v>299</v>
      </c>
      <c r="G55" s="121" t="s">
        <v>324</v>
      </c>
      <c r="H55" s="38" t="s">
        <v>324</v>
      </c>
      <c r="I55" s="38" t="s">
        <v>324</v>
      </c>
      <c r="J55" s="38">
        <v>0.45</v>
      </c>
      <c r="K55" s="132" t="s">
        <v>299</v>
      </c>
      <c r="L55" s="41" t="s">
        <v>90</v>
      </c>
    </row>
    <row r="56" spans="1:84">
      <c r="A56" s="40" t="s">
        <v>91</v>
      </c>
      <c r="B56" s="38" t="s">
        <v>324</v>
      </c>
      <c r="C56" s="38" t="s">
        <v>324</v>
      </c>
      <c r="D56" s="38" t="s">
        <v>324</v>
      </c>
      <c r="E56" s="38" t="s">
        <v>324</v>
      </c>
      <c r="F56" s="38" t="s">
        <v>299</v>
      </c>
      <c r="G56" s="121" t="s">
        <v>324</v>
      </c>
      <c r="H56" s="38">
        <v>0.25975754232999998</v>
      </c>
      <c r="I56" s="38">
        <v>0.63905477745000006</v>
      </c>
      <c r="J56" s="38" t="s">
        <v>324</v>
      </c>
      <c r="K56" s="132" t="s">
        <v>299</v>
      </c>
      <c r="L56" s="41" t="s">
        <v>92</v>
      </c>
    </row>
    <row r="57" spans="1:84">
      <c r="A57" s="40" t="s">
        <v>93</v>
      </c>
      <c r="B57" s="38">
        <v>439.79320795468004</v>
      </c>
      <c r="C57" s="38">
        <v>292.32429843956669</v>
      </c>
      <c r="D57" s="38">
        <v>1828.5873424228912</v>
      </c>
      <c r="E57" s="38">
        <v>1252.984882217218</v>
      </c>
      <c r="F57" s="38" t="s">
        <v>299</v>
      </c>
      <c r="G57" s="121">
        <v>1.32488607206</v>
      </c>
      <c r="H57" s="38">
        <v>0.28816174992999999</v>
      </c>
      <c r="I57" s="38">
        <v>0.64053881750999997</v>
      </c>
      <c r="J57" s="38">
        <v>22.74852933345695</v>
      </c>
      <c r="K57" s="132" t="s">
        <v>299</v>
      </c>
      <c r="L57" s="41" t="s">
        <v>94</v>
      </c>
    </row>
    <row r="58" spans="1:84" ht="15.75" customHeight="1">
      <c r="A58" s="40" t="s">
        <v>95</v>
      </c>
      <c r="B58" s="38">
        <v>4.8495769590800002</v>
      </c>
      <c r="C58" s="38">
        <v>2.9394963781271497</v>
      </c>
      <c r="D58" s="38">
        <v>2.6895757022499098</v>
      </c>
      <c r="E58" s="38">
        <v>6.8620868264900645</v>
      </c>
      <c r="F58" s="38" t="s">
        <v>299</v>
      </c>
      <c r="G58" s="121">
        <v>0.12405032351</v>
      </c>
      <c r="H58" s="38">
        <v>0.2930580183</v>
      </c>
      <c r="I58" s="38">
        <v>0.22001292824999999</v>
      </c>
      <c r="J58" s="38">
        <v>0.15327417218543044</v>
      </c>
      <c r="K58" s="132" t="s">
        <v>299</v>
      </c>
      <c r="L58" s="228" t="s">
        <v>179</v>
      </c>
    </row>
    <row r="59" spans="1:84">
      <c r="A59" s="40" t="s">
        <v>97</v>
      </c>
      <c r="B59" s="38">
        <v>0.72267165825000002</v>
      </c>
      <c r="C59" s="38">
        <v>0.52790626737129986</v>
      </c>
      <c r="D59" s="38">
        <v>0.6571879145394699</v>
      </c>
      <c r="E59" s="38">
        <v>0.85577284503311268</v>
      </c>
      <c r="F59" s="38" t="s">
        <v>299</v>
      </c>
      <c r="G59" s="121" t="s">
        <v>324</v>
      </c>
      <c r="H59" s="38">
        <v>0.88467936479999998</v>
      </c>
      <c r="I59" s="38">
        <v>0.3619142856</v>
      </c>
      <c r="J59" s="38" t="s">
        <v>324</v>
      </c>
      <c r="K59" s="132" t="s">
        <v>299</v>
      </c>
      <c r="L59" s="41" t="s">
        <v>98</v>
      </c>
    </row>
    <row r="60" spans="1:84">
      <c r="A60" s="40" t="s">
        <v>99</v>
      </c>
      <c r="B60" s="38">
        <v>20.25226916762</v>
      </c>
      <c r="C60" s="38">
        <v>16.169410000239193</v>
      </c>
      <c r="D60" s="38">
        <v>34.077801605580106</v>
      </c>
      <c r="E60" s="38">
        <v>43.527179017218522</v>
      </c>
      <c r="F60" s="38" t="s">
        <v>299</v>
      </c>
      <c r="G60" s="121">
        <v>7.5023810129999993E-2</v>
      </c>
      <c r="H60" s="38" t="s">
        <v>324</v>
      </c>
      <c r="I60" s="38" t="s">
        <v>324</v>
      </c>
      <c r="J60" s="38">
        <v>0.53203443708609277</v>
      </c>
      <c r="K60" s="132" t="s">
        <v>299</v>
      </c>
      <c r="L60" s="41" t="s">
        <v>100</v>
      </c>
    </row>
    <row r="61" spans="1:84">
      <c r="A61" s="40" t="s">
        <v>58</v>
      </c>
      <c r="B61" s="50">
        <v>2.5983919112900002</v>
      </c>
      <c r="C61" s="50">
        <v>2.5458638638989699</v>
      </c>
      <c r="D61" s="50">
        <v>4.40589520978574</v>
      </c>
      <c r="E61" s="50">
        <v>13.568342839735102</v>
      </c>
      <c r="F61" s="50" t="s">
        <v>299</v>
      </c>
      <c r="G61" s="121" t="s">
        <v>324</v>
      </c>
      <c r="H61" s="38">
        <v>9.6208349008000003</v>
      </c>
      <c r="I61" s="38">
        <v>4.7750026162800001</v>
      </c>
      <c r="J61" s="38">
        <v>102.54772715231788</v>
      </c>
      <c r="K61" s="132" t="s">
        <v>299</v>
      </c>
      <c r="L61" s="41" t="s">
        <v>59</v>
      </c>
    </row>
    <row r="62" spans="1:84" ht="13.5" thickBot="1">
      <c r="A62" s="85" t="s">
        <v>101</v>
      </c>
      <c r="B62" s="38">
        <v>3.5769115439700001</v>
      </c>
      <c r="C62" s="38">
        <v>8.729611674653281</v>
      </c>
      <c r="D62" s="38">
        <v>4.4408826962194299</v>
      </c>
      <c r="E62" s="38">
        <v>5.4507186543046364</v>
      </c>
      <c r="F62" s="38" t="s">
        <v>299</v>
      </c>
      <c r="G62" s="125" t="s">
        <v>324</v>
      </c>
      <c r="H62" s="67">
        <v>0.15132155428999999</v>
      </c>
      <c r="I62" s="67">
        <v>0.32061914221000004</v>
      </c>
      <c r="J62" s="67">
        <v>5.0965452579072856</v>
      </c>
      <c r="K62" s="138" t="s">
        <v>299</v>
      </c>
      <c r="L62" s="86" t="s">
        <v>102</v>
      </c>
    </row>
    <row r="63" spans="1:84" ht="13.5" thickBot="1">
      <c r="A63" s="191" t="s">
        <v>103</v>
      </c>
      <c r="B63" s="15">
        <v>897.35223978612999</v>
      </c>
      <c r="C63" s="15">
        <v>683.24208732689715</v>
      </c>
      <c r="D63" s="15">
        <v>694.11243875882474</v>
      </c>
      <c r="E63" s="15">
        <v>477.92004425960243</v>
      </c>
      <c r="F63" s="15" t="s">
        <v>299</v>
      </c>
      <c r="G63" s="118">
        <v>186.90184291927</v>
      </c>
      <c r="H63" s="15">
        <v>60.379148562859996</v>
      </c>
      <c r="I63" s="15">
        <v>95.411818431279997</v>
      </c>
      <c r="J63" s="15">
        <v>143.44684527231786</v>
      </c>
      <c r="K63" s="127" t="s">
        <v>299</v>
      </c>
      <c r="L63" s="201" t="s">
        <v>104</v>
      </c>
    </row>
    <row r="64" spans="1:84" ht="20.25" customHeight="1" thickBot="1">
      <c r="A64" s="191" t="s">
        <v>7</v>
      </c>
      <c r="B64" s="15">
        <v>897.35223978612999</v>
      </c>
      <c r="C64" s="15">
        <v>679.26124921684413</v>
      </c>
      <c r="D64" s="15">
        <v>693.60632934047294</v>
      </c>
      <c r="E64" s="15">
        <v>476.52011521324482</v>
      </c>
      <c r="F64" s="15" t="s">
        <v>299</v>
      </c>
      <c r="G64" s="118">
        <v>186.90184291927</v>
      </c>
      <c r="H64" s="15">
        <v>60.372361340219996</v>
      </c>
      <c r="I64" s="15">
        <v>95.411818431279997</v>
      </c>
      <c r="J64" s="15">
        <v>142.01436580211919</v>
      </c>
      <c r="K64" s="127" t="s">
        <v>299</v>
      </c>
      <c r="L64" s="201" t="s">
        <v>105</v>
      </c>
    </row>
    <row r="65" spans="1:84">
      <c r="A65" s="40" t="s">
        <v>106</v>
      </c>
      <c r="B65" s="38">
        <v>853.45325236634005</v>
      </c>
      <c r="C65" s="38">
        <v>615.55665131255682</v>
      </c>
      <c r="D65" s="38">
        <v>626.09893169724035</v>
      </c>
      <c r="E65" s="38">
        <v>420.32857610860896</v>
      </c>
      <c r="F65" s="38" t="s">
        <v>299</v>
      </c>
      <c r="G65" s="121">
        <v>171.36631582750999</v>
      </c>
      <c r="H65" s="38">
        <v>54.002704488069995</v>
      </c>
      <c r="I65" s="38">
        <v>76.147853454370008</v>
      </c>
      <c r="J65" s="38">
        <v>108.93664093520529</v>
      </c>
      <c r="K65" s="132" t="s">
        <v>299</v>
      </c>
      <c r="L65" s="41" t="s">
        <v>107</v>
      </c>
    </row>
    <row r="66" spans="1:84" ht="13.5" thickBot="1">
      <c r="A66" s="40" t="s">
        <v>108</v>
      </c>
      <c r="B66" s="38">
        <v>43.898987419789997</v>
      </c>
      <c r="C66" s="38">
        <v>63.704597904287212</v>
      </c>
      <c r="D66" s="38">
        <v>67.507397643232522</v>
      </c>
      <c r="E66" s="38">
        <v>56.191539104635808</v>
      </c>
      <c r="F66" s="38" t="s">
        <v>299</v>
      </c>
      <c r="G66" s="121">
        <v>15.535527091760001</v>
      </c>
      <c r="H66" s="38">
        <v>6.3696568521499994</v>
      </c>
      <c r="I66" s="38">
        <v>19.26396497691</v>
      </c>
      <c r="J66" s="38">
        <v>33.077724866913904</v>
      </c>
      <c r="K66" s="132" t="s">
        <v>299</v>
      </c>
      <c r="L66" s="41" t="s">
        <v>109</v>
      </c>
    </row>
    <row r="67" spans="1:84" ht="20.25" customHeight="1" thickBot="1">
      <c r="A67" s="202" t="s">
        <v>85</v>
      </c>
      <c r="B67" s="15" t="s">
        <v>324</v>
      </c>
      <c r="C67" s="15">
        <v>3.9808381100530799</v>
      </c>
      <c r="D67" s="15">
        <v>0.50610941835176992</v>
      </c>
      <c r="E67" s="15">
        <v>1.3999290463576164</v>
      </c>
      <c r="F67" s="15" t="s">
        <v>299</v>
      </c>
      <c r="G67" s="118" t="s">
        <v>324</v>
      </c>
      <c r="H67" s="15" t="s">
        <v>324</v>
      </c>
      <c r="I67" s="15" t="s">
        <v>324</v>
      </c>
      <c r="J67" s="15">
        <v>1.4324794701986756</v>
      </c>
      <c r="K67" s="127" t="s">
        <v>299</v>
      </c>
      <c r="L67" s="203" t="s">
        <v>110</v>
      </c>
    </row>
    <row r="68" spans="1:84" ht="13.5" thickBot="1">
      <c r="A68" s="202" t="s">
        <v>111</v>
      </c>
      <c r="B68" s="15">
        <v>5631.1556673021605</v>
      </c>
      <c r="C68" s="15">
        <v>4218.7093958089663</v>
      </c>
      <c r="D68" s="15">
        <v>4571.987020679222</v>
      </c>
      <c r="E68" s="15">
        <v>4902.6694771311304</v>
      </c>
      <c r="F68" s="15" t="s">
        <v>299</v>
      </c>
      <c r="G68" s="118">
        <v>3484.84221194461</v>
      </c>
      <c r="H68" s="15">
        <v>2452.6137811976701</v>
      </c>
      <c r="I68" s="15">
        <v>3718.2793676418701</v>
      </c>
      <c r="J68" s="15">
        <v>5685.2246736279167</v>
      </c>
      <c r="K68" s="127" t="s">
        <v>299</v>
      </c>
      <c r="L68" s="203" t="s">
        <v>112</v>
      </c>
    </row>
    <row r="69" spans="1:84" ht="20.25" customHeight="1" thickBot="1">
      <c r="A69" s="191" t="s">
        <v>234</v>
      </c>
      <c r="B69" s="15">
        <v>1015.76899563288</v>
      </c>
      <c r="C69" s="15">
        <v>675.60337130357846</v>
      </c>
      <c r="D69" s="15">
        <v>753.90432708221965</v>
      </c>
      <c r="E69" s="15">
        <v>586.88558931390696</v>
      </c>
      <c r="F69" s="15" t="s">
        <v>299</v>
      </c>
      <c r="G69" s="118">
        <v>46.216741504680002</v>
      </c>
      <c r="H69" s="15">
        <v>19.694065318170001</v>
      </c>
      <c r="I69" s="15">
        <v>25.100300916529999</v>
      </c>
      <c r="J69" s="15">
        <v>22.689999381992045</v>
      </c>
      <c r="K69" s="127" t="s">
        <v>299</v>
      </c>
      <c r="L69" s="203" t="s">
        <v>213</v>
      </c>
    </row>
    <row r="70" spans="1:84" ht="13.5" thickBot="1">
      <c r="A70" s="268" t="s">
        <v>115</v>
      </c>
      <c r="B70" s="269">
        <v>4615.3866716692801</v>
      </c>
      <c r="C70" s="269">
        <v>3543.1060245053882</v>
      </c>
      <c r="D70" s="269">
        <v>3818.0826935970026</v>
      </c>
      <c r="E70" s="269">
        <v>4315.7838878172233</v>
      </c>
      <c r="F70" s="269" t="s">
        <v>299</v>
      </c>
      <c r="G70" s="270">
        <v>3438.6254704399298</v>
      </c>
      <c r="H70" s="269">
        <v>2432.9197158795</v>
      </c>
      <c r="I70" s="269">
        <v>3693.1790667253399</v>
      </c>
      <c r="J70" s="269">
        <v>5662.5346742459242</v>
      </c>
      <c r="K70" s="271" t="s">
        <v>299</v>
      </c>
      <c r="L70" s="272" t="s">
        <v>110</v>
      </c>
    </row>
    <row r="71" spans="1:84" ht="13.5" thickBot="1">
      <c r="A71" s="191" t="s">
        <v>116</v>
      </c>
      <c r="B71" s="76">
        <v>1720.7570585913702</v>
      </c>
      <c r="C71" s="76">
        <v>1326.0013255241365</v>
      </c>
      <c r="D71" s="76">
        <v>1137.871234982156</v>
      </c>
      <c r="E71" s="76">
        <v>1505.5113261986769</v>
      </c>
      <c r="F71" s="76" t="s">
        <v>299</v>
      </c>
      <c r="G71" s="140">
        <v>2800.24720515126</v>
      </c>
      <c r="H71" s="76">
        <v>1995.71141315664</v>
      </c>
      <c r="I71" s="76">
        <v>2844.59112799377</v>
      </c>
      <c r="J71" s="76">
        <v>4325.2416528552876</v>
      </c>
      <c r="K71" s="141" t="s">
        <v>299</v>
      </c>
      <c r="L71" s="201" t="s">
        <v>117</v>
      </c>
    </row>
    <row r="72" spans="1:84" s="99" customFormat="1" ht="25.5">
      <c r="A72" s="77" t="s">
        <v>118</v>
      </c>
      <c r="B72" s="78">
        <v>411.30962282845996</v>
      </c>
      <c r="C72" s="78">
        <v>130.09923906854934</v>
      </c>
      <c r="D72" s="78">
        <v>254.54120703228793</v>
      </c>
      <c r="E72" s="78">
        <v>154.73669937483427</v>
      </c>
      <c r="F72" s="78" t="s">
        <v>299</v>
      </c>
      <c r="G72" s="142">
        <v>78.846806366929997</v>
      </c>
      <c r="H72" s="78">
        <v>22.460919712399999</v>
      </c>
      <c r="I72" s="78">
        <v>57.740586506289993</v>
      </c>
      <c r="J72" s="78">
        <v>33.800303298768206</v>
      </c>
      <c r="K72" s="143" t="s">
        <v>299</v>
      </c>
      <c r="L72" s="204" t="s">
        <v>216</v>
      </c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</row>
    <row r="73" spans="1:84">
      <c r="A73" s="40" t="s">
        <v>120</v>
      </c>
      <c r="B73" s="46">
        <v>42.745005315930001</v>
      </c>
      <c r="C73" s="46">
        <v>16.784936684237731</v>
      </c>
      <c r="D73" s="46">
        <v>43.64590556039375</v>
      </c>
      <c r="E73" s="46">
        <v>7.9146612609271534</v>
      </c>
      <c r="F73" s="46" t="s">
        <v>299</v>
      </c>
      <c r="G73" s="122">
        <v>48.966704969839995</v>
      </c>
      <c r="H73" s="46">
        <v>15.76964637929</v>
      </c>
      <c r="I73" s="46">
        <v>30.267324150810001</v>
      </c>
      <c r="J73" s="46">
        <v>9.5439275835099338</v>
      </c>
      <c r="K73" s="133" t="s">
        <v>299</v>
      </c>
      <c r="L73" s="41" t="s">
        <v>243</v>
      </c>
    </row>
    <row r="74" spans="1:84" ht="13.5" thickBot="1">
      <c r="A74" s="80" t="s">
        <v>122</v>
      </c>
      <c r="B74" s="81">
        <v>368.56461751252999</v>
      </c>
      <c r="C74" s="81">
        <v>113.31430238431163</v>
      </c>
      <c r="D74" s="81">
        <v>210.89530147189419</v>
      </c>
      <c r="E74" s="81">
        <v>146.82203811390713</v>
      </c>
      <c r="F74" s="81" t="s">
        <v>299</v>
      </c>
      <c r="G74" s="144">
        <v>29.880101397089998</v>
      </c>
      <c r="H74" s="81">
        <v>6.6912733331099998</v>
      </c>
      <c r="I74" s="81">
        <v>27.473262355479999</v>
      </c>
      <c r="J74" s="81">
        <v>24.25637571525828</v>
      </c>
      <c r="K74" s="145" t="s">
        <v>299</v>
      </c>
      <c r="L74" s="82" t="s">
        <v>123</v>
      </c>
    </row>
    <row r="75" spans="1:84" s="231" customFormat="1" ht="25.5">
      <c r="A75" s="77" t="s">
        <v>124</v>
      </c>
      <c r="B75" s="19">
        <v>450.22369575058002</v>
      </c>
      <c r="C75" s="19">
        <v>363.89817045057828</v>
      </c>
      <c r="D75" s="19">
        <v>372.06100923964584</v>
      </c>
      <c r="E75" s="19">
        <v>422.65356700397336</v>
      </c>
      <c r="F75" s="19" t="s">
        <v>299</v>
      </c>
      <c r="G75" s="126">
        <v>185.99802262918001</v>
      </c>
      <c r="H75" s="19">
        <v>58.52785114113</v>
      </c>
      <c r="I75" s="19">
        <v>157.70573239434998</v>
      </c>
      <c r="J75" s="19">
        <v>239.06673513348343</v>
      </c>
      <c r="K75" s="146" t="s">
        <v>299</v>
      </c>
      <c r="L75" s="204" t="s">
        <v>125</v>
      </c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</row>
    <row r="76" spans="1:84">
      <c r="A76" s="40" t="s">
        <v>126</v>
      </c>
      <c r="B76" s="46">
        <v>92.265664142359995</v>
      </c>
      <c r="C76" s="46">
        <v>39.388252061667941</v>
      </c>
      <c r="D76" s="46">
        <v>52.862805403103685</v>
      </c>
      <c r="E76" s="46">
        <v>47.59149851125828</v>
      </c>
      <c r="F76" s="46" t="s">
        <v>299</v>
      </c>
      <c r="G76" s="122">
        <v>30.990107511000001</v>
      </c>
      <c r="H76" s="46">
        <v>5.55109439755</v>
      </c>
      <c r="I76" s="46">
        <v>34.195517019519997</v>
      </c>
      <c r="J76" s="46">
        <v>93.105642474172186</v>
      </c>
      <c r="K76" s="133" t="s">
        <v>299</v>
      </c>
      <c r="L76" s="41" t="s">
        <v>127</v>
      </c>
    </row>
    <row r="77" spans="1:84">
      <c r="A77" s="40" t="s">
        <v>128</v>
      </c>
      <c r="B77" s="46">
        <v>143.45304623252002</v>
      </c>
      <c r="C77" s="46">
        <v>114.03031376119758</v>
      </c>
      <c r="D77" s="46">
        <v>113.86062216596116</v>
      </c>
      <c r="E77" s="46">
        <v>103.76520701721851</v>
      </c>
      <c r="F77" s="46" t="s">
        <v>299</v>
      </c>
      <c r="G77" s="122">
        <v>48.362995877690004</v>
      </c>
      <c r="H77" s="46">
        <v>4.22246365093</v>
      </c>
      <c r="I77" s="46">
        <v>44.097324852539998</v>
      </c>
      <c r="J77" s="46">
        <v>81.392042743682111</v>
      </c>
      <c r="K77" s="133" t="s">
        <v>299</v>
      </c>
      <c r="L77" s="41" t="s">
        <v>129</v>
      </c>
    </row>
    <row r="78" spans="1:84">
      <c r="A78" s="40" t="s">
        <v>130</v>
      </c>
      <c r="B78" s="46">
        <v>20.02067381202</v>
      </c>
      <c r="C78" s="46">
        <v>22.593955911771186</v>
      </c>
      <c r="D78" s="46">
        <v>19.317551623586411</v>
      </c>
      <c r="E78" s="46">
        <v>21.179535835761563</v>
      </c>
      <c r="F78" s="46" t="s">
        <v>299</v>
      </c>
      <c r="G78" s="122">
        <v>1.78878688845</v>
      </c>
      <c r="H78" s="46">
        <v>1.73039868867</v>
      </c>
      <c r="I78" s="46">
        <v>4.2016099625600001</v>
      </c>
      <c r="J78" s="46">
        <v>0.40199813774834431</v>
      </c>
      <c r="K78" s="133" t="s">
        <v>299</v>
      </c>
      <c r="L78" s="41" t="s">
        <v>131</v>
      </c>
    </row>
    <row r="79" spans="1:84">
      <c r="A79" s="40" t="s">
        <v>132</v>
      </c>
      <c r="B79" s="46">
        <v>46.718847044119997</v>
      </c>
      <c r="C79" s="46">
        <v>40.150617911210276</v>
      </c>
      <c r="D79" s="46">
        <v>49.094708773410289</v>
      </c>
      <c r="E79" s="46">
        <v>44.248310392052964</v>
      </c>
      <c r="F79" s="46" t="s">
        <v>299</v>
      </c>
      <c r="G79" s="122">
        <v>32.89163623132</v>
      </c>
      <c r="H79" s="46">
        <v>23.833712618870003</v>
      </c>
      <c r="I79" s="46">
        <v>42.105591496529996</v>
      </c>
      <c r="J79" s="46">
        <v>40.303781277589401</v>
      </c>
      <c r="K79" s="133" t="s">
        <v>299</v>
      </c>
      <c r="L79" s="41" t="s">
        <v>133</v>
      </c>
    </row>
    <row r="80" spans="1:84">
      <c r="A80" s="40" t="s">
        <v>134</v>
      </c>
      <c r="B80" s="46">
        <v>137.46650309844</v>
      </c>
      <c r="C80" s="46">
        <v>137.91328894890236</v>
      </c>
      <c r="D80" s="46">
        <v>125.77958897450986</v>
      </c>
      <c r="E80" s="46">
        <v>185.7346120688741</v>
      </c>
      <c r="F80" s="46" t="s">
        <v>299</v>
      </c>
      <c r="G80" s="122">
        <v>69.660755310159999</v>
      </c>
      <c r="H80" s="46">
        <v>20.737435905730003</v>
      </c>
      <c r="I80" s="46">
        <v>30.81743492875</v>
      </c>
      <c r="J80" s="46">
        <v>22.433039559894041</v>
      </c>
      <c r="K80" s="133" t="s">
        <v>299</v>
      </c>
      <c r="L80" s="41" t="s">
        <v>135</v>
      </c>
    </row>
    <row r="81" spans="1:84">
      <c r="A81" s="40" t="s">
        <v>58</v>
      </c>
      <c r="B81" s="46">
        <v>10.29896142112</v>
      </c>
      <c r="C81" s="46">
        <v>9.8217418558289378</v>
      </c>
      <c r="D81" s="46">
        <v>11.145732299074441</v>
      </c>
      <c r="E81" s="46">
        <v>20.134403178807954</v>
      </c>
      <c r="F81" s="46" t="s">
        <v>299</v>
      </c>
      <c r="G81" s="122">
        <v>2.3037408105599999</v>
      </c>
      <c r="H81" s="46">
        <v>2.4527458793799997</v>
      </c>
      <c r="I81" s="46">
        <v>2.2882541344499998</v>
      </c>
      <c r="J81" s="46">
        <v>1.4302309403973508</v>
      </c>
      <c r="K81" s="133" t="s">
        <v>299</v>
      </c>
      <c r="L81" s="41" t="s">
        <v>59</v>
      </c>
    </row>
    <row r="82" spans="1:84" s="231" customFormat="1">
      <c r="A82" s="85" t="s">
        <v>136</v>
      </c>
      <c r="B82" s="22">
        <v>2033.0962944988698</v>
      </c>
      <c r="C82" s="22">
        <v>1723.1072894621248</v>
      </c>
      <c r="D82" s="22">
        <v>2053.6092423429127</v>
      </c>
      <c r="E82" s="22">
        <v>2232.8822952397391</v>
      </c>
      <c r="F82" s="22" t="s">
        <v>299</v>
      </c>
      <c r="G82" s="119">
        <v>373.53343629256</v>
      </c>
      <c r="H82" s="22">
        <v>356.21953186933001</v>
      </c>
      <c r="I82" s="22">
        <v>633.14161983093004</v>
      </c>
      <c r="J82" s="22">
        <v>1064.4259829583841</v>
      </c>
      <c r="K82" s="129" t="s">
        <v>299</v>
      </c>
      <c r="L82" s="86" t="s">
        <v>137</v>
      </c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</row>
    <row r="83" spans="1:84">
      <c r="A83" s="40" t="s">
        <v>138</v>
      </c>
      <c r="B83" s="46">
        <v>0.29320695422000004</v>
      </c>
      <c r="C83" s="46">
        <v>7.9565584414700005E-2</v>
      </c>
      <c r="D83" s="46">
        <v>7.4738916991599999E-2</v>
      </c>
      <c r="E83" s="46">
        <v>0.10103689271523178</v>
      </c>
      <c r="F83" s="46" t="s">
        <v>299</v>
      </c>
      <c r="G83" s="122">
        <v>0.31307660168999996</v>
      </c>
      <c r="H83" s="46">
        <v>2.3314801256599997</v>
      </c>
      <c r="I83" s="46">
        <v>2.97796308212</v>
      </c>
      <c r="J83" s="46" t="s">
        <v>324</v>
      </c>
      <c r="K83" s="133" t="s">
        <v>299</v>
      </c>
      <c r="L83" s="41" t="s">
        <v>139</v>
      </c>
    </row>
    <row r="84" spans="1:84">
      <c r="A84" s="40" t="s">
        <v>140</v>
      </c>
      <c r="B84" s="38">
        <v>3.8728924297000002</v>
      </c>
      <c r="C84" s="38">
        <v>3.7398126054021397</v>
      </c>
      <c r="D84" s="38">
        <v>3.6685753580596421</v>
      </c>
      <c r="E84" s="38">
        <v>6.9426008211920518</v>
      </c>
      <c r="F84" s="38" t="s">
        <v>299</v>
      </c>
      <c r="G84" s="121">
        <v>1.20771871571</v>
      </c>
      <c r="H84" s="38">
        <v>1.1896708736900001</v>
      </c>
      <c r="I84" s="38">
        <v>1.9417041847399998</v>
      </c>
      <c r="J84" s="38">
        <v>4.0438880794701983</v>
      </c>
      <c r="K84" s="132" t="s">
        <v>299</v>
      </c>
      <c r="L84" s="41" t="s">
        <v>141</v>
      </c>
    </row>
    <row r="85" spans="1:84">
      <c r="A85" s="40" t="s">
        <v>142</v>
      </c>
      <c r="B85" s="38">
        <v>1109.8380663199798</v>
      </c>
      <c r="C85" s="38">
        <v>964.15786145675361</v>
      </c>
      <c r="D85" s="38">
        <v>1178.0327015426953</v>
      </c>
      <c r="E85" s="38">
        <v>1361.6058881933814</v>
      </c>
      <c r="F85" s="38" t="s">
        <v>299</v>
      </c>
      <c r="G85" s="121">
        <v>117.49773611411</v>
      </c>
      <c r="H85" s="38">
        <v>81.73520045059</v>
      </c>
      <c r="I85" s="38">
        <v>173.21940313984999</v>
      </c>
      <c r="J85" s="38">
        <v>383.12754143025165</v>
      </c>
      <c r="K85" s="132" t="s">
        <v>299</v>
      </c>
      <c r="L85" s="41" t="s">
        <v>143</v>
      </c>
    </row>
    <row r="86" spans="1:84">
      <c r="A86" s="40" t="s">
        <v>144</v>
      </c>
      <c r="B86" s="38">
        <v>24.754418518890002</v>
      </c>
      <c r="C86" s="38">
        <v>18.286082617095531</v>
      </c>
      <c r="D86" s="38">
        <v>14.461786286605022</v>
      </c>
      <c r="E86" s="38">
        <v>17.875834630463565</v>
      </c>
      <c r="F86" s="38" t="s">
        <v>299</v>
      </c>
      <c r="G86" s="121">
        <v>1.1668411248099999</v>
      </c>
      <c r="H86" s="38">
        <v>1.70552639003</v>
      </c>
      <c r="I86" s="38">
        <v>4.1610754561899999</v>
      </c>
      <c r="J86" s="38">
        <v>4.4057133391390728</v>
      </c>
      <c r="K86" s="132" t="s">
        <v>299</v>
      </c>
      <c r="L86" s="41" t="s">
        <v>145</v>
      </c>
    </row>
    <row r="87" spans="1:84">
      <c r="A87" s="40" t="s">
        <v>146</v>
      </c>
      <c r="B87" s="38">
        <v>401.00895130383003</v>
      </c>
      <c r="C87" s="38">
        <v>316.86433883190955</v>
      </c>
      <c r="D87" s="38">
        <v>345.90917995670827</v>
      </c>
      <c r="E87" s="38">
        <v>394.93916334834432</v>
      </c>
      <c r="F87" s="38" t="s">
        <v>299</v>
      </c>
      <c r="G87" s="121">
        <v>163.39758985328999</v>
      </c>
      <c r="H87" s="38">
        <v>220.05595743303002</v>
      </c>
      <c r="I87" s="38">
        <v>402.88388432415002</v>
      </c>
      <c r="J87" s="38">
        <v>487.28374685434437</v>
      </c>
      <c r="K87" s="132" t="s">
        <v>299</v>
      </c>
      <c r="L87" s="41" t="s">
        <v>147</v>
      </c>
    </row>
    <row r="88" spans="1:84">
      <c r="A88" s="40" t="s">
        <v>148</v>
      </c>
      <c r="B88" s="38" t="s">
        <v>324</v>
      </c>
      <c r="C88" s="38" t="s">
        <v>324</v>
      </c>
      <c r="D88" s="38" t="s">
        <v>324</v>
      </c>
      <c r="E88" s="38" t="s">
        <v>324</v>
      </c>
      <c r="F88" s="38" t="s">
        <v>299</v>
      </c>
      <c r="G88" s="121" t="s">
        <v>324</v>
      </c>
      <c r="H88" s="38">
        <v>0.92394791585000002</v>
      </c>
      <c r="I88" s="38" t="s">
        <v>324</v>
      </c>
      <c r="J88" s="38" t="s">
        <v>324</v>
      </c>
      <c r="K88" s="132" t="s">
        <v>299</v>
      </c>
      <c r="L88" s="41" t="s">
        <v>214</v>
      </c>
    </row>
    <row r="89" spans="1:84">
      <c r="A89" s="40" t="s">
        <v>150</v>
      </c>
      <c r="B89" s="38">
        <v>322.47116303477003</v>
      </c>
      <c r="C89" s="38">
        <v>255.99561518728245</v>
      </c>
      <c r="D89" s="38">
        <v>363.70375324262557</v>
      </c>
      <c r="E89" s="38">
        <v>263.5167007629139</v>
      </c>
      <c r="F89" s="38" t="s">
        <v>299</v>
      </c>
      <c r="G89" s="121">
        <v>53.909951984320003</v>
      </c>
      <c r="H89" s="38">
        <v>15.75923948188</v>
      </c>
      <c r="I89" s="38">
        <v>23.043993200919999</v>
      </c>
      <c r="J89" s="38">
        <v>26.154133084609274</v>
      </c>
      <c r="K89" s="132" t="s">
        <v>299</v>
      </c>
      <c r="L89" s="41" t="s">
        <v>151</v>
      </c>
    </row>
    <row r="90" spans="1:84">
      <c r="A90" s="40" t="s">
        <v>152</v>
      </c>
      <c r="B90" s="38">
        <v>91.8073723591</v>
      </c>
      <c r="C90" s="38">
        <v>86.188604476837412</v>
      </c>
      <c r="D90" s="38">
        <v>85.449601846023356</v>
      </c>
      <c r="E90" s="38">
        <v>88.172838651655383</v>
      </c>
      <c r="F90" s="38" t="s">
        <v>299</v>
      </c>
      <c r="G90" s="121">
        <v>29.204232851699999</v>
      </c>
      <c r="H90" s="38">
        <v>25.0905163585</v>
      </c>
      <c r="I90" s="38">
        <v>18.177251377059999</v>
      </c>
      <c r="J90" s="38">
        <v>68.085484409549665</v>
      </c>
      <c r="K90" s="132" t="s">
        <v>299</v>
      </c>
      <c r="L90" s="41" t="s">
        <v>153</v>
      </c>
    </row>
    <row r="91" spans="1:84">
      <c r="A91" s="40" t="s">
        <v>154</v>
      </c>
      <c r="B91" s="38">
        <v>14.827528281199999</v>
      </c>
      <c r="C91" s="38">
        <v>22.581401642968729</v>
      </c>
      <c r="D91" s="38">
        <v>17.390734844686595</v>
      </c>
      <c r="E91" s="38">
        <v>30.015670543046355</v>
      </c>
      <c r="F91" s="38" t="s">
        <v>299</v>
      </c>
      <c r="G91" s="121">
        <v>0.91236282892999998</v>
      </c>
      <c r="H91" s="38">
        <v>1.60205050004</v>
      </c>
      <c r="I91" s="38">
        <v>1.20958839342</v>
      </c>
      <c r="J91" s="38">
        <v>0.23327501013245031</v>
      </c>
      <c r="K91" s="132" t="s">
        <v>299</v>
      </c>
      <c r="L91" s="41" t="s">
        <v>155</v>
      </c>
    </row>
    <row r="92" spans="1:84" s="232" customFormat="1" ht="13.5" thickBot="1">
      <c r="A92" s="40" t="s">
        <v>58</v>
      </c>
      <c r="B92" s="87">
        <v>64.222695297179996</v>
      </c>
      <c r="C92" s="87">
        <v>55.202426429980562</v>
      </c>
      <c r="D92" s="87">
        <v>44.884927061280905</v>
      </c>
      <c r="E92" s="87">
        <v>69.712561396026501</v>
      </c>
      <c r="F92" s="87" t="s">
        <v>299</v>
      </c>
      <c r="G92" s="121">
        <v>5.9206017554999999</v>
      </c>
      <c r="H92" s="38">
        <v>5.8259423400600001</v>
      </c>
      <c r="I92" s="38">
        <v>5.5174481774800004</v>
      </c>
      <c r="J92" s="38">
        <v>91.063859029033139</v>
      </c>
      <c r="K92" s="132" t="s">
        <v>299</v>
      </c>
      <c r="L92" s="41" t="s">
        <v>59</v>
      </c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</row>
    <row r="93" spans="1:84" ht="13.5" thickBot="1">
      <c r="A93" s="191" t="s">
        <v>156</v>
      </c>
      <c r="B93" s="15">
        <v>68.452097766240001</v>
      </c>
      <c r="C93" s="15">
        <v>32.33659807867928</v>
      </c>
      <c r="D93" s="15">
        <v>57.798066893765309</v>
      </c>
      <c r="E93" s="15">
        <v>109.08222070993379</v>
      </c>
      <c r="F93" s="15" t="s">
        <v>299</v>
      </c>
      <c r="G93" s="118">
        <v>52.1009231086</v>
      </c>
      <c r="H93" s="15">
        <v>38.982099403580001</v>
      </c>
      <c r="I93" s="15">
        <v>91.427335763520006</v>
      </c>
      <c r="J93" s="15">
        <v>143.0381129920662</v>
      </c>
      <c r="K93" s="127" t="s">
        <v>299</v>
      </c>
      <c r="L93" s="201" t="s">
        <v>157</v>
      </c>
    </row>
    <row r="94" spans="1:84" s="99" customFormat="1" ht="20.25" customHeight="1" thickBot="1">
      <c r="A94" s="202" t="s">
        <v>158</v>
      </c>
      <c r="B94" s="15">
        <v>57.037029177629996</v>
      </c>
      <c r="C94" s="15">
        <v>27.452176518563846</v>
      </c>
      <c r="D94" s="15">
        <v>47.86405432229617</v>
      </c>
      <c r="E94" s="15">
        <v>60.892938781456969</v>
      </c>
      <c r="F94" s="15" t="s">
        <v>299</v>
      </c>
      <c r="G94" s="118">
        <v>19.35719886283</v>
      </c>
      <c r="H94" s="15">
        <v>2.0360816857600001</v>
      </c>
      <c r="I94" s="15">
        <v>23.225080662650001</v>
      </c>
      <c r="J94" s="15">
        <v>29.990085913907286</v>
      </c>
      <c r="K94" s="127" t="s">
        <v>299</v>
      </c>
      <c r="L94" s="273" t="s">
        <v>220</v>
      </c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</row>
    <row r="95" spans="1:84" s="99" customFormat="1" ht="20.25" customHeight="1" thickBot="1">
      <c r="A95" s="274" t="s">
        <v>85</v>
      </c>
      <c r="B95" s="15">
        <v>11.41506858861</v>
      </c>
      <c r="C95" s="15">
        <v>4.8844215601154408</v>
      </c>
      <c r="D95" s="15">
        <v>9.9340125714691379</v>
      </c>
      <c r="E95" s="15">
        <v>48.189281928476824</v>
      </c>
      <c r="F95" s="15" t="s">
        <v>299</v>
      </c>
      <c r="G95" s="118">
        <v>32.743724245769997</v>
      </c>
      <c r="H95" s="15">
        <v>36.946017717819998</v>
      </c>
      <c r="I95" s="15">
        <v>68.202255100870005</v>
      </c>
      <c r="J95" s="15">
        <v>113.04802707815892</v>
      </c>
      <c r="K95" s="127" t="s">
        <v>299</v>
      </c>
      <c r="L95" s="272" t="s">
        <v>110</v>
      </c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</row>
    <row r="96" spans="1:84" s="99" customFormat="1" ht="15.75">
      <c r="A96" s="205" t="s">
        <v>273</v>
      </c>
      <c r="B96" s="19">
        <v>8.4557677091799999</v>
      </c>
      <c r="C96" s="19">
        <v>0.5434843555617701</v>
      </c>
      <c r="D96" s="19">
        <v>1.2686437250579399</v>
      </c>
      <c r="E96" s="19">
        <v>1.8356662754966884</v>
      </c>
      <c r="F96" s="19" t="s">
        <v>299</v>
      </c>
      <c r="G96" s="126">
        <v>25.778017863070001</v>
      </c>
      <c r="H96" s="19">
        <v>26.075910979630002</v>
      </c>
      <c r="I96" s="19">
        <v>52.330377510349997</v>
      </c>
      <c r="J96" s="19">
        <v>64.597560940596026</v>
      </c>
      <c r="K96" s="146" t="s">
        <v>299</v>
      </c>
      <c r="L96" s="204" t="s">
        <v>285</v>
      </c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</row>
    <row r="97" spans="1:387" s="252" customFormat="1" ht="12.75" customHeight="1">
      <c r="A97" s="40" t="s">
        <v>160</v>
      </c>
      <c r="B97" s="46">
        <v>5.8396178489999999E-2</v>
      </c>
      <c r="C97" s="46">
        <v>8.792750653685999E-2</v>
      </c>
      <c r="D97" s="46">
        <v>1.0326039168182499</v>
      </c>
      <c r="E97" s="46">
        <v>0.14142098013245033</v>
      </c>
      <c r="F97" s="46" t="s">
        <v>299</v>
      </c>
      <c r="G97" s="122">
        <v>25.14905083463</v>
      </c>
      <c r="H97" s="46">
        <v>25.546595379519999</v>
      </c>
      <c r="I97" s="46">
        <v>51.580112813349999</v>
      </c>
      <c r="J97" s="46">
        <v>63.079019418105958</v>
      </c>
      <c r="K97" s="133" t="s">
        <v>299</v>
      </c>
      <c r="L97" s="41" t="s">
        <v>161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</row>
    <row r="98" spans="1:387">
      <c r="A98" s="40" t="s">
        <v>255</v>
      </c>
      <c r="B98" s="38">
        <v>0.80842949289999999</v>
      </c>
      <c r="C98" s="38" t="s">
        <v>324</v>
      </c>
      <c r="D98" s="38" t="s">
        <v>324</v>
      </c>
      <c r="E98" s="38" t="s">
        <v>324</v>
      </c>
      <c r="F98" s="38" t="s">
        <v>299</v>
      </c>
      <c r="G98" s="121">
        <v>0.59742718781000004</v>
      </c>
      <c r="H98" s="38">
        <v>0.51587413332999998</v>
      </c>
      <c r="I98" s="38">
        <v>0.52047784899999994</v>
      </c>
      <c r="J98" s="38">
        <v>0.6450868999735101</v>
      </c>
      <c r="K98" s="132" t="s">
        <v>299</v>
      </c>
      <c r="L98" s="41" t="s">
        <v>257</v>
      </c>
    </row>
    <row r="99" spans="1:387">
      <c r="A99" s="40" t="s">
        <v>256</v>
      </c>
      <c r="B99" s="38">
        <v>7.5464261517700004</v>
      </c>
      <c r="C99" s="38">
        <v>0.40917400141631005</v>
      </c>
      <c r="D99" s="38">
        <v>0.18854943855556</v>
      </c>
      <c r="E99" s="38">
        <v>1.5736754675496687</v>
      </c>
      <c r="F99" s="38" t="s">
        <v>299</v>
      </c>
      <c r="G99" s="121" t="s">
        <v>324</v>
      </c>
      <c r="H99" s="38" t="s">
        <v>324</v>
      </c>
      <c r="I99" s="38" t="s">
        <v>324</v>
      </c>
      <c r="J99" s="38" t="s">
        <v>324</v>
      </c>
      <c r="K99" s="132" t="s">
        <v>299</v>
      </c>
      <c r="L99" s="41" t="s">
        <v>258</v>
      </c>
    </row>
    <row r="100" spans="1:387">
      <c r="A100" s="40" t="s">
        <v>58</v>
      </c>
      <c r="B100" s="38" t="s">
        <v>324</v>
      </c>
      <c r="C100" s="38" t="s">
        <v>324</v>
      </c>
      <c r="D100" s="38" t="s">
        <v>324</v>
      </c>
      <c r="E100" s="38">
        <v>9.6209562913907296E-2</v>
      </c>
      <c r="F100" s="38" t="s">
        <v>299</v>
      </c>
      <c r="G100" s="121" t="s">
        <v>324</v>
      </c>
      <c r="H100" s="38" t="s">
        <v>324</v>
      </c>
      <c r="I100" s="38">
        <v>0.22978684799999999</v>
      </c>
      <c r="J100" s="38">
        <v>0.87265992052980124</v>
      </c>
      <c r="K100" s="132" t="s">
        <v>299</v>
      </c>
      <c r="L100" s="41" t="s">
        <v>59</v>
      </c>
    </row>
    <row r="101" spans="1:387" ht="25.5">
      <c r="A101" s="92" t="s">
        <v>168</v>
      </c>
      <c r="B101" s="66">
        <v>0.17690395811999998</v>
      </c>
      <c r="C101" s="66">
        <v>0.14050898202962001</v>
      </c>
      <c r="D101" s="66">
        <v>2.00363265250851</v>
      </c>
      <c r="E101" s="66">
        <v>2.7189076794701981</v>
      </c>
      <c r="F101" s="66" t="s">
        <v>299</v>
      </c>
      <c r="G101" s="124">
        <v>0.18385075496</v>
      </c>
      <c r="H101" s="66">
        <v>1.2045751039700001</v>
      </c>
      <c r="I101" s="66">
        <v>2.0234221325599999</v>
      </c>
      <c r="J101" s="66" t="s">
        <v>324</v>
      </c>
      <c r="K101" s="137" t="s">
        <v>299</v>
      </c>
      <c r="L101" s="206" t="s">
        <v>169</v>
      </c>
    </row>
    <row r="102" spans="1:387" ht="25.5">
      <c r="A102" s="92" t="s">
        <v>170</v>
      </c>
      <c r="B102" s="66">
        <v>0.37618819779000001</v>
      </c>
      <c r="C102" s="66">
        <v>1.8923633394412696</v>
      </c>
      <c r="D102" s="66">
        <v>1.8854767206916594</v>
      </c>
      <c r="E102" s="66">
        <v>1.8537979099337747</v>
      </c>
      <c r="F102" s="66" t="s">
        <v>299</v>
      </c>
      <c r="G102" s="124">
        <v>2.6450381095199997</v>
      </c>
      <c r="H102" s="66">
        <v>3.3817469782299998</v>
      </c>
      <c r="I102" s="66">
        <v>4.1713467155300004</v>
      </c>
      <c r="J102" s="66">
        <v>6.7111972170596017</v>
      </c>
      <c r="K102" s="137" t="s">
        <v>299</v>
      </c>
      <c r="L102" s="206" t="s">
        <v>171</v>
      </c>
    </row>
    <row r="103" spans="1:387" ht="13.5" thickBot="1">
      <c r="A103" s="51" t="s">
        <v>172</v>
      </c>
      <c r="B103" s="52">
        <v>2.4062087235199998</v>
      </c>
      <c r="C103" s="52">
        <v>2.3080648830827806</v>
      </c>
      <c r="D103" s="52">
        <v>4.7762594732110299</v>
      </c>
      <c r="E103" s="52">
        <v>41.780910063576165</v>
      </c>
      <c r="F103" s="52" t="s">
        <v>299</v>
      </c>
      <c r="G103" s="147">
        <v>4.13681751822</v>
      </c>
      <c r="H103" s="52">
        <v>6.2837846559899999</v>
      </c>
      <c r="I103" s="52">
        <v>9.6771087424299989</v>
      </c>
      <c r="J103" s="52">
        <v>41.739268920503307</v>
      </c>
      <c r="K103" s="148" t="s">
        <v>299</v>
      </c>
      <c r="L103" s="54" t="s">
        <v>173</v>
      </c>
    </row>
    <row r="104" spans="1:387" s="187" customFormat="1" ht="12">
      <c r="A104" s="183" t="s">
        <v>174</v>
      </c>
      <c r="B104" s="184"/>
      <c r="C104" s="185"/>
      <c r="D104" s="184"/>
      <c r="E104" s="184"/>
      <c r="F104" s="184"/>
      <c r="G104" s="185"/>
      <c r="H104" s="185"/>
      <c r="I104" s="185"/>
      <c r="J104" s="185"/>
      <c r="K104" s="185"/>
      <c r="L104" s="218" t="s">
        <v>215</v>
      </c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86"/>
      <c r="BN104" s="186"/>
      <c r="BO104" s="186"/>
      <c r="BP104" s="186"/>
      <c r="BQ104" s="186"/>
      <c r="BR104" s="186"/>
      <c r="BS104" s="186"/>
      <c r="BT104" s="186"/>
      <c r="BU104" s="186"/>
      <c r="BV104" s="186"/>
      <c r="BW104" s="186"/>
      <c r="BX104" s="186"/>
      <c r="BY104" s="186"/>
      <c r="BZ104" s="186"/>
      <c r="CA104" s="186"/>
      <c r="CB104" s="186"/>
      <c r="CC104" s="186"/>
      <c r="CD104" s="186"/>
      <c r="CE104" s="186"/>
      <c r="CF104" s="186"/>
    </row>
    <row r="105" spans="1:387" s="187" customFormat="1" ht="12">
      <c r="A105" s="188" t="s">
        <v>327</v>
      </c>
      <c r="B105" s="184"/>
      <c r="C105" s="185"/>
      <c r="D105" s="184"/>
      <c r="E105" s="184"/>
      <c r="F105" s="184"/>
      <c r="G105" s="185"/>
      <c r="H105" s="185"/>
      <c r="I105" s="185"/>
      <c r="J105" s="185"/>
      <c r="K105" s="185"/>
      <c r="L105" s="218" t="s">
        <v>277</v>
      </c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6"/>
      <c r="BE105" s="186"/>
      <c r="BF105" s="186"/>
      <c r="BG105" s="186"/>
      <c r="BH105" s="186"/>
      <c r="BI105" s="186"/>
      <c r="BJ105" s="186"/>
      <c r="BK105" s="186"/>
      <c r="BL105" s="186"/>
      <c r="BM105" s="186"/>
      <c r="BN105" s="186"/>
      <c r="BO105" s="186"/>
      <c r="BP105" s="186"/>
      <c r="BQ105" s="186"/>
      <c r="BR105" s="186"/>
      <c r="BS105" s="186"/>
      <c r="BT105" s="186"/>
      <c r="BU105" s="186"/>
      <c r="BV105" s="186"/>
      <c r="BW105" s="186"/>
      <c r="BX105" s="186"/>
      <c r="BY105" s="186"/>
      <c r="BZ105" s="186"/>
      <c r="CA105" s="186"/>
      <c r="CB105" s="186"/>
      <c r="CC105" s="186"/>
      <c r="CD105" s="186"/>
      <c r="CE105" s="186"/>
      <c r="CF105" s="186"/>
    </row>
    <row r="106" spans="1:387" s="187" customFormat="1" ht="12">
      <c r="A106" s="188" t="s">
        <v>274</v>
      </c>
      <c r="B106" s="184"/>
      <c r="C106" s="185"/>
      <c r="D106" s="184"/>
      <c r="E106" s="184"/>
      <c r="F106" s="184"/>
      <c r="G106" s="185"/>
      <c r="H106" s="185"/>
      <c r="I106" s="185"/>
      <c r="J106" s="185"/>
      <c r="K106" s="185"/>
      <c r="L106" s="218" t="s">
        <v>278</v>
      </c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  <c r="BV106" s="186"/>
      <c r="BW106" s="186"/>
      <c r="BX106" s="186"/>
      <c r="BY106" s="186"/>
      <c r="BZ106" s="186"/>
      <c r="CA106" s="186"/>
      <c r="CB106" s="186"/>
      <c r="CC106" s="186"/>
      <c r="CD106" s="186"/>
      <c r="CE106" s="186"/>
      <c r="CF106" s="186"/>
    </row>
    <row r="107" spans="1:387" s="187" customFormat="1" ht="12">
      <c r="A107" s="188" t="s">
        <v>224</v>
      </c>
      <c r="B107" s="184"/>
      <c r="C107" s="185"/>
      <c r="D107" s="184"/>
      <c r="E107" s="184"/>
      <c r="F107" s="184"/>
      <c r="G107" s="185"/>
      <c r="H107" s="185"/>
      <c r="I107" s="185"/>
      <c r="J107" s="185"/>
      <c r="K107" s="185"/>
      <c r="L107" s="218" t="s">
        <v>279</v>
      </c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/>
      <c r="BO107" s="186"/>
      <c r="BP107" s="186"/>
      <c r="BQ107" s="186"/>
      <c r="BR107" s="186"/>
      <c r="BS107" s="186"/>
      <c r="BT107" s="186"/>
      <c r="BU107" s="186"/>
      <c r="BV107" s="186"/>
      <c r="BW107" s="186"/>
      <c r="BX107" s="186"/>
      <c r="BY107" s="186"/>
      <c r="BZ107" s="186"/>
      <c r="CA107" s="186"/>
      <c r="CB107" s="186"/>
      <c r="CC107" s="186"/>
      <c r="CD107" s="186"/>
      <c r="CE107" s="186"/>
      <c r="CF107" s="186"/>
      <c r="CG107" s="186"/>
      <c r="CH107" s="186"/>
      <c r="CI107" s="186"/>
      <c r="CJ107" s="186"/>
      <c r="CK107" s="186"/>
      <c r="CL107" s="186"/>
      <c r="CM107" s="186"/>
      <c r="CN107" s="186"/>
      <c r="CO107" s="186"/>
      <c r="CP107" s="186"/>
      <c r="CQ107" s="186"/>
      <c r="CR107" s="186"/>
      <c r="CS107" s="186"/>
      <c r="CT107" s="186"/>
      <c r="CU107" s="186"/>
      <c r="CV107" s="186"/>
      <c r="CW107" s="186"/>
      <c r="CX107" s="186"/>
      <c r="CY107" s="186"/>
      <c r="CZ107" s="186"/>
      <c r="DA107" s="186"/>
      <c r="DB107" s="186"/>
      <c r="DC107" s="186"/>
      <c r="DD107" s="186"/>
      <c r="DE107" s="186"/>
      <c r="DF107" s="186"/>
      <c r="DG107" s="186"/>
      <c r="DH107" s="186"/>
      <c r="DI107" s="186"/>
      <c r="DJ107" s="186"/>
      <c r="DK107" s="186"/>
      <c r="DL107" s="186"/>
      <c r="DM107" s="186"/>
      <c r="DN107" s="186"/>
      <c r="DO107" s="186"/>
      <c r="DP107" s="186"/>
      <c r="DQ107" s="186"/>
      <c r="DR107" s="186"/>
      <c r="DS107" s="186"/>
      <c r="DT107" s="186"/>
      <c r="DU107" s="186"/>
      <c r="DV107" s="186"/>
      <c r="DW107" s="186"/>
      <c r="DX107" s="186"/>
      <c r="DY107" s="186"/>
      <c r="DZ107" s="186"/>
      <c r="EA107" s="186"/>
      <c r="EB107" s="186"/>
      <c r="EC107" s="186"/>
      <c r="ED107" s="186"/>
      <c r="EE107" s="186"/>
      <c r="EF107" s="186"/>
      <c r="EG107" s="186"/>
      <c r="EH107" s="186"/>
      <c r="EI107" s="186"/>
      <c r="EJ107" s="186"/>
      <c r="EK107" s="186"/>
      <c r="EL107" s="186"/>
      <c r="EM107" s="186"/>
      <c r="EN107" s="186"/>
      <c r="EO107" s="186"/>
      <c r="EP107" s="186"/>
      <c r="EQ107" s="186"/>
      <c r="ER107" s="186"/>
      <c r="ES107" s="186"/>
      <c r="ET107" s="186"/>
      <c r="EU107" s="186"/>
      <c r="EV107" s="186"/>
      <c r="EW107" s="186"/>
      <c r="EX107" s="186"/>
      <c r="EY107" s="186"/>
      <c r="EZ107" s="186"/>
      <c r="FA107" s="186"/>
      <c r="FB107" s="186"/>
      <c r="FC107" s="186"/>
      <c r="FD107" s="186"/>
      <c r="FE107" s="186"/>
      <c r="FF107" s="186"/>
      <c r="FG107" s="186"/>
      <c r="FH107" s="186"/>
      <c r="FI107" s="186"/>
      <c r="FJ107" s="186"/>
      <c r="FK107" s="186"/>
      <c r="FL107" s="186"/>
      <c r="FM107" s="186"/>
      <c r="FN107" s="186"/>
      <c r="FO107" s="186"/>
      <c r="FP107" s="186"/>
      <c r="FQ107" s="186"/>
      <c r="FR107" s="186"/>
      <c r="FS107" s="186"/>
      <c r="FT107" s="186"/>
      <c r="FU107" s="186"/>
      <c r="FV107" s="186"/>
      <c r="FW107" s="186"/>
      <c r="FX107" s="186"/>
      <c r="FY107" s="186"/>
      <c r="FZ107" s="186"/>
      <c r="GA107" s="186"/>
      <c r="GB107" s="186"/>
      <c r="GC107" s="186"/>
      <c r="GD107" s="186"/>
      <c r="GE107" s="186"/>
      <c r="GF107" s="186"/>
      <c r="GG107" s="186"/>
      <c r="GH107" s="186"/>
      <c r="GI107" s="186"/>
      <c r="GJ107" s="186"/>
      <c r="GK107" s="186"/>
      <c r="GL107" s="186"/>
      <c r="GM107" s="186"/>
      <c r="GN107" s="186"/>
      <c r="GO107" s="186"/>
      <c r="GP107" s="186"/>
      <c r="GQ107" s="186"/>
      <c r="GR107" s="186"/>
      <c r="GS107" s="186"/>
      <c r="GT107" s="186"/>
      <c r="GU107" s="186"/>
      <c r="GV107" s="186"/>
      <c r="GW107" s="186"/>
      <c r="GX107" s="186"/>
      <c r="GY107" s="186"/>
      <c r="GZ107" s="186"/>
      <c r="HA107" s="186"/>
      <c r="HB107" s="186"/>
      <c r="HC107" s="186"/>
      <c r="HD107" s="186"/>
      <c r="HE107" s="186"/>
      <c r="HF107" s="186"/>
      <c r="HG107" s="186"/>
      <c r="HH107" s="186"/>
      <c r="HI107" s="186"/>
      <c r="HJ107" s="186"/>
      <c r="HK107" s="186"/>
      <c r="HL107" s="186"/>
      <c r="HM107" s="186"/>
      <c r="HN107" s="186"/>
      <c r="HO107" s="186"/>
      <c r="HP107" s="186"/>
      <c r="HQ107" s="186"/>
      <c r="HR107" s="186"/>
      <c r="HS107" s="186"/>
      <c r="HT107" s="186"/>
      <c r="HU107" s="186"/>
      <c r="HV107" s="186"/>
      <c r="HW107" s="186"/>
      <c r="HX107" s="186"/>
      <c r="HY107" s="186"/>
      <c r="HZ107" s="186"/>
      <c r="IA107" s="186"/>
      <c r="IB107" s="186"/>
      <c r="IC107" s="186"/>
      <c r="ID107" s="186"/>
      <c r="IE107" s="186"/>
      <c r="IF107" s="186"/>
      <c r="IG107" s="186"/>
      <c r="IH107" s="186"/>
      <c r="II107" s="186"/>
      <c r="IJ107" s="186"/>
      <c r="IK107" s="186"/>
      <c r="IL107" s="186"/>
      <c r="IM107" s="186"/>
      <c r="IN107" s="186"/>
      <c r="IO107" s="186"/>
      <c r="IP107" s="186"/>
      <c r="IQ107" s="186"/>
      <c r="IR107" s="186"/>
      <c r="IS107" s="186"/>
      <c r="IT107" s="186"/>
      <c r="IU107" s="186"/>
      <c r="IV107" s="186"/>
      <c r="IW107" s="186"/>
      <c r="IX107" s="186"/>
      <c r="IY107" s="186"/>
      <c r="IZ107" s="186"/>
      <c r="JA107" s="186"/>
      <c r="JB107" s="186"/>
      <c r="JC107" s="186"/>
      <c r="JD107" s="186"/>
      <c r="JE107" s="186"/>
      <c r="JF107" s="186"/>
      <c r="JG107" s="186"/>
      <c r="JH107" s="186"/>
      <c r="JI107" s="186"/>
      <c r="JJ107" s="186"/>
      <c r="JK107" s="186"/>
      <c r="JL107" s="186"/>
      <c r="JM107" s="186"/>
      <c r="JN107" s="186"/>
      <c r="JO107" s="186"/>
      <c r="JP107" s="186"/>
      <c r="JQ107" s="186"/>
      <c r="JR107" s="186"/>
      <c r="JS107" s="186"/>
      <c r="JT107" s="186"/>
      <c r="JU107" s="186"/>
      <c r="JV107" s="186"/>
      <c r="JW107" s="186"/>
      <c r="JX107" s="186"/>
      <c r="JY107" s="186"/>
      <c r="JZ107" s="186"/>
      <c r="KA107" s="186"/>
      <c r="KB107" s="186"/>
      <c r="KC107" s="186"/>
      <c r="KD107" s="186"/>
      <c r="KE107" s="186"/>
      <c r="KF107" s="186"/>
      <c r="KG107" s="186"/>
      <c r="KH107" s="186"/>
      <c r="KI107" s="186"/>
      <c r="KJ107" s="186"/>
      <c r="KK107" s="186"/>
      <c r="KL107" s="186"/>
      <c r="KM107" s="186"/>
      <c r="KN107" s="186"/>
      <c r="KO107" s="186"/>
      <c r="KP107" s="186"/>
      <c r="KQ107" s="186"/>
      <c r="KR107" s="186"/>
      <c r="KS107" s="186"/>
      <c r="KT107" s="186"/>
      <c r="KU107" s="186"/>
      <c r="KV107" s="186"/>
      <c r="KW107" s="186"/>
      <c r="KX107" s="186"/>
      <c r="KY107" s="186"/>
      <c r="KZ107" s="186"/>
      <c r="LA107" s="186"/>
      <c r="LB107" s="186"/>
      <c r="LC107" s="186"/>
      <c r="LD107" s="186"/>
      <c r="LE107" s="186"/>
      <c r="LF107" s="186"/>
      <c r="LG107" s="186"/>
      <c r="LH107" s="186"/>
      <c r="LI107" s="186"/>
      <c r="LJ107" s="186"/>
      <c r="LK107" s="186"/>
      <c r="LL107" s="186"/>
      <c r="LM107" s="186"/>
      <c r="LN107" s="186"/>
      <c r="LO107" s="186"/>
      <c r="LP107" s="186"/>
      <c r="LQ107" s="186"/>
      <c r="LR107" s="186"/>
      <c r="LS107" s="186"/>
      <c r="LT107" s="186"/>
      <c r="LU107" s="186"/>
      <c r="LV107" s="186"/>
      <c r="LW107" s="186"/>
      <c r="LX107" s="186"/>
      <c r="LY107" s="186"/>
      <c r="LZ107" s="186"/>
      <c r="MA107" s="186"/>
      <c r="MB107" s="186"/>
      <c r="MC107" s="186"/>
      <c r="MD107" s="186"/>
      <c r="ME107" s="186"/>
      <c r="MF107" s="186"/>
      <c r="MG107" s="186"/>
      <c r="MH107" s="186"/>
      <c r="MI107" s="186"/>
      <c r="MJ107" s="186"/>
      <c r="MK107" s="186"/>
      <c r="ML107" s="186"/>
      <c r="MM107" s="186"/>
      <c r="MN107" s="186"/>
      <c r="MO107" s="186"/>
      <c r="MP107" s="186"/>
      <c r="MQ107" s="186"/>
      <c r="MR107" s="186"/>
      <c r="MS107" s="186"/>
      <c r="MT107" s="186"/>
      <c r="MU107" s="186"/>
      <c r="MV107" s="186"/>
      <c r="MW107" s="186"/>
      <c r="MX107" s="186"/>
      <c r="MY107" s="186"/>
      <c r="MZ107" s="186"/>
      <c r="NA107" s="186"/>
      <c r="NB107" s="186"/>
      <c r="NC107" s="186"/>
      <c r="ND107" s="186"/>
      <c r="NE107" s="186"/>
      <c r="NF107" s="186"/>
      <c r="NG107" s="186"/>
      <c r="NH107" s="186"/>
      <c r="NI107" s="186"/>
      <c r="NJ107" s="186"/>
      <c r="NK107" s="186"/>
      <c r="NL107" s="186"/>
      <c r="NM107" s="186"/>
      <c r="NN107" s="186"/>
      <c r="NO107" s="186"/>
      <c r="NP107" s="186"/>
      <c r="NQ107" s="186"/>
      <c r="NR107" s="186"/>
      <c r="NS107" s="186"/>
      <c r="NT107" s="186"/>
      <c r="NU107" s="186"/>
      <c r="NV107" s="186"/>
      <c r="NW107" s="186"/>
    </row>
    <row r="108" spans="1:387" s="187" customFormat="1" ht="12">
      <c r="A108" s="188" t="s">
        <v>276</v>
      </c>
      <c r="B108" s="184"/>
      <c r="C108" s="185"/>
      <c r="D108" s="184"/>
      <c r="E108" s="184"/>
      <c r="F108" s="184"/>
      <c r="G108" s="185"/>
      <c r="H108" s="185"/>
      <c r="I108" s="185"/>
      <c r="J108" s="185"/>
      <c r="K108" s="185"/>
      <c r="L108" s="218" t="s">
        <v>240</v>
      </c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6"/>
      <c r="BU108" s="186"/>
      <c r="BV108" s="186"/>
      <c r="BW108" s="186"/>
      <c r="BX108" s="186"/>
      <c r="BY108" s="186"/>
      <c r="BZ108" s="186"/>
      <c r="CA108" s="186"/>
      <c r="CB108" s="186"/>
      <c r="CC108" s="186"/>
      <c r="CD108" s="186"/>
      <c r="CE108" s="186"/>
      <c r="CF108" s="186"/>
      <c r="CG108" s="186"/>
      <c r="CH108" s="186"/>
      <c r="CI108" s="186"/>
      <c r="CJ108" s="186"/>
      <c r="CK108" s="186"/>
      <c r="CL108" s="186"/>
      <c r="CM108" s="186"/>
      <c r="CN108" s="186"/>
      <c r="CO108" s="186"/>
      <c r="CP108" s="186"/>
      <c r="CQ108" s="186"/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6"/>
      <c r="DX108" s="186"/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  <c r="EM108" s="186"/>
      <c r="EN108" s="186"/>
      <c r="EO108" s="186"/>
      <c r="EP108" s="186"/>
      <c r="EQ108" s="186"/>
      <c r="ER108" s="186"/>
      <c r="ES108" s="186"/>
      <c r="ET108" s="186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86"/>
      <c r="FM108" s="186"/>
      <c r="FN108" s="186"/>
      <c r="FO108" s="186"/>
      <c r="FP108" s="186"/>
      <c r="FQ108" s="186"/>
      <c r="FR108" s="186"/>
      <c r="FS108" s="186"/>
      <c r="FT108" s="186"/>
      <c r="FU108" s="186"/>
      <c r="FV108" s="186"/>
      <c r="FW108" s="186"/>
      <c r="FX108" s="186"/>
      <c r="FY108" s="186"/>
      <c r="FZ108" s="186"/>
      <c r="GA108" s="186"/>
      <c r="GB108" s="186"/>
      <c r="GC108" s="186"/>
      <c r="GD108" s="186"/>
      <c r="GE108" s="186"/>
      <c r="GF108" s="186"/>
      <c r="GG108" s="186"/>
      <c r="GH108" s="186"/>
      <c r="GI108" s="186"/>
      <c r="GJ108" s="186"/>
      <c r="GK108" s="186"/>
      <c r="GL108" s="186"/>
      <c r="GM108" s="186"/>
      <c r="GN108" s="186"/>
      <c r="GO108" s="186"/>
      <c r="GP108" s="186"/>
      <c r="GQ108" s="186"/>
      <c r="GR108" s="186"/>
      <c r="GS108" s="186"/>
      <c r="GT108" s="186"/>
      <c r="GU108" s="186"/>
      <c r="GV108" s="186"/>
      <c r="GW108" s="186"/>
      <c r="GX108" s="186"/>
      <c r="GY108" s="186"/>
      <c r="GZ108" s="186"/>
      <c r="HA108" s="186"/>
      <c r="HB108" s="186"/>
      <c r="HC108" s="186"/>
      <c r="HD108" s="186"/>
      <c r="HE108" s="186"/>
      <c r="HF108" s="186"/>
      <c r="HG108" s="186"/>
      <c r="HH108" s="186"/>
      <c r="HI108" s="186"/>
      <c r="HJ108" s="186"/>
      <c r="HK108" s="186"/>
      <c r="HL108" s="186"/>
      <c r="HM108" s="186"/>
      <c r="HN108" s="186"/>
      <c r="HO108" s="186"/>
      <c r="HP108" s="186"/>
      <c r="HQ108" s="186"/>
      <c r="HR108" s="186"/>
      <c r="HS108" s="186"/>
      <c r="HT108" s="186"/>
      <c r="HU108" s="186"/>
      <c r="HV108" s="186"/>
      <c r="HW108" s="186"/>
      <c r="HX108" s="186"/>
      <c r="HY108" s="186"/>
      <c r="HZ108" s="186"/>
      <c r="IA108" s="186"/>
      <c r="IB108" s="186"/>
      <c r="IC108" s="186"/>
      <c r="ID108" s="186"/>
      <c r="IE108" s="186"/>
      <c r="IF108" s="186"/>
      <c r="IG108" s="186"/>
      <c r="IH108" s="186"/>
      <c r="II108" s="186"/>
      <c r="IJ108" s="186"/>
      <c r="IK108" s="186"/>
      <c r="IL108" s="186"/>
      <c r="IM108" s="186"/>
      <c r="IN108" s="186"/>
      <c r="IO108" s="186"/>
      <c r="IP108" s="186"/>
      <c r="IQ108" s="186"/>
      <c r="IR108" s="186"/>
      <c r="IS108" s="186"/>
      <c r="IT108" s="186"/>
      <c r="IU108" s="186"/>
      <c r="IV108" s="186"/>
      <c r="IW108" s="186"/>
      <c r="IX108" s="186"/>
      <c r="IY108" s="186"/>
      <c r="IZ108" s="186"/>
      <c r="JA108" s="186"/>
      <c r="JB108" s="186"/>
      <c r="JC108" s="186"/>
      <c r="JD108" s="186"/>
      <c r="JE108" s="186"/>
      <c r="JF108" s="186"/>
      <c r="JG108" s="186"/>
      <c r="JH108" s="186"/>
      <c r="JI108" s="186"/>
      <c r="JJ108" s="186"/>
      <c r="JK108" s="186"/>
      <c r="JL108" s="186"/>
      <c r="JM108" s="186"/>
      <c r="JN108" s="186"/>
      <c r="JO108" s="186"/>
      <c r="JP108" s="186"/>
      <c r="JQ108" s="186"/>
      <c r="JR108" s="186"/>
      <c r="JS108" s="186"/>
      <c r="JT108" s="186"/>
      <c r="JU108" s="186"/>
      <c r="JV108" s="186"/>
      <c r="JW108" s="186"/>
      <c r="JX108" s="186"/>
      <c r="JY108" s="186"/>
      <c r="JZ108" s="186"/>
      <c r="KA108" s="186"/>
      <c r="KB108" s="186"/>
      <c r="KC108" s="186"/>
      <c r="KD108" s="186"/>
      <c r="KE108" s="186"/>
      <c r="KF108" s="186"/>
      <c r="KG108" s="186"/>
      <c r="KH108" s="186"/>
      <c r="KI108" s="186"/>
      <c r="KJ108" s="186"/>
      <c r="KK108" s="186"/>
      <c r="KL108" s="186"/>
      <c r="KM108" s="186"/>
      <c r="KN108" s="186"/>
      <c r="KO108" s="186"/>
      <c r="KP108" s="186"/>
      <c r="KQ108" s="186"/>
      <c r="KR108" s="186"/>
      <c r="KS108" s="186"/>
      <c r="KT108" s="186"/>
      <c r="KU108" s="186"/>
      <c r="KV108" s="186"/>
      <c r="KW108" s="186"/>
      <c r="KX108" s="186"/>
      <c r="KY108" s="186"/>
      <c r="KZ108" s="186"/>
      <c r="LA108" s="186"/>
      <c r="LB108" s="186"/>
      <c r="LC108" s="186"/>
      <c r="LD108" s="186"/>
      <c r="LE108" s="186"/>
      <c r="LF108" s="186"/>
      <c r="LG108" s="186"/>
      <c r="LH108" s="186"/>
      <c r="LI108" s="186"/>
      <c r="LJ108" s="186"/>
      <c r="LK108" s="186"/>
      <c r="LL108" s="186"/>
      <c r="LM108" s="186"/>
      <c r="LN108" s="186"/>
      <c r="LO108" s="186"/>
      <c r="LP108" s="186"/>
      <c r="LQ108" s="186"/>
      <c r="LR108" s="186"/>
      <c r="LS108" s="186"/>
      <c r="LT108" s="186"/>
      <c r="LU108" s="186"/>
      <c r="LV108" s="186"/>
      <c r="LW108" s="186"/>
      <c r="LX108" s="186"/>
      <c r="LY108" s="186"/>
      <c r="LZ108" s="186"/>
      <c r="MA108" s="186"/>
      <c r="MB108" s="186"/>
      <c r="MC108" s="186"/>
      <c r="MD108" s="186"/>
      <c r="ME108" s="186"/>
      <c r="MF108" s="186"/>
      <c r="MG108" s="186"/>
      <c r="MH108" s="186"/>
      <c r="MI108" s="186"/>
      <c r="MJ108" s="186"/>
      <c r="MK108" s="186"/>
      <c r="ML108" s="186"/>
      <c r="MM108" s="186"/>
      <c r="MN108" s="186"/>
      <c r="MO108" s="186"/>
      <c r="MP108" s="186"/>
      <c r="MQ108" s="186"/>
      <c r="MR108" s="186"/>
      <c r="MS108" s="186"/>
      <c r="MT108" s="186"/>
      <c r="MU108" s="186"/>
      <c r="MV108" s="186"/>
      <c r="MW108" s="186"/>
      <c r="MX108" s="186"/>
      <c r="MY108" s="186"/>
      <c r="MZ108" s="186"/>
      <c r="NA108" s="186"/>
      <c r="NB108" s="186"/>
      <c r="NC108" s="186"/>
      <c r="ND108" s="186"/>
      <c r="NE108" s="186"/>
      <c r="NF108" s="186"/>
      <c r="NG108" s="186"/>
      <c r="NH108" s="186"/>
      <c r="NI108" s="186"/>
      <c r="NJ108" s="186"/>
      <c r="NK108" s="186"/>
      <c r="NL108" s="186"/>
      <c r="NM108" s="186"/>
      <c r="NN108" s="186"/>
      <c r="NO108" s="186"/>
      <c r="NP108" s="186"/>
      <c r="NQ108" s="186"/>
      <c r="NR108" s="186"/>
      <c r="NS108" s="186"/>
      <c r="NT108" s="186"/>
      <c r="NU108" s="186"/>
      <c r="NV108" s="186"/>
      <c r="NW108" s="186"/>
    </row>
    <row r="109" spans="1:387" s="187" customFormat="1" ht="12">
      <c r="A109" s="188" t="s">
        <v>275</v>
      </c>
      <c r="C109" s="186"/>
      <c r="G109" s="186"/>
      <c r="H109" s="186"/>
      <c r="I109" s="186"/>
      <c r="J109" s="186"/>
      <c r="K109" s="186"/>
      <c r="L109" s="218" t="s">
        <v>280</v>
      </c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  <c r="BF109" s="186"/>
      <c r="BG109" s="186"/>
      <c r="BH109" s="186"/>
      <c r="BI109" s="186"/>
      <c r="BJ109" s="186"/>
      <c r="BK109" s="186"/>
      <c r="BL109" s="186"/>
      <c r="BM109" s="186"/>
      <c r="BN109" s="186"/>
      <c r="BO109" s="186"/>
      <c r="BP109" s="186"/>
      <c r="BQ109" s="186"/>
      <c r="BR109" s="186"/>
      <c r="BS109" s="186"/>
      <c r="BT109" s="186"/>
      <c r="BU109" s="186"/>
      <c r="BV109" s="186"/>
      <c r="BW109" s="186"/>
      <c r="BX109" s="186"/>
      <c r="BY109" s="186"/>
      <c r="BZ109" s="186"/>
      <c r="CA109" s="186"/>
      <c r="CB109" s="186"/>
      <c r="CC109" s="186"/>
      <c r="CD109" s="186"/>
      <c r="CE109" s="186"/>
      <c r="CF109" s="186"/>
    </row>
    <row r="110" spans="1:387" s="187" customFormat="1" ht="12">
      <c r="A110" s="188" t="s">
        <v>261</v>
      </c>
      <c r="C110" s="186"/>
      <c r="G110" s="186"/>
      <c r="H110" s="186"/>
      <c r="I110" s="186"/>
      <c r="J110" s="186"/>
      <c r="K110" s="186"/>
      <c r="L110" s="225" t="s">
        <v>262</v>
      </c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  <c r="BB110" s="186"/>
      <c r="BC110" s="186"/>
      <c r="BD110" s="186"/>
      <c r="BE110" s="186"/>
      <c r="BF110" s="186"/>
      <c r="BG110" s="186"/>
      <c r="BH110" s="186"/>
      <c r="BI110" s="186"/>
      <c r="BJ110" s="186"/>
      <c r="BK110" s="186"/>
      <c r="BL110" s="186"/>
      <c r="BM110" s="186"/>
      <c r="BN110" s="186"/>
      <c r="BO110" s="186"/>
      <c r="BP110" s="186"/>
      <c r="BQ110" s="186"/>
      <c r="BR110" s="186"/>
      <c r="BS110" s="186"/>
      <c r="BT110" s="186"/>
      <c r="BU110" s="186"/>
      <c r="BV110" s="186"/>
      <c r="BW110" s="186"/>
      <c r="BX110" s="186"/>
      <c r="BY110" s="186"/>
      <c r="BZ110" s="186"/>
      <c r="CA110" s="186"/>
      <c r="CB110" s="186"/>
      <c r="CC110" s="186"/>
      <c r="CD110" s="186"/>
      <c r="CE110" s="186"/>
      <c r="CF110" s="186"/>
    </row>
    <row r="111" spans="1:387">
      <c r="G111" s="229"/>
      <c r="H111" s="229"/>
      <c r="I111" s="229"/>
      <c r="J111" s="229"/>
      <c r="K111" s="229"/>
      <c r="L111" s="233"/>
    </row>
    <row r="113" spans="1:13"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</row>
    <row r="114" spans="1:13">
      <c r="A114" s="38"/>
    </row>
    <row r="118" spans="1:13" ht="19.5">
      <c r="M118" s="275"/>
    </row>
  </sheetData>
  <mergeCells count="3">
    <mergeCell ref="A3:L3"/>
    <mergeCell ref="B4:F4"/>
    <mergeCell ref="G4:K4"/>
  </mergeCells>
  <printOptions horizontalCentered="1" verticalCentered="1"/>
  <pageMargins left="0.19685039370078741" right="0.19685039370078741" top="0" bottom="0" header="0.19685039370078741" footer="7.874015748031496E-2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CF108"/>
  <sheetViews>
    <sheetView zoomScaleNormal="100" zoomScaleSheetLayoutView="75" workbookViewId="0">
      <selection activeCell="A3" sqref="A3:L3"/>
    </sheetView>
  </sheetViews>
  <sheetFormatPr defaultRowHeight="12.75"/>
  <cols>
    <col min="1" max="1" width="33" style="114" customWidth="1"/>
    <col min="2" max="11" width="9.140625" style="230"/>
    <col min="12" max="12" width="31.42578125" style="235" customWidth="1"/>
    <col min="13" max="13" width="9.140625" style="230"/>
    <col min="14" max="14" width="9.140625" style="229"/>
    <col min="15" max="16384" width="9.140625" style="230"/>
  </cols>
  <sheetData>
    <row r="1" spans="1:84" ht="15.75">
      <c r="A1" s="207" t="s">
        <v>345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  <c r="N1" s="211"/>
    </row>
    <row r="2" spans="1:84" ht="15.75">
      <c r="A2" s="176" t="s">
        <v>346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  <c r="N2" s="211"/>
    </row>
    <row r="3" spans="1:84" ht="15.75">
      <c r="A3" s="276" t="s">
        <v>268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N3" s="213"/>
    </row>
    <row r="4" spans="1:84" ht="20.25" customHeight="1" thickBot="1">
      <c r="A4" s="8" t="s">
        <v>0</v>
      </c>
      <c r="B4" s="277" t="s">
        <v>1</v>
      </c>
      <c r="C4" s="277"/>
      <c r="D4" s="277"/>
      <c r="E4" s="277"/>
      <c r="F4" s="277"/>
      <c r="G4" s="277" t="s">
        <v>232</v>
      </c>
      <c r="H4" s="277"/>
      <c r="I4" s="277"/>
      <c r="J4" s="277"/>
      <c r="K4" s="277"/>
      <c r="L4" s="9" t="s">
        <v>3</v>
      </c>
    </row>
    <row r="5" spans="1:84" s="99" customFormat="1" ht="15.75" customHeight="1" thickBot="1">
      <c r="A5" s="189"/>
      <c r="B5" s="215">
        <v>2008</v>
      </c>
      <c r="C5" s="215">
        <v>2009</v>
      </c>
      <c r="D5" s="215">
        <v>2010</v>
      </c>
      <c r="E5" s="215">
        <v>2011</v>
      </c>
      <c r="F5" s="219">
        <v>2012</v>
      </c>
      <c r="G5" s="215">
        <v>2008</v>
      </c>
      <c r="H5" s="215">
        <v>2009</v>
      </c>
      <c r="I5" s="215">
        <v>2010</v>
      </c>
      <c r="J5" s="215">
        <v>2011</v>
      </c>
      <c r="K5" s="219">
        <v>2012</v>
      </c>
      <c r="L5" s="190" t="s">
        <v>4</v>
      </c>
      <c r="N5" s="98"/>
    </row>
    <row r="6" spans="1:84" s="99" customFormat="1" ht="19.5" customHeight="1" thickBot="1">
      <c r="A6" s="191" t="s">
        <v>5</v>
      </c>
      <c r="B6" s="15">
        <v>3568.6735959999996</v>
      </c>
      <c r="C6" s="15">
        <v>3600.7854870000001</v>
      </c>
      <c r="D6" s="15">
        <v>3958.5123212243693</v>
      </c>
      <c r="E6" s="15">
        <v>4221.1057914153189</v>
      </c>
      <c r="F6" s="15" t="s">
        <v>299</v>
      </c>
      <c r="G6" s="118">
        <v>558.44600000000003</v>
      </c>
      <c r="H6" s="15">
        <v>518.35548499999993</v>
      </c>
      <c r="I6" s="15">
        <v>575.51184135069548</v>
      </c>
      <c r="J6" s="15">
        <v>719.58924770851058</v>
      </c>
      <c r="K6" s="127" t="s">
        <v>299</v>
      </c>
      <c r="L6" s="192" t="s">
        <v>6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</row>
    <row r="7" spans="1:84" ht="19.5" customHeight="1">
      <c r="A7" s="17" t="s">
        <v>7</v>
      </c>
      <c r="B7" s="18">
        <v>391.40017899999998</v>
      </c>
      <c r="C7" s="18">
        <v>394.72580099999999</v>
      </c>
      <c r="D7" s="18">
        <v>445.03675038018031</v>
      </c>
      <c r="E7" s="18">
        <v>507.40731388330789</v>
      </c>
      <c r="F7" s="18" t="s">
        <v>299</v>
      </c>
      <c r="G7" s="126">
        <v>12.316807000000001</v>
      </c>
      <c r="H7" s="19">
        <v>14.227817</v>
      </c>
      <c r="I7" s="19">
        <v>19.239674661664154</v>
      </c>
      <c r="J7" s="19">
        <v>22.936340543259568</v>
      </c>
      <c r="K7" s="146" t="s">
        <v>299</v>
      </c>
      <c r="L7" s="36" t="s">
        <v>8</v>
      </c>
      <c r="M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</row>
    <row r="8" spans="1:84" ht="20.100000000000001" customHeight="1">
      <c r="A8" s="85" t="s">
        <v>9</v>
      </c>
      <c r="B8" s="22">
        <v>3173.9825649999998</v>
      </c>
      <c r="C8" s="22">
        <v>3206.0450049999999</v>
      </c>
      <c r="D8" s="22">
        <v>3513.4753625971034</v>
      </c>
      <c r="E8" s="22">
        <v>3713.6812701208773</v>
      </c>
      <c r="F8" s="129" t="s">
        <v>299</v>
      </c>
      <c r="G8" s="22">
        <v>546.12919299999999</v>
      </c>
      <c r="H8" s="22">
        <v>504.12032399999998</v>
      </c>
      <c r="I8" s="22">
        <v>556.27216668903134</v>
      </c>
      <c r="J8" s="22">
        <v>696.6511885200465</v>
      </c>
      <c r="K8" s="129" t="s">
        <v>299</v>
      </c>
      <c r="L8" s="193" t="s">
        <v>10</v>
      </c>
      <c r="M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</row>
    <row r="9" spans="1:84" ht="23.25" customHeight="1">
      <c r="A9" s="85" t="s">
        <v>329</v>
      </c>
      <c r="B9" s="22" t="s">
        <v>324</v>
      </c>
      <c r="C9" s="22" t="s">
        <v>324</v>
      </c>
      <c r="D9" s="22" t="s">
        <v>324</v>
      </c>
      <c r="E9" s="22" t="s">
        <v>324</v>
      </c>
      <c r="F9" s="129" t="s">
        <v>299</v>
      </c>
      <c r="G9" s="22" t="s">
        <v>324</v>
      </c>
      <c r="H9" s="22" t="s">
        <v>324</v>
      </c>
      <c r="I9" s="22" t="s">
        <v>324</v>
      </c>
      <c r="J9" s="22" t="s">
        <v>324</v>
      </c>
      <c r="K9" s="129" t="s">
        <v>299</v>
      </c>
      <c r="L9" s="193" t="s">
        <v>292</v>
      </c>
      <c r="M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</row>
    <row r="10" spans="1:84" ht="20.100000000000001" customHeight="1" thickBot="1">
      <c r="A10" s="194" t="s">
        <v>183</v>
      </c>
      <c r="B10" s="18">
        <v>3.2908520000000001</v>
      </c>
      <c r="C10" s="18" t="s">
        <v>324</v>
      </c>
      <c r="D10" s="18" t="s">
        <v>324</v>
      </c>
      <c r="E10" s="18" t="s">
        <v>324</v>
      </c>
      <c r="F10" s="128" t="s">
        <v>299</v>
      </c>
      <c r="G10" s="164" t="s">
        <v>324</v>
      </c>
      <c r="H10" s="18" t="s">
        <v>324</v>
      </c>
      <c r="I10" s="18" t="s">
        <v>324</v>
      </c>
      <c r="J10" s="18" t="s">
        <v>324</v>
      </c>
      <c r="K10" s="128" t="s">
        <v>299</v>
      </c>
      <c r="L10" s="195" t="s">
        <v>194</v>
      </c>
      <c r="M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</row>
    <row r="11" spans="1:84" s="99" customFormat="1" ht="13.5" thickBot="1">
      <c r="A11" s="189" t="s">
        <v>11</v>
      </c>
      <c r="B11" s="27">
        <v>366.52471800000001</v>
      </c>
      <c r="C11" s="27">
        <v>362.06234999999998</v>
      </c>
      <c r="D11" s="27">
        <v>419.30484773257984</v>
      </c>
      <c r="E11" s="27">
        <v>496.79531606305494</v>
      </c>
      <c r="F11" s="130" t="s">
        <v>299</v>
      </c>
      <c r="G11" s="27">
        <v>8.350365</v>
      </c>
      <c r="H11" s="27">
        <v>4.9437280000000001</v>
      </c>
      <c r="I11" s="27">
        <v>10.385225780517247</v>
      </c>
      <c r="J11" s="27">
        <v>15.240802313883444</v>
      </c>
      <c r="K11" s="130" t="s">
        <v>299</v>
      </c>
      <c r="L11" s="196" t="s">
        <v>12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</row>
    <row r="12" spans="1:84" ht="18" customHeight="1" thickBot="1">
      <c r="A12" s="263" t="s">
        <v>300</v>
      </c>
      <c r="B12" s="15">
        <v>330.14658700000001</v>
      </c>
      <c r="C12" s="15">
        <v>329.89397000000002</v>
      </c>
      <c r="D12" s="15">
        <v>370.03865651039212</v>
      </c>
      <c r="E12" s="15">
        <v>444.17093812878085</v>
      </c>
      <c r="F12" s="127" t="s">
        <v>299</v>
      </c>
      <c r="G12" s="264">
        <v>8.1607420000000008</v>
      </c>
      <c r="H12" s="264">
        <v>4.8608919999999998</v>
      </c>
      <c r="I12" s="264">
        <v>9.4741318504623084</v>
      </c>
      <c r="J12" s="264">
        <v>12.152932316119083</v>
      </c>
      <c r="K12" s="265" t="s">
        <v>299</v>
      </c>
      <c r="L12" s="192" t="s">
        <v>304</v>
      </c>
      <c r="M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</row>
    <row r="13" spans="1:84" ht="15.75" customHeight="1">
      <c r="A13" s="32" t="s">
        <v>13</v>
      </c>
      <c r="B13" s="22">
        <v>289.140536</v>
      </c>
      <c r="C13" s="22">
        <v>348.49634800000001</v>
      </c>
      <c r="D13" s="22">
        <v>367.51206671710253</v>
      </c>
      <c r="E13" s="22">
        <v>443.81829700425754</v>
      </c>
      <c r="F13" s="129" t="s">
        <v>299</v>
      </c>
      <c r="G13" s="33">
        <v>8.1212219999999995</v>
      </c>
      <c r="H13" s="33">
        <v>4.7395209999999999</v>
      </c>
      <c r="I13" s="33">
        <v>9.8649811067935431</v>
      </c>
      <c r="J13" s="33">
        <v>14.462539403085328</v>
      </c>
      <c r="K13" s="131" t="s">
        <v>299</v>
      </c>
      <c r="L13" s="34" t="s">
        <v>14</v>
      </c>
      <c r="M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</row>
    <row r="14" spans="1:84" ht="15.75" customHeight="1">
      <c r="A14" s="197" t="s">
        <v>15</v>
      </c>
      <c r="B14" s="18">
        <v>276.244823</v>
      </c>
      <c r="C14" s="18">
        <v>325.14474799999999</v>
      </c>
      <c r="D14" s="18">
        <v>332.57036086247359</v>
      </c>
      <c r="E14" s="18">
        <v>403.35496478874052</v>
      </c>
      <c r="F14" s="128" t="s">
        <v>299</v>
      </c>
      <c r="G14" s="18">
        <v>7.992489</v>
      </c>
      <c r="H14" s="18">
        <v>4.6876790000000002</v>
      </c>
      <c r="I14" s="18">
        <v>9.0204577247755875</v>
      </c>
      <c r="J14" s="18">
        <v>11.691880728817496</v>
      </c>
      <c r="K14" s="128" t="s">
        <v>299</v>
      </c>
      <c r="L14" s="36" t="s">
        <v>16</v>
      </c>
      <c r="M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</row>
    <row r="15" spans="1:84">
      <c r="A15" s="40" t="s">
        <v>17</v>
      </c>
      <c r="B15" s="38">
        <v>2.7106159999999999</v>
      </c>
      <c r="C15" s="38">
        <v>2.7735210000000001</v>
      </c>
      <c r="D15" s="38">
        <v>4.6045904389507371</v>
      </c>
      <c r="E15" s="38">
        <v>3.2359023585960141</v>
      </c>
      <c r="F15" s="132" t="s">
        <v>299</v>
      </c>
      <c r="G15" s="38" t="s">
        <v>324</v>
      </c>
      <c r="H15" s="38">
        <v>5.1077999999999998E-2</v>
      </c>
      <c r="I15" s="38">
        <v>7.5193889856626117E-2</v>
      </c>
      <c r="J15" s="7">
        <v>0.14369941873462996</v>
      </c>
      <c r="K15" s="132" t="s">
        <v>299</v>
      </c>
      <c r="L15" s="41" t="s">
        <v>18</v>
      </c>
      <c r="M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</row>
    <row r="16" spans="1:84">
      <c r="A16" s="40" t="s">
        <v>19</v>
      </c>
      <c r="B16" s="38">
        <v>9.63443</v>
      </c>
      <c r="C16" s="38">
        <v>11.630051</v>
      </c>
      <c r="D16" s="38">
        <v>16.903581299893673</v>
      </c>
      <c r="E16" s="38">
        <v>15.282430974737384</v>
      </c>
      <c r="F16" s="132" t="s">
        <v>299</v>
      </c>
      <c r="G16" s="38">
        <v>0.56258399999999997</v>
      </c>
      <c r="H16" s="38">
        <v>0.24748700000000001</v>
      </c>
      <c r="I16" s="38">
        <v>0.2832378400107195</v>
      </c>
      <c r="J16" s="38">
        <v>0.77074530516432205</v>
      </c>
      <c r="K16" s="132" t="s">
        <v>299</v>
      </c>
      <c r="L16" s="41" t="s">
        <v>20</v>
      </c>
      <c r="M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</row>
    <row r="17" spans="1:84">
      <c r="A17" s="40" t="s">
        <v>21</v>
      </c>
      <c r="B17" s="38">
        <v>2.182318</v>
      </c>
      <c r="C17" s="38">
        <v>5.2202080000000004</v>
      </c>
      <c r="D17" s="38">
        <v>4.9739325920443127</v>
      </c>
      <c r="E17" s="38">
        <v>4.5111935501900184</v>
      </c>
      <c r="F17" s="132" t="s">
        <v>299</v>
      </c>
      <c r="G17" s="38" t="s">
        <v>324</v>
      </c>
      <c r="H17" s="38" t="s">
        <v>324</v>
      </c>
      <c r="I17" s="38" t="s">
        <v>324</v>
      </c>
      <c r="J17" s="38" t="s">
        <v>324</v>
      </c>
      <c r="K17" s="132" t="s">
        <v>299</v>
      </c>
      <c r="L17" s="41" t="s">
        <v>22</v>
      </c>
      <c r="M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</row>
    <row r="18" spans="1:84">
      <c r="A18" s="40" t="s">
        <v>23</v>
      </c>
      <c r="B18" s="38">
        <v>0.87921899999999997</v>
      </c>
      <c r="C18" s="38">
        <v>2.2326589999999999</v>
      </c>
      <c r="D18" s="38">
        <v>1.0318648449896657</v>
      </c>
      <c r="E18" s="38">
        <v>3.7737678850883105</v>
      </c>
      <c r="F18" s="132" t="s">
        <v>299</v>
      </c>
      <c r="G18" s="38" t="s">
        <v>324</v>
      </c>
      <c r="H18" s="38" t="s">
        <v>324</v>
      </c>
      <c r="I18" s="38" t="s">
        <v>324</v>
      </c>
      <c r="J18" s="38" t="s">
        <v>324</v>
      </c>
      <c r="K18" s="132" t="s">
        <v>299</v>
      </c>
      <c r="L18" s="41" t="s">
        <v>24</v>
      </c>
      <c r="M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</row>
    <row r="19" spans="1:84">
      <c r="A19" s="40" t="s">
        <v>25</v>
      </c>
      <c r="B19" s="38">
        <v>27.645923</v>
      </c>
      <c r="C19" s="38">
        <v>38.754711999999998</v>
      </c>
      <c r="D19" s="38">
        <v>43.389066630762187</v>
      </c>
      <c r="E19" s="38">
        <v>48.217662083611721</v>
      </c>
      <c r="F19" s="132" t="s">
        <v>299</v>
      </c>
      <c r="G19" s="38">
        <v>1.2520169999999999</v>
      </c>
      <c r="H19" s="38">
        <v>0.37591799999999997</v>
      </c>
      <c r="I19" s="38">
        <v>0.53517432667827958</v>
      </c>
      <c r="J19" s="38">
        <v>1.3531718086295537</v>
      </c>
      <c r="K19" s="132" t="s">
        <v>299</v>
      </c>
      <c r="L19" s="41" t="s">
        <v>26</v>
      </c>
      <c r="M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</row>
    <row r="20" spans="1:84">
      <c r="A20" s="40" t="s">
        <v>27</v>
      </c>
      <c r="B20" s="38">
        <v>82.868337999999994</v>
      </c>
      <c r="C20" s="38">
        <v>97.285797000000002</v>
      </c>
      <c r="D20" s="38">
        <v>82.867530657445201</v>
      </c>
      <c r="E20" s="38">
        <v>100.34564973173258</v>
      </c>
      <c r="F20" s="132" t="s">
        <v>299</v>
      </c>
      <c r="G20" s="38">
        <v>0.20324500000000001</v>
      </c>
      <c r="H20" s="38">
        <v>9.4406000000000004E-2</v>
      </c>
      <c r="I20" s="38">
        <v>2.6924086828353202</v>
      </c>
      <c r="J20" s="38">
        <v>1.1348966018332205</v>
      </c>
      <c r="K20" s="132" t="s">
        <v>299</v>
      </c>
      <c r="L20" s="41" t="s">
        <v>28</v>
      </c>
      <c r="M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</row>
    <row r="21" spans="1:84">
      <c r="A21" s="40" t="s">
        <v>29</v>
      </c>
      <c r="B21" s="38" t="s">
        <v>324</v>
      </c>
      <c r="C21" s="38">
        <v>4.3041280000000004</v>
      </c>
      <c r="D21" s="38">
        <v>4.8073223269239636</v>
      </c>
      <c r="E21" s="38">
        <v>4.4673041023921289</v>
      </c>
      <c r="F21" s="132" t="s">
        <v>299</v>
      </c>
      <c r="G21" s="38" t="s">
        <v>324</v>
      </c>
      <c r="H21" s="38">
        <v>7.9200000000000007E-2</v>
      </c>
      <c r="I21" s="38">
        <v>0.19875546027066901</v>
      </c>
      <c r="J21" s="38" t="s">
        <v>324</v>
      </c>
      <c r="K21" s="132" t="s">
        <v>299</v>
      </c>
      <c r="L21" s="41" t="s">
        <v>30</v>
      </c>
      <c r="M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</row>
    <row r="22" spans="1:84">
      <c r="A22" s="40" t="s">
        <v>31</v>
      </c>
      <c r="B22" s="38">
        <v>8.4964200000000005</v>
      </c>
      <c r="C22" s="38">
        <v>11.154403</v>
      </c>
      <c r="D22" s="38">
        <v>11.670524741971452</v>
      </c>
      <c r="E22" s="38">
        <v>11.719520176615239</v>
      </c>
      <c r="F22" s="132" t="s">
        <v>299</v>
      </c>
      <c r="G22" s="38" t="s">
        <v>324</v>
      </c>
      <c r="H22" s="38" t="s">
        <v>324</v>
      </c>
      <c r="I22" s="38" t="s">
        <v>324</v>
      </c>
      <c r="J22" s="38" t="s">
        <v>324</v>
      </c>
      <c r="K22" s="132" t="s">
        <v>299</v>
      </c>
      <c r="L22" s="41" t="s">
        <v>32</v>
      </c>
      <c r="M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</row>
    <row r="23" spans="1:84">
      <c r="A23" s="40" t="s">
        <v>33</v>
      </c>
      <c r="B23" s="38">
        <v>69.910708</v>
      </c>
      <c r="C23" s="38">
        <v>40.360380999999997</v>
      </c>
      <c r="D23" s="38">
        <v>49.00414750888438</v>
      </c>
      <c r="E23" s="38">
        <v>61.817103454057474</v>
      </c>
      <c r="F23" s="132" t="s">
        <v>299</v>
      </c>
      <c r="G23" s="38">
        <v>2.1621269999999999</v>
      </c>
      <c r="H23" s="38">
        <v>2.2241170000000001</v>
      </c>
      <c r="I23" s="38">
        <v>1.0144981910759734</v>
      </c>
      <c r="J23" s="38">
        <v>1.3775301810865193</v>
      </c>
      <c r="K23" s="132" t="s">
        <v>299</v>
      </c>
      <c r="L23" s="41" t="s">
        <v>34</v>
      </c>
      <c r="M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</row>
    <row r="24" spans="1:84">
      <c r="A24" s="40" t="s">
        <v>35</v>
      </c>
      <c r="B24" s="38">
        <v>0.19889100000000001</v>
      </c>
      <c r="C24" s="38">
        <v>0.49586999999999998</v>
      </c>
      <c r="D24" s="38">
        <v>6.8414929913954578E-2</v>
      </c>
      <c r="E24" s="38">
        <v>0.2949891012743126</v>
      </c>
      <c r="F24" s="132" t="s">
        <v>299</v>
      </c>
      <c r="G24" s="38" t="s">
        <v>324</v>
      </c>
      <c r="H24" s="38" t="s">
        <v>324</v>
      </c>
      <c r="I24" s="38" t="s">
        <v>324</v>
      </c>
      <c r="J24" s="38" t="s">
        <v>324</v>
      </c>
      <c r="K24" s="132" t="s">
        <v>299</v>
      </c>
      <c r="L24" s="41" t="s">
        <v>36</v>
      </c>
      <c r="M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</row>
    <row r="25" spans="1:84">
      <c r="A25" s="40" t="s">
        <v>37</v>
      </c>
      <c r="B25" s="38">
        <v>16.359943999999999</v>
      </c>
      <c r="C25" s="38">
        <v>23.079266000000001</v>
      </c>
      <c r="D25" s="38">
        <v>25.506484155956684</v>
      </c>
      <c r="E25" s="38">
        <v>29.461916219539347</v>
      </c>
      <c r="F25" s="132" t="s">
        <v>299</v>
      </c>
      <c r="G25" s="38">
        <v>0.30803399999999997</v>
      </c>
      <c r="H25" s="38">
        <v>0.84972199999999998</v>
      </c>
      <c r="I25" s="38">
        <v>3.0052480235830408</v>
      </c>
      <c r="J25" s="38">
        <v>4.6440118488711501</v>
      </c>
      <c r="K25" s="132" t="s">
        <v>299</v>
      </c>
      <c r="L25" s="41" t="s">
        <v>38</v>
      </c>
      <c r="M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</row>
    <row r="26" spans="1:84">
      <c r="A26" s="40" t="s">
        <v>39</v>
      </c>
      <c r="B26" s="38">
        <v>1.381011</v>
      </c>
      <c r="C26" s="38">
        <v>1.8904700000000001</v>
      </c>
      <c r="D26" s="38">
        <v>1.6141644343904245</v>
      </c>
      <c r="E26" s="38">
        <v>1.3781765593561368</v>
      </c>
      <c r="F26" s="132" t="s">
        <v>299</v>
      </c>
      <c r="G26" s="38">
        <v>0.38675700000000002</v>
      </c>
      <c r="H26" s="38" t="s">
        <v>324</v>
      </c>
      <c r="I26" s="38" t="s">
        <v>324</v>
      </c>
      <c r="J26" s="38" t="s">
        <v>324</v>
      </c>
      <c r="K26" s="132" t="s">
        <v>299</v>
      </c>
      <c r="L26" s="41" t="s">
        <v>40</v>
      </c>
      <c r="M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</row>
    <row r="27" spans="1:84">
      <c r="A27" s="40" t="s">
        <v>41</v>
      </c>
      <c r="B27" s="38">
        <v>23.369347000000001</v>
      </c>
      <c r="C27" s="38">
        <v>33.487796000000003</v>
      </c>
      <c r="D27" s="38">
        <v>39.896027306719454</v>
      </c>
      <c r="E27" s="38">
        <v>56.140496590655637</v>
      </c>
      <c r="F27" s="132" t="s">
        <v>299</v>
      </c>
      <c r="G27" s="38" t="s">
        <v>324</v>
      </c>
      <c r="H27" s="38" t="s">
        <v>324</v>
      </c>
      <c r="I27" s="38" t="s">
        <v>324</v>
      </c>
      <c r="J27" s="38" t="s">
        <v>324</v>
      </c>
      <c r="K27" s="132" t="s">
        <v>299</v>
      </c>
      <c r="L27" s="41" t="s">
        <v>42</v>
      </c>
      <c r="M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</row>
    <row r="28" spans="1:84">
      <c r="A28" s="40" t="s">
        <v>43</v>
      </c>
      <c r="B28" s="38">
        <v>13.919843999999999</v>
      </c>
      <c r="C28" s="38">
        <v>31.303781000000001</v>
      </c>
      <c r="D28" s="38">
        <v>18.549781747648719</v>
      </c>
      <c r="E28" s="38">
        <v>33.184946065280499</v>
      </c>
      <c r="F28" s="132" t="s">
        <v>299</v>
      </c>
      <c r="G28" s="38" t="s">
        <v>324</v>
      </c>
      <c r="H28" s="38">
        <v>5.4824999999999999E-2</v>
      </c>
      <c r="I28" s="38" t="s">
        <v>324</v>
      </c>
      <c r="J28" s="38">
        <v>0.39666582830315222</v>
      </c>
      <c r="K28" s="132" t="s">
        <v>299</v>
      </c>
      <c r="L28" s="41" t="s">
        <v>44</v>
      </c>
      <c r="M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</row>
    <row r="29" spans="1:84" ht="25.5">
      <c r="A29" s="198" t="s">
        <v>239</v>
      </c>
      <c r="B29" s="38">
        <v>16.687813999999999</v>
      </c>
      <c r="C29" s="38">
        <v>21.171704999999999</v>
      </c>
      <c r="D29" s="38">
        <v>27.682927245978789</v>
      </c>
      <c r="E29" s="38">
        <v>29.523905935613655</v>
      </c>
      <c r="F29" s="132" t="s">
        <v>299</v>
      </c>
      <c r="G29" s="38">
        <v>2.9668640000000002</v>
      </c>
      <c r="H29" s="38">
        <v>0.71045499999999995</v>
      </c>
      <c r="I29" s="38">
        <v>1.1413134128366593</v>
      </c>
      <c r="J29" s="38">
        <v>1.7937631343617269</v>
      </c>
      <c r="K29" s="132" t="s">
        <v>299</v>
      </c>
      <c r="L29" s="199" t="s">
        <v>238</v>
      </c>
      <c r="M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</row>
    <row r="30" spans="1:84">
      <c r="A30" s="194" t="s">
        <v>46</v>
      </c>
      <c r="B30" s="18">
        <v>12.895713000000001</v>
      </c>
      <c r="C30" s="18">
        <v>23.351600000000001</v>
      </c>
      <c r="D30" s="18">
        <v>34.941705854628964</v>
      </c>
      <c r="E30" s="18">
        <v>40.463332215517077</v>
      </c>
      <c r="F30" s="128" t="s">
        <v>299</v>
      </c>
      <c r="G30" s="18">
        <v>0.12873299999999999</v>
      </c>
      <c r="H30" s="18">
        <v>5.1841999999999999E-2</v>
      </c>
      <c r="I30" s="18">
        <v>0.84452338201795507</v>
      </c>
      <c r="J30" s="18">
        <v>2.770658674267831</v>
      </c>
      <c r="K30" s="128" t="s">
        <v>299</v>
      </c>
      <c r="L30" s="195" t="s">
        <v>47</v>
      </c>
      <c r="M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</row>
    <row r="31" spans="1:84">
      <c r="A31" s="40" t="s">
        <v>68</v>
      </c>
      <c r="B31" s="38">
        <v>0.198154</v>
      </c>
      <c r="C31" s="38">
        <v>1.5528839999999999</v>
      </c>
      <c r="D31" s="38">
        <v>1.780862340176159</v>
      </c>
      <c r="E31" s="38">
        <v>1.0495939526045155</v>
      </c>
      <c r="F31" s="132" t="s">
        <v>299</v>
      </c>
      <c r="G31" s="38" t="s">
        <v>324</v>
      </c>
      <c r="H31" s="38" t="s">
        <v>324</v>
      </c>
      <c r="I31" s="38" t="s">
        <v>324</v>
      </c>
      <c r="J31" s="38" t="s">
        <v>324</v>
      </c>
      <c r="K31" s="132" t="s">
        <v>299</v>
      </c>
      <c r="L31" s="41" t="s">
        <v>69</v>
      </c>
      <c r="M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</row>
    <row r="32" spans="1:84">
      <c r="A32" s="40" t="s">
        <v>48</v>
      </c>
      <c r="B32" s="46">
        <v>0.170298</v>
      </c>
      <c r="C32" s="46">
        <v>7.8909000000000007E-2</v>
      </c>
      <c r="D32" s="46">
        <v>0.12961598781375919</v>
      </c>
      <c r="E32" s="46">
        <v>0.39198328862061255</v>
      </c>
      <c r="F32" s="133" t="s">
        <v>299</v>
      </c>
      <c r="G32" s="46">
        <v>7.5603000000000004E-2</v>
      </c>
      <c r="H32" s="46">
        <v>5.1172000000000002E-2</v>
      </c>
      <c r="I32" s="46" t="s">
        <v>324</v>
      </c>
      <c r="J32" s="46" t="s">
        <v>324</v>
      </c>
      <c r="K32" s="133" t="s">
        <v>299</v>
      </c>
      <c r="L32" s="41" t="s">
        <v>49</v>
      </c>
      <c r="M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</row>
    <row r="33" spans="1:84">
      <c r="A33" s="40" t="s">
        <v>50</v>
      </c>
      <c r="B33" s="38">
        <v>6.0811979999999997</v>
      </c>
      <c r="C33" s="38">
        <v>11.005115</v>
      </c>
      <c r="D33" s="38">
        <v>14.635316521951047</v>
      </c>
      <c r="E33" s="38">
        <v>16.120607254640738</v>
      </c>
      <c r="F33" s="132" t="s">
        <v>299</v>
      </c>
      <c r="G33" s="38" t="s">
        <v>324</v>
      </c>
      <c r="H33" s="38" t="s">
        <v>324</v>
      </c>
      <c r="I33" s="38" t="s">
        <v>324</v>
      </c>
      <c r="J33" s="38" t="s">
        <v>324</v>
      </c>
      <c r="K33" s="132" t="s">
        <v>299</v>
      </c>
      <c r="L33" s="41" t="s">
        <v>51</v>
      </c>
      <c r="M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</row>
    <row r="34" spans="1:84">
      <c r="A34" s="40" t="s">
        <v>52</v>
      </c>
      <c r="B34" s="38">
        <v>2.0577700000000001</v>
      </c>
      <c r="C34" s="38">
        <v>2.298997</v>
      </c>
      <c r="D34" s="38">
        <v>4.2248045739097435</v>
      </c>
      <c r="E34" s="38">
        <v>3.6334959758551273</v>
      </c>
      <c r="F34" s="132" t="s">
        <v>299</v>
      </c>
      <c r="G34" s="38" t="s">
        <v>324</v>
      </c>
      <c r="H34" s="38" t="s">
        <v>324</v>
      </c>
      <c r="I34" s="38" t="s">
        <v>324</v>
      </c>
      <c r="J34" s="38" t="s">
        <v>324</v>
      </c>
      <c r="K34" s="132" t="s">
        <v>299</v>
      </c>
      <c r="L34" s="41" t="s">
        <v>53</v>
      </c>
      <c r="M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</row>
    <row r="35" spans="1:84">
      <c r="A35" s="40" t="s">
        <v>54</v>
      </c>
      <c r="B35" s="38">
        <v>2.306619</v>
      </c>
      <c r="C35" s="38">
        <v>5.8078820000000002</v>
      </c>
      <c r="D35" s="38">
        <v>10.894732788442624</v>
      </c>
      <c r="E35" s="38">
        <v>11.543458808405971</v>
      </c>
      <c r="F35" s="132" t="s">
        <v>299</v>
      </c>
      <c r="G35" s="38" t="s">
        <v>324</v>
      </c>
      <c r="H35" s="38" t="s">
        <v>324</v>
      </c>
      <c r="I35" s="38">
        <v>0.50376524185984173</v>
      </c>
      <c r="J35" s="38">
        <v>1.277698692152921</v>
      </c>
      <c r="K35" s="132" t="s">
        <v>299</v>
      </c>
      <c r="L35" s="41" t="s">
        <v>55</v>
      </c>
      <c r="M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</row>
    <row r="36" spans="1:84">
      <c r="A36" s="40" t="s">
        <v>72</v>
      </c>
      <c r="B36" s="38">
        <v>1.008041</v>
      </c>
      <c r="C36" s="38" t="s">
        <v>324</v>
      </c>
      <c r="D36" s="38">
        <v>1.9270584945975653</v>
      </c>
      <c r="E36" s="38">
        <v>3.7444318689917173</v>
      </c>
      <c r="F36" s="38" t="s">
        <v>299</v>
      </c>
      <c r="G36" s="121" t="s">
        <v>324</v>
      </c>
      <c r="H36" s="38" t="s">
        <v>324</v>
      </c>
      <c r="I36" s="38" t="s">
        <v>324</v>
      </c>
      <c r="J36" s="38" t="s">
        <v>324</v>
      </c>
      <c r="K36" s="132" t="s">
        <v>299</v>
      </c>
      <c r="L36" s="41" t="s">
        <v>73</v>
      </c>
      <c r="M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</row>
    <row r="37" spans="1:84">
      <c r="A37" s="40" t="s">
        <v>56</v>
      </c>
      <c r="B37" s="38">
        <v>0.44508300000000001</v>
      </c>
      <c r="C37" s="38">
        <v>1.0595479999999999</v>
      </c>
      <c r="D37" s="38">
        <v>0.67452061857852563</v>
      </c>
      <c r="E37" s="38">
        <v>1.5426475519785241</v>
      </c>
      <c r="F37" s="132" t="s">
        <v>299</v>
      </c>
      <c r="G37" s="38" t="s">
        <v>324</v>
      </c>
      <c r="H37" s="38" t="s">
        <v>324</v>
      </c>
      <c r="I37" s="38" t="s">
        <v>324</v>
      </c>
      <c r="J37" s="38" t="s">
        <v>324</v>
      </c>
      <c r="K37" s="132" t="s">
        <v>299</v>
      </c>
      <c r="L37" s="41" t="s">
        <v>57</v>
      </c>
      <c r="M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</row>
    <row r="38" spans="1:84">
      <c r="A38" s="40" t="s">
        <v>58</v>
      </c>
      <c r="B38" s="38">
        <v>0.62855000000000005</v>
      </c>
      <c r="C38" s="38">
        <v>1.548265</v>
      </c>
      <c r="D38" s="38">
        <v>0.67479452915953819</v>
      </c>
      <c r="E38" s="38">
        <v>2.4371135144198712</v>
      </c>
      <c r="F38" s="132" t="s">
        <v>299</v>
      </c>
      <c r="G38" s="38" t="s">
        <v>324</v>
      </c>
      <c r="H38" s="38" t="s">
        <v>324</v>
      </c>
      <c r="I38" s="38">
        <v>0.31086560364464694</v>
      </c>
      <c r="J38" s="38">
        <v>1.4753923541247471</v>
      </c>
      <c r="K38" s="132" t="s">
        <v>299</v>
      </c>
      <c r="L38" s="47" t="s">
        <v>59</v>
      </c>
      <c r="M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</row>
    <row r="39" spans="1:84" s="99" customFormat="1" ht="25.5">
      <c r="A39" s="200" t="s">
        <v>60</v>
      </c>
      <c r="B39" s="22">
        <v>53.901764</v>
      </c>
      <c r="C39" s="22">
        <v>4.6707460000000003</v>
      </c>
      <c r="D39" s="22">
        <v>37.352372777026794</v>
      </c>
      <c r="E39" s="22">
        <v>40.758158115358953</v>
      </c>
      <c r="F39" s="129" t="s">
        <v>299</v>
      </c>
      <c r="G39" s="22">
        <v>0.16825300000000001</v>
      </c>
      <c r="H39" s="22">
        <v>0.17321300000000001</v>
      </c>
      <c r="I39" s="22">
        <v>0.45367412568672066</v>
      </c>
      <c r="J39" s="22">
        <v>0.46105158730158718</v>
      </c>
      <c r="K39" s="129" t="s">
        <v>299</v>
      </c>
      <c r="L39" s="86" t="s">
        <v>245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</row>
    <row r="40" spans="1:84">
      <c r="A40" s="40" t="s">
        <v>62</v>
      </c>
      <c r="B40" s="38">
        <v>1.1077779999999999</v>
      </c>
      <c r="C40" s="38">
        <v>4.6683890000000003</v>
      </c>
      <c r="D40" s="38">
        <v>6.7868716837537632E-2</v>
      </c>
      <c r="E40" s="38" t="s">
        <v>324</v>
      </c>
      <c r="F40" s="132" t="s">
        <v>299</v>
      </c>
      <c r="G40" s="38" t="s">
        <v>324</v>
      </c>
      <c r="H40" s="38" t="s">
        <v>324</v>
      </c>
      <c r="I40" s="38">
        <v>8.5008441645450863E-2</v>
      </c>
      <c r="J40" s="38" t="s">
        <v>324</v>
      </c>
      <c r="K40" s="132" t="s">
        <v>299</v>
      </c>
      <c r="L40" s="41" t="s">
        <v>63</v>
      </c>
      <c r="M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</row>
    <row r="41" spans="1:84">
      <c r="A41" s="40" t="s">
        <v>64</v>
      </c>
      <c r="B41" s="38">
        <v>52.793985999999997</v>
      </c>
      <c r="C41" s="38" t="s">
        <v>324</v>
      </c>
      <c r="D41" s="38">
        <v>37.27311345383611</v>
      </c>
      <c r="E41" s="38">
        <v>40.42316258663103</v>
      </c>
      <c r="F41" s="132" t="s">
        <v>299</v>
      </c>
      <c r="G41" s="38">
        <v>0.117394</v>
      </c>
      <c r="H41" s="38">
        <v>0.17321300000000001</v>
      </c>
      <c r="I41" s="38">
        <v>0.36866568404126981</v>
      </c>
      <c r="J41" s="38">
        <v>0.44532137268052752</v>
      </c>
      <c r="K41" s="132" t="s">
        <v>299</v>
      </c>
      <c r="L41" s="41" t="s">
        <v>65</v>
      </c>
      <c r="M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</row>
    <row r="42" spans="1:84">
      <c r="A42" s="40" t="s">
        <v>58</v>
      </c>
      <c r="B42" s="50" t="s">
        <v>324</v>
      </c>
      <c r="C42" s="50" t="s">
        <v>324</v>
      </c>
      <c r="D42" s="50" t="s">
        <v>324</v>
      </c>
      <c r="E42" s="50">
        <v>0.30593756986362614</v>
      </c>
      <c r="F42" s="155" t="s">
        <v>299</v>
      </c>
      <c r="G42" s="38" t="s">
        <v>324</v>
      </c>
      <c r="H42" s="38" t="s">
        <v>324</v>
      </c>
      <c r="I42" s="38" t="s">
        <v>324</v>
      </c>
      <c r="J42" s="38" t="s">
        <v>324</v>
      </c>
      <c r="K42" s="132" t="s">
        <v>299</v>
      </c>
      <c r="L42" s="47" t="s">
        <v>59</v>
      </c>
      <c r="M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</row>
    <row r="43" spans="1:84" s="99" customFormat="1" ht="13.5" thickBot="1">
      <c r="A43" s="51" t="s">
        <v>66</v>
      </c>
      <c r="B43" s="53" t="s">
        <v>324</v>
      </c>
      <c r="C43" s="53">
        <v>7.8476000000000004E-2</v>
      </c>
      <c r="D43" s="53">
        <v>0.11592287089167058</v>
      </c>
      <c r="E43" s="53">
        <v>5.7815224681421869E-2</v>
      </c>
      <c r="F43" s="134" t="s">
        <v>299</v>
      </c>
      <c r="G43" s="53" t="s">
        <v>324</v>
      </c>
      <c r="H43" s="53" t="s">
        <v>324</v>
      </c>
      <c r="I43" s="53" t="s">
        <v>324</v>
      </c>
      <c r="J43" s="53" t="s">
        <v>324</v>
      </c>
      <c r="K43" s="134" t="s">
        <v>299</v>
      </c>
      <c r="L43" s="54" t="s">
        <v>67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</row>
    <row r="44" spans="1:84" s="99" customFormat="1" ht="20.25" customHeight="1" thickBot="1">
      <c r="A44" s="266" t="s">
        <v>301</v>
      </c>
      <c r="B44" s="59">
        <v>36.378131000000003</v>
      </c>
      <c r="C44" s="59">
        <v>32.168379999999999</v>
      </c>
      <c r="D44" s="59">
        <v>49.266191222187764</v>
      </c>
      <c r="E44" s="59">
        <v>52.624377934274058</v>
      </c>
      <c r="F44" s="136" t="s">
        <v>299</v>
      </c>
      <c r="G44" s="59">
        <v>0.18962300000000001</v>
      </c>
      <c r="H44" s="59">
        <v>8.2836000000000007E-2</v>
      </c>
      <c r="I44" s="59">
        <v>0.91109393005493755</v>
      </c>
      <c r="J44" s="59">
        <v>3.0878699977643613</v>
      </c>
      <c r="K44" s="136" t="s">
        <v>299</v>
      </c>
      <c r="L44" s="267" t="s">
        <v>305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</row>
    <row r="45" spans="1:84">
      <c r="A45" s="40" t="s">
        <v>254</v>
      </c>
      <c r="B45" s="38" t="s">
        <v>324</v>
      </c>
      <c r="C45" s="38" t="s">
        <v>324</v>
      </c>
      <c r="D45" s="38" t="s">
        <v>324</v>
      </c>
      <c r="E45" s="38" t="s">
        <v>324</v>
      </c>
      <c r="F45" s="38" t="s">
        <v>299</v>
      </c>
      <c r="G45" s="121" t="s">
        <v>324</v>
      </c>
      <c r="H45" s="38" t="s">
        <v>324</v>
      </c>
      <c r="I45" s="38" t="s">
        <v>324</v>
      </c>
      <c r="J45" s="38" t="s">
        <v>324</v>
      </c>
      <c r="K45" s="132" t="s">
        <v>299</v>
      </c>
      <c r="L45" s="41" t="s">
        <v>286</v>
      </c>
      <c r="M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</row>
    <row r="46" spans="1:84">
      <c r="A46" s="40" t="s">
        <v>74</v>
      </c>
      <c r="B46" s="38">
        <v>16.187683</v>
      </c>
      <c r="C46" s="38">
        <v>2.5124590000000002</v>
      </c>
      <c r="D46" s="38" t="s">
        <v>324</v>
      </c>
      <c r="E46" s="38">
        <v>8.5482841493404909</v>
      </c>
      <c r="F46" s="38" t="s">
        <v>299</v>
      </c>
      <c r="G46" s="121" t="s">
        <v>324</v>
      </c>
      <c r="H46" s="38" t="s">
        <v>324</v>
      </c>
      <c r="I46" s="38" t="s">
        <v>324</v>
      </c>
      <c r="J46" s="38">
        <v>0.29154789850211971</v>
      </c>
      <c r="K46" s="132" t="s">
        <v>299</v>
      </c>
      <c r="L46" s="41" t="s">
        <v>75</v>
      </c>
      <c r="M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</row>
    <row r="47" spans="1:84">
      <c r="A47" s="40" t="s">
        <v>76</v>
      </c>
      <c r="B47" s="38">
        <v>7.1742800000000004</v>
      </c>
      <c r="C47" s="38">
        <v>6.3034509999999999</v>
      </c>
      <c r="D47" s="38">
        <v>3.4610831789297674</v>
      </c>
      <c r="E47" s="38">
        <v>3.0223859825620307</v>
      </c>
      <c r="F47" s="38" t="s">
        <v>299</v>
      </c>
      <c r="G47" s="121" t="s">
        <v>324</v>
      </c>
      <c r="H47" s="38" t="s">
        <v>324</v>
      </c>
      <c r="I47" s="38" t="s">
        <v>324</v>
      </c>
      <c r="J47" s="38" t="s">
        <v>324</v>
      </c>
      <c r="K47" s="132" t="s">
        <v>299</v>
      </c>
      <c r="L47" s="41" t="s">
        <v>77</v>
      </c>
      <c r="M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</row>
    <row r="48" spans="1:84" s="99" customFormat="1" ht="13.5" thickBot="1">
      <c r="A48" s="58" t="s">
        <v>78</v>
      </c>
      <c r="B48" s="59">
        <v>9.7228999999999996E-2</v>
      </c>
      <c r="C48" s="59" t="s">
        <v>324</v>
      </c>
      <c r="D48" s="59">
        <v>0.56882463609211653</v>
      </c>
      <c r="E48" s="59">
        <v>0.57739101274312576</v>
      </c>
      <c r="F48" s="59" t="s">
        <v>299</v>
      </c>
      <c r="G48" s="123" t="s">
        <v>324</v>
      </c>
      <c r="H48" s="59" t="s">
        <v>324</v>
      </c>
      <c r="I48" s="59" t="s">
        <v>324</v>
      </c>
      <c r="J48" s="59" t="s">
        <v>324</v>
      </c>
      <c r="K48" s="136" t="s">
        <v>299</v>
      </c>
      <c r="L48" s="60" t="s">
        <v>79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</row>
    <row r="49" spans="1:84" ht="13.5" thickBot="1">
      <c r="A49" s="191" t="s">
        <v>80</v>
      </c>
      <c r="B49" s="27">
        <v>65.804007999999996</v>
      </c>
      <c r="C49" s="27">
        <v>70.491095000000001</v>
      </c>
      <c r="D49" s="27">
        <v>67.225545311757017</v>
      </c>
      <c r="E49" s="27">
        <v>76.472169125866174</v>
      </c>
      <c r="F49" s="27" t="s">
        <v>299</v>
      </c>
      <c r="G49" s="120">
        <v>3.8390249999999999</v>
      </c>
      <c r="H49" s="27">
        <v>8.8034619999999997</v>
      </c>
      <c r="I49" s="27">
        <v>9.5077156639420313</v>
      </c>
      <c r="J49" s="27">
        <v>10.570635479543796</v>
      </c>
      <c r="K49" s="130" t="s">
        <v>299</v>
      </c>
      <c r="L49" s="201" t="s">
        <v>81</v>
      </c>
      <c r="M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</row>
    <row r="50" spans="1:84" s="99" customFormat="1" ht="20.25" customHeight="1" thickBot="1">
      <c r="A50" s="191" t="s">
        <v>7</v>
      </c>
      <c r="B50" s="15">
        <v>39.448157999999999</v>
      </c>
      <c r="C50" s="15">
        <v>43.005648000000001</v>
      </c>
      <c r="D50" s="15">
        <v>50.069666905397916</v>
      </c>
      <c r="E50" s="15">
        <v>42.296430527610063</v>
      </c>
      <c r="F50" s="15" t="s">
        <v>299</v>
      </c>
      <c r="G50" s="118">
        <v>3.8268309999999999</v>
      </c>
      <c r="H50" s="15">
        <v>8.7965440000000008</v>
      </c>
      <c r="I50" s="15">
        <v>9.3017046764035083</v>
      </c>
      <c r="J50" s="15">
        <v>10.491022244578449</v>
      </c>
      <c r="K50" s="127" t="s">
        <v>299</v>
      </c>
      <c r="L50" s="201" t="s">
        <v>8</v>
      </c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</row>
    <row r="51" spans="1:84">
      <c r="A51" s="40" t="s">
        <v>82</v>
      </c>
      <c r="B51" s="38">
        <v>1.7678799999999999</v>
      </c>
      <c r="C51" s="38">
        <v>2.6496219999999999</v>
      </c>
      <c r="D51" s="38">
        <v>8.1695452272505271</v>
      </c>
      <c r="E51" s="38">
        <v>2.394078917952156</v>
      </c>
      <c r="F51" s="38" t="s">
        <v>299</v>
      </c>
      <c r="G51" s="121">
        <v>0.267731</v>
      </c>
      <c r="H51" s="38">
        <v>2.6648200000000002</v>
      </c>
      <c r="I51" s="38">
        <v>2.0286999866005586</v>
      </c>
      <c r="J51" s="38">
        <v>1.7886521909233124</v>
      </c>
      <c r="K51" s="132" t="s">
        <v>299</v>
      </c>
      <c r="L51" s="41" t="s">
        <v>83</v>
      </c>
      <c r="M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</row>
    <row r="52" spans="1:84" ht="13.5" thickBot="1">
      <c r="A52" s="40" t="s">
        <v>84</v>
      </c>
      <c r="B52" s="38">
        <v>37.680278000000001</v>
      </c>
      <c r="C52" s="38">
        <v>40.356026</v>
      </c>
      <c r="D52" s="38">
        <v>41.900121678147386</v>
      </c>
      <c r="E52" s="38">
        <v>39.902351609657913</v>
      </c>
      <c r="F52" s="38" t="s">
        <v>299</v>
      </c>
      <c r="G52" s="121">
        <v>3.5590999999999999</v>
      </c>
      <c r="H52" s="38">
        <v>6.1317240000000002</v>
      </c>
      <c r="I52" s="38">
        <v>7.2730046898029483</v>
      </c>
      <c r="J52" s="38">
        <v>8.7023700536551374</v>
      </c>
      <c r="K52" s="132" t="s">
        <v>299</v>
      </c>
      <c r="L52" s="41" t="s">
        <v>242</v>
      </c>
      <c r="M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</row>
    <row r="53" spans="1:84" s="99" customFormat="1" ht="20.25" customHeight="1" thickBot="1">
      <c r="A53" s="202" t="s">
        <v>85</v>
      </c>
      <c r="B53" s="15">
        <v>26.35585</v>
      </c>
      <c r="C53" s="15">
        <v>27.485447000000001</v>
      </c>
      <c r="D53" s="15">
        <v>17.155878406359108</v>
      </c>
      <c r="E53" s="15">
        <v>34.175738598256117</v>
      </c>
      <c r="F53" s="15" t="s">
        <v>299</v>
      </c>
      <c r="G53" s="118" t="s">
        <v>324</v>
      </c>
      <c r="H53" s="15" t="s">
        <v>324</v>
      </c>
      <c r="I53" s="15">
        <v>0.20601098753852334</v>
      </c>
      <c r="J53" s="15">
        <v>7.961323496534764E-2</v>
      </c>
      <c r="K53" s="127" t="s">
        <v>299</v>
      </c>
      <c r="L53" s="201" t="s">
        <v>86</v>
      </c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</row>
    <row r="54" spans="1:84" ht="25.5">
      <c r="A54" s="200" t="s">
        <v>87</v>
      </c>
      <c r="B54" s="66">
        <v>24.080587999999999</v>
      </c>
      <c r="C54" s="66">
        <v>24.425128999999998</v>
      </c>
      <c r="D54" s="66">
        <v>14.829932401887733</v>
      </c>
      <c r="E54" s="66">
        <v>27.394366197183022</v>
      </c>
      <c r="F54" s="66" t="s">
        <v>299</v>
      </c>
      <c r="G54" s="124" t="s">
        <v>324</v>
      </c>
      <c r="H54" s="66" t="s">
        <v>324</v>
      </c>
      <c r="I54" s="66">
        <v>0.20601098753852334</v>
      </c>
      <c r="J54" s="66">
        <v>6.5326961770623734E-2</v>
      </c>
      <c r="K54" s="137" t="s">
        <v>299</v>
      </c>
      <c r="L54" s="86" t="s">
        <v>88</v>
      </c>
      <c r="M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</row>
    <row r="55" spans="1:84">
      <c r="A55" s="40" t="s">
        <v>89</v>
      </c>
      <c r="B55" s="38">
        <v>1.4096010000000001</v>
      </c>
      <c r="C55" s="38">
        <v>3.9054639999999998</v>
      </c>
      <c r="D55" s="38">
        <v>1.6728145324956558</v>
      </c>
      <c r="E55" s="38">
        <v>1.8275237536329079</v>
      </c>
      <c r="F55" s="38" t="s">
        <v>299</v>
      </c>
      <c r="G55" s="121" t="s">
        <v>324</v>
      </c>
      <c r="H55" s="38" t="s">
        <v>324</v>
      </c>
      <c r="I55" s="38" t="s">
        <v>324</v>
      </c>
      <c r="J55" s="38" t="s">
        <v>324</v>
      </c>
      <c r="K55" s="132" t="s">
        <v>299</v>
      </c>
      <c r="L55" s="41" t="s">
        <v>90</v>
      </c>
      <c r="M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</row>
    <row r="56" spans="1:84">
      <c r="A56" s="40" t="s">
        <v>91</v>
      </c>
      <c r="B56" s="38">
        <v>0.34127800000000003</v>
      </c>
      <c r="C56" s="38" t="s">
        <v>324</v>
      </c>
      <c r="D56" s="38" t="s">
        <v>324</v>
      </c>
      <c r="E56" s="38" t="s">
        <v>324</v>
      </c>
      <c r="F56" s="38" t="s">
        <v>299</v>
      </c>
      <c r="G56" s="121" t="s">
        <v>324</v>
      </c>
      <c r="H56" s="38" t="s">
        <v>324</v>
      </c>
      <c r="I56" s="38" t="s">
        <v>324</v>
      </c>
      <c r="J56" s="38" t="s">
        <v>324</v>
      </c>
      <c r="K56" s="132" t="s">
        <v>299</v>
      </c>
      <c r="L56" s="41" t="s">
        <v>92</v>
      </c>
      <c r="M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</row>
    <row r="57" spans="1:84">
      <c r="A57" s="40" t="s">
        <v>93</v>
      </c>
      <c r="B57" s="38">
        <v>18.764773999999999</v>
      </c>
      <c r="C57" s="38">
        <v>15.740769</v>
      </c>
      <c r="D57" s="38">
        <v>9.1813076621339036</v>
      </c>
      <c r="E57" s="38">
        <v>18.910464732841412</v>
      </c>
      <c r="F57" s="38" t="s">
        <v>299</v>
      </c>
      <c r="G57" s="121" t="s">
        <v>324</v>
      </c>
      <c r="H57" s="38" t="s">
        <v>324</v>
      </c>
      <c r="I57" s="38">
        <v>0.20405011389521638</v>
      </c>
      <c r="J57" s="38">
        <v>6.5326961770623734E-2</v>
      </c>
      <c r="K57" s="132" t="s">
        <v>299</v>
      </c>
      <c r="L57" s="41" t="s">
        <v>94</v>
      </c>
      <c r="M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</row>
    <row r="58" spans="1:84" ht="15.75" customHeight="1">
      <c r="A58" s="40" t="s">
        <v>95</v>
      </c>
      <c r="B58" s="38">
        <v>0.62445200000000001</v>
      </c>
      <c r="C58" s="38">
        <v>1.404609</v>
      </c>
      <c r="D58" s="38">
        <v>0.29286213785309106</v>
      </c>
      <c r="E58" s="38">
        <v>0.56116756092108211</v>
      </c>
      <c r="F58" s="38" t="s">
        <v>299</v>
      </c>
      <c r="G58" s="121" t="s">
        <v>324</v>
      </c>
      <c r="H58" s="38" t="s">
        <v>324</v>
      </c>
      <c r="I58" s="38" t="s">
        <v>324</v>
      </c>
      <c r="J58" s="38" t="s">
        <v>324</v>
      </c>
      <c r="K58" s="132" t="s">
        <v>299</v>
      </c>
      <c r="L58" s="228" t="s">
        <v>179</v>
      </c>
      <c r="M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</row>
    <row r="59" spans="1:84">
      <c r="A59" s="40" t="s">
        <v>97</v>
      </c>
      <c r="B59" s="38" t="s">
        <v>324</v>
      </c>
      <c r="C59" s="38" t="s">
        <v>324</v>
      </c>
      <c r="D59" s="38" t="s">
        <v>324</v>
      </c>
      <c r="E59" s="38" t="s">
        <v>324</v>
      </c>
      <c r="F59" s="38" t="s">
        <v>299</v>
      </c>
      <c r="G59" s="121" t="s">
        <v>324</v>
      </c>
      <c r="H59" s="38" t="s">
        <v>324</v>
      </c>
      <c r="I59" s="38" t="s">
        <v>324</v>
      </c>
      <c r="J59" s="38" t="s">
        <v>324</v>
      </c>
      <c r="K59" s="132" t="s">
        <v>299</v>
      </c>
      <c r="L59" s="41" t="s">
        <v>98</v>
      </c>
      <c r="M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</row>
    <row r="60" spans="1:84">
      <c r="A60" s="40" t="s">
        <v>99</v>
      </c>
      <c r="B60" s="38">
        <v>0.89770099999999997</v>
      </c>
      <c r="C60" s="38">
        <v>1.6040209999999999</v>
      </c>
      <c r="D60" s="38">
        <v>1.6797904078405912</v>
      </c>
      <c r="E60" s="38">
        <v>3.2106393919069958</v>
      </c>
      <c r="F60" s="38" t="s">
        <v>299</v>
      </c>
      <c r="G60" s="121" t="s">
        <v>324</v>
      </c>
      <c r="H60" s="38" t="s">
        <v>324</v>
      </c>
      <c r="I60" s="38" t="s">
        <v>324</v>
      </c>
      <c r="J60" s="38" t="s">
        <v>324</v>
      </c>
      <c r="K60" s="132" t="s">
        <v>299</v>
      </c>
      <c r="L60" s="41" t="s">
        <v>100</v>
      </c>
      <c r="M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</row>
    <row r="61" spans="1:84">
      <c r="A61" s="40" t="s">
        <v>58</v>
      </c>
      <c r="B61" s="50">
        <v>2.0427819999999999</v>
      </c>
      <c r="C61" s="50">
        <v>1.760332</v>
      </c>
      <c r="D61" s="50">
        <v>1.9928613574640419</v>
      </c>
      <c r="E61" s="50">
        <v>2.8613559132573272</v>
      </c>
      <c r="F61" s="50" t="s">
        <v>299</v>
      </c>
      <c r="G61" s="121" t="s">
        <v>324</v>
      </c>
      <c r="H61" s="38" t="s">
        <v>324</v>
      </c>
      <c r="I61" s="38" t="s">
        <v>324</v>
      </c>
      <c r="J61" s="38" t="s">
        <v>324</v>
      </c>
      <c r="K61" s="132" t="s">
        <v>299</v>
      </c>
      <c r="L61" s="41" t="s">
        <v>59</v>
      </c>
      <c r="M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</row>
    <row r="62" spans="1:84" ht="13.5" thickBot="1">
      <c r="A62" s="85" t="s">
        <v>101</v>
      </c>
      <c r="B62" s="38">
        <v>2.2752620000000001</v>
      </c>
      <c r="C62" s="38">
        <v>3.0603180000000001</v>
      </c>
      <c r="D62" s="38">
        <v>2.3259460044713753</v>
      </c>
      <c r="E62" s="38">
        <v>6.7813724010730967</v>
      </c>
      <c r="F62" s="38" t="s">
        <v>299</v>
      </c>
      <c r="G62" s="125" t="s">
        <v>324</v>
      </c>
      <c r="H62" s="67" t="s">
        <v>324</v>
      </c>
      <c r="I62" s="67" t="s">
        <v>324</v>
      </c>
      <c r="J62" s="67" t="s">
        <v>324</v>
      </c>
      <c r="K62" s="138" t="s">
        <v>299</v>
      </c>
      <c r="L62" s="86" t="s">
        <v>102</v>
      </c>
      <c r="M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</row>
    <row r="63" spans="1:84" ht="13.5" thickBot="1">
      <c r="A63" s="191" t="s">
        <v>103</v>
      </c>
      <c r="B63" s="15">
        <v>4.582414</v>
      </c>
      <c r="C63" s="15">
        <v>2.9533849999999999</v>
      </c>
      <c r="D63" s="15">
        <v>4.4360997857321331</v>
      </c>
      <c r="E63" s="15">
        <v>3.9519268388106434</v>
      </c>
      <c r="F63" s="15" t="s">
        <v>299</v>
      </c>
      <c r="G63" s="118">
        <v>0.13642199999999999</v>
      </c>
      <c r="H63" s="15">
        <v>0.108427</v>
      </c>
      <c r="I63" s="15">
        <v>7.9827951226048424E-2</v>
      </c>
      <c r="J63" s="15" t="s">
        <v>324</v>
      </c>
      <c r="K63" s="127" t="s">
        <v>299</v>
      </c>
      <c r="L63" s="201" t="s">
        <v>104</v>
      </c>
      <c r="M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</row>
    <row r="64" spans="1:84" ht="20.25" customHeight="1" thickBot="1">
      <c r="A64" s="191" t="s">
        <v>7</v>
      </c>
      <c r="B64" s="15">
        <v>4.4743300000000001</v>
      </c>
      <c r="C64" s="15">
        <v>2.5978059999999998</v>
      </c>
      <c r="D64" s="15">
        <v>4.2332555997809793</v>
      </c>
      <c r="E64" s="15">
        <v>3.6113458528951505</v>
      </c>
      <c r="F64" s="15" t="s">
        <v>299</v>
      </c>
      <c r="G64" s="118">
        <v>0.13642199999999999</v>
      </c>
      <c r="H64" s="15">
        <v>0.108427</v>
      </c>
      <c r="I64" s="15">
        <v>7.9827951226048424E-2</v>
      </c>
      <c r="J64" s="15" t="s">
        <v>324</v>
      </c>
      <c r="K64" s="127" t="s">
        <v>299</v>
      </c>
      <c r="L64" s="201" t="s">
        <v>105</v>
      </c>
      <c r="M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</row>
    <row r="65" spans="1:84">
      <c r="A65" s="40" t="s">
        <v>106</v>
      </c>
      <c r="B65" s="38">
        <v>4.0344350000000002</v>
      </c>
      <c r="C65" s="38">
        <v>2.1711520000000002</v>
      </c>
      <c r="D65" s="38">
        <v>3.7441091931790793</v>
      </c>
      <c r="E65" s="38">
        <v>3.2995506371562731</v>
      </c>
      <c r="F65" s="38" t="s">
        <v>299</v>
      </c>
      <c r="G65" s="121">
        <v>0.110054</v>
      </c>
      <c r="H65" s="38">
        <v>6.2292E-2</v>
      </c>
      <c r="I65" s="38" t="s">
        <v>324</v>
      </c>
      <c r="J65" s="38" t="s">
        <v>324</v>
      </c>
      <c r="K65" s="132" t="s">
        <v>299</v>
      </c>
      <c r="L65" s="41" t="s">
        <v>107</v>
      </c>
      <c r="M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</row>
    <row r="66" spans="1:84" ht="13.5" thickBot="1">
      <c r="A66" s="40" t="s">
        <v>108</v>
      </c>
      <c r="B66" s="38">
        <v>0.43989499999999998</v>
      </c>
      <c r="C66" s="38">
        <v>0.42665399999999998</v>
      </c>
      <c r="D66" s="38">
        <v>0.48914640660189979</v>
      </c>
      <c r="E66" s="38">
        <v>0.31179521573887775</v>
      </c>
      <c r="F66" s="38" t="s">
        <v>299</v>
      </c>
      <c r="G66" s="121" t="s">
        <v>324</v>
      </c>
      <c r="H66" s="38" t="s">
        <v>324</v>
      </c>
      <c r="I66" s="38">
        <v>6.8039930322926351E-2</v>
      </c>
      <c r="J66" s="38" t="s">
        <v>324</v>
      </c>
      <c r="K66" s="132" t="s">
        <v>299</v>
      </c>
      <c r="L66" s="41" t="s">
        <v>109</v>
      </c>
      <c r="M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</row>
    <row r="67" spans="1:84" ht="20.25" customHeight="1" thickBot="1">
      <c r="A67" s="202" t="s">
        <v>85</v>
      </c>
      <c r="B67" s="15">
        <v>0.108084</v>
      </c>
      <c r="C67" s="15">
        <v>0.35557899999999998</v>
      </c>
      <c r="D67" s="15">
        <v>0.20284418595115408</v>
      </c>
      <c r="E67" s="15">
        <v>0.34058098591549291</v>
      </c>
      <c r="F67" s="15" t="s">
        <v>299</v>
      </c>
      <c r="G67" s="118" t="s">
        <v>324</v>
      </c>
      <c r="H67" s="15" t="s">
        <v>324</v>
      </c>
      <c r="I67" s="15" t="s">
        <v>324</v>
      </c>
      <c r="J67" s="15" t="s">
        <v>324</v>
      </c>
      <c r="K67" s="127" t="s">
        <v>299</v>
      </c>
      <c r="L67" s="203" t="s">
        <v>110</v>
      </c>
      <c r="M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</row>
    <row r="68" spans="1:84" ht="13.5" thickBot="1">
      <c r="A68" s="202" t="s">
        <v>111</v>
      </c>
      <c r="B68" s="15">
        <v>3124.372777</v>
      </c>
      <c r="C68" s="15">
        <v>3136.1193549999998</v>
      </c>
      <c r="D68" s="15">
        <v>3461.5337816685992</v>
      </c>
      <c r="E68" s="15">
        <v>3635.7008185223958</v>
      </c>
      <c r="F68" s="15" t="s">
        <v>299</v>
      </c>
      <c r="G68" s="118">
        <v>545.29827299999999</v>
      </c>
      <c r="H68" s="15">
        <v>492.48469299999999</v>
      </c>
      <c r="I68" s="15">
        <v>548.36848613161465</v>
      </c>
      <c r="J68" s="15">
        <v>687.2844955846565</v>
      </c>
      <c r="K68" s="127" t="s">
        <v>299</v>
      </c>
      <c r="L68" s="203" t="s">
        <v>112</v>
      </c>
      <c r="M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</row>
    <row r="69" spans="1:84" ht="20.25" customHeight="1" thickBot="1">
      <c r="A69" s="191" t="s">
        <v>234</v>
      </c>
      <c r="B69" s="15">
        <v>17.011991999999999</v>
      </c>
      <c r="C69" s="15">
        <v>18.712353</v>
      </c>
      <c r="D69" s="15">
        <v>20.329670123978019</v>
      </c>
      <c r="E69" s="15">
        <v>17.013684328191285</v>
      </c>
      <c r="F69" s="15" t="s">
        <v>299</v>
      </c>
      <c r="G69" s="118">
        <v>0.19281200000000001</v>
      </c>
      <c r="H69" s="15">
        <v>0.46012599999999998</v>
      </c>
      <c r="I69" s="15">
        <v>0.37283505292777697</v>
      </c>
      <c r="J69" s="15">
        <v>0.2567739771965124</v>
      </c>
      <c r="K69" s="127" t="s">
        <v>299</v>
      </c>
      <c r="L69" s="203" t="s">
        <v>213</v>
      </c>
      <c r="M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</row>
    <row r="70" spans="1:84" ht="13.5" thickBot="1">
      <c r="A70" s="268" t="s">
        <v>115</v>
      </c>
      <c r="B70" s="269">
        <v>3107.3607849999999</v>
      </c>
      <c r="C70" s="269">
        <v>3117.4070019999999</v>
      </c>
      <c r="D70" s="269">
        <v>3441.2041115446214</v>
      </c>
      <c r="E70" s="269">
        <v>3618.6871341942046</v>
      </c>
      <c r="F70" s="269" t="s">
        <v>299</v>
      </c>
      <c r="G70" s="270">
        <v>545.10546099999999</v>
      </c>
      <c r="H70" s="269">
        <v>492.02456699999999</v>
      </c>
      <c r="I70" s="269">
        <v>547.99565107868693</v>
      </c>
      <c r="J70" s="269">
        <v>687.02772160745997</v>
      </c>
      <c r="K70" s="271" t="s">
        <v>299</v>
      </c>
      <c r="L70" s="272" t="s">
        <v>110</v>
      </c>
      <c r="M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</row>
    <row r="71" spans="1:84" ht="13.5" thickBot="1">
      <c r="A71" s="191" t="s">
        <v>116</v>
      </c>
      <c r="B71" s="76">
        <v>81.907984999999996</v>
      </c>
      <c r="C71" s="76">
        <v>91.959418999999997</v>
      </c>
      <c r="D71" s="76">
        <v>129.82904200321613</v>
      </c>
      <c r="E71" s="76">
        <v>162.30697127207674</v>
      </c>
      <c r="F71" s="76" t="s">
        <v>299</v>
      </c>
      <c r="G71" s="140">
        <v>45.050688000000001</v>
      </c>
      <c r="H71" s="76">
        <v>38.364840000000001</v>
      </c>
      <c r="I71" s="76">
        <v>58.745724239581456</v>
      </c>
      <c r="J71" s="76">
        <v>67.581254191817564</v>
      </c>
      <c r="K71" s="141" t="s">
        <v>299</v>
      </c>
      <c r="L71" s="201" t="s">
        <v>117</v>
      </c>
      <c r="M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</row>
    <row r="72" spans="1:84" s="99" customFormat="1" ht="25.5">
      <c r="A72" s="77" t="s">
        <v>118</v>
      </c>
      <c r="B72" s="78">
        <v>68.511634000000001</v>
      </c>
      <c r="C72" s="78">
        <v>113.80886</v>
      </c>
      <c r="D72" s="78">
        <v>179.13160463755389</v>
      </c>
      <c r="E72" s="78">
        <v>214.73270595796885</v>
      </c>
      <c r="F72" s="78" t="s">
        <v>299</v>
      </c>
      <c r="G72" s="142">
        <v>0.56709500000000002</v>
      </c>
      <c r="H72" s="78">
        <v>5.2999999999999999E-2</v>
      </c>
      <c r="I72" s="78">
        <v>0.488987002545893</v>
      </c>
      <c r="J72" s="78">
        <v>0.41811535881958412</v>
      </c>
      <c r="K72" s="143" t="s">
        <v>299</v>
      </c>
      <c r="L72" s="204" t="s">
        <v>216</v>
      </c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</row>
    <row r="73" spans="1:84">
      <c r="A73" s="40" t="s">
        <v>120</v>
      </c>
      <c r="B73" s="46" t="s">
        <v>324</v>
      </c>
      <c r="C73" s="46" t="s">
        <v>324</v>
      </c>
      <c r="D73" s="46" t="s">
        <v>324</v>
      </c>
      <c r="E73" s="46" t="s">
        <v>324</v>
      </c>
      <c r="F73" s="46" t="s">
        <v>299</v>
      </c>
      <c r="G73" s="122" t="s">
        <v>324</v>
      </c>
      <c r="H73" s="46" t="s">
        <v>324</v>
      </c>
      <c r="I73" s="46" t="s">
        <v>324</v>
      </c>
      <c r="J73" s="46" t="s">
        <v>324</v>
      </c>
      <c r="K73" s="133" t="s">
        <v>299</v>
      </c>
      <c r="L73" s="41" t="s">
        <v>243</v>
      </c>
      <c r="M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</row>
    <row r="74" spans="1:84" ht="13.5" thickBot="1">
      <c r="A74" s="80" t="s">
        <v>122</v>
      </c>
      <c r="B74" s="81">
        <v>68.511634000000001</v>
      </c>
      <c r="C74" s="81">
        <v>113.80882200000001</v>
      </c>
      <c r="D74" s="81">
        <v>179.12936377026639</v>
      </c>
      <c r="E74" s="81">
        <v>214.73026128996079</v>
      </c>
      <c r="F74" s="81" t="s">
        <v>299</v>
      </c>
      <c r="G74" s="144">
        <v>0.56709500000000002</v>
      </c>
      <c r="H74" s="81">
        <v>5.2999999999999999E-2</v>
      </c>
      <c r="I74" s="81">
        <v>0.488987002545893</v>
      </c>
      <c r="J74" s="81">
        <v>0.41811535881958412</v>
      </c>
      <c r="K74" s="145" t="s">
        <v>299</v>
      </c>
      <c r="L74" s="82" t="s">
        <v>123</v>
      </c>
      <c r="M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</row>
    <row r="75" spans="1:84" s="231" customFormat="1" ht="25.5">
      <c r="A75" s="77" t="s">
        <v>124</v>
      </c>
      <c r="B75" s="19">
        <v>14.932380999999999</v>
      </c>
      <c r="C75" s="19">
        <v>26.268129999999999</v>
      </c>
      <c r="D75" s="19">
        <v>20.280701505244529</v>
      </c>
      <c r="E75" s="19">
        <v>30.615270511960649</v>
      </c>
      <c r="F75" s="19" t="s">
        <v>299</v>
      </c>
      <c r="G75" s="126" t="s">
        <v>324</v>
      </c>
      <c r="H75" s="19" t="s">
        <v>324</v>
      </c>
      <c r="I75" s="19">
        <v>8.5625351735227118E-2</v>
      </c>
      <c r="J75" s="19" t="s">
        <v>324</v>
      </c>
      <c r="K75" s="146" t="s">
        <v>299</v>
      </c>
      <c r="L75" s="204" t="s">
        <v>125</v>
      </c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</row>
    <row r="76" spans="1:84">
      <c r="A76" s="40" t="s">
        <v>126</v>
      </c>
      <c r="B76" s="46">
        <v>0.96859899999999999</v>
      </c>
      <c r="C76" s="46">
        <v>1.276354</v>
      </c>
      <c r="D76" s="46">
        <v>1.1342910534170554</v>
      </c>
      <c r="E76" s="46">
        <v>1.7497672143974965</v>
      </c>
      <c r="F76" s="46" t="s">
        <v>299</v>
      </c>
      <c r="G76" s="122" t="s">
        <v>324</v>
      </c>
      <c r="H76" s="46" t="s">
        <v>324</v>
      </c>
      <c r="I76" s="46" t="s">
        <v>324</v>
      </c>
      <c r="J76" s="46" t="s">
        <v>324</v>
      </c>
      <c r="K76" s="133" t="s">
        <v>299</v>
      </c>
      <c r="L76" s="41" t="s">
        <v>127</v>
      </c>
      <c r="M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</row>
    <row r="77" spans="1:84">
      <c r="A77" s="40" t="s">
        <v>128</v>
      </c>
      <c r="B77" s="46">
        <v>2.3531059999999999</v>
      </c>
      <c r="C77" s="46">
        <v>4.3945020000000001</v>
      </c>
      <c r="D77" s="46">
        <v>4.7373357613475306</v>
      </c>
      <c r="E77" s="46">
        <v>7.401388050525374</v>
      </c>
      <c r="F77" s="46" t="s">
        <v>299</v>
      </c>
      <c r="G77" s="122" t="s">
        <v>324</v>
      </c>
      <c r="H77" s="46" t="s">
        <v>324</v>
      </c>
      <c r="I77" s="46" t="s">
        <v>324</v>
      </c>
      <c r="J77" s="46" t="s">
        <v>324</v>
      </c>
      <c r="K77" s="133" t="s">
        <v>299</v>
      </c>
      <c r="L77" s="41" t="s">
        <v>129</v>
      </c>
      <c r="M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</row>
    <row r="78" spans="1:84">
      <c r="A78" s="40" t="s">
        <v>130</v>
      </c>
      <c r="B78" s="46">
        <v>0.30480499999999999</v>
      </c>
      <c r="C78" s="46">
        <v>0.43183199999999999</v>
      </c>
      <c r="D78" s="46">
        <v>0.75404795603634767</v>
      </c>
      <c r="E78" s="46">
        <v>0.65184048736865541</v>
      </c>
      <c r="F78" s="46" t="s">
        <v>299</v>
      </c>
      <c r="G78" s="122" t="s">
        <v>324</v>
      </c>
      <c r="H78" s="46" t="s">
        <v>324</v>
      </c>
      <c r="I78" s="46" t="s">
        <v>324</v>
      </c>
      <c r="J78" s="46" t="s">
        <v>324</v>
      </c>
      <c r="K78" s="133" t="s">
        <v>299</v>
      </c>
      <c r="L78" s="41" t="s">
        <v>131</v>
      </c>
      <c r="M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</row>
    <row r="79" spans="1:84">
      <c r="A79" s="40" t="s">
        <v>132</v>
      </c>
      <c r="B79" s="46">
        <v>1.2655780000000001</v>
      </c>
      <c r="C79" s="46">
        <v>2.438634</v>
      </c>
      <c r="D79" s="46">
        <v>1.3785479998827888</v>
      </c>
      <c r="E79" s="46">
        <v>3.4820296780684123</v>
      </c>
      <c r="F79" s="46" t="s">
        <v>299</v>
      </c>
      <c r="G79" s="122" t="s">
        <v>324</v>
      </c>
      <c r="H79" s="46" t="s">
        <v>324</v>
      </c>
      <c r="I79" s="46" t="s">
        <v>324</v>
      </c>
      <c r="J79" s="46" t="s">
        <v>324</v>
      </c>
      <c r="K79" s="133" t="s">
        <v>299</v>
      </c>
      <c r="L79" s="41" t="s">
        <v>133</v>
      </c>
      <c r="M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</row>
    <row r="80" spans="1:84">
      <c r="A80" s="40" t="s">
        <v>134</v>
      </c>
      <c r="B80" s="46">
        <v>8.316516</v>
      </c>
      <c r="C80" s="46">
        <v>14.263412000000001</v>
      </c>
      <c r="D80" s="46">
        <v>9.0901364448404713</v>
      </c>
      <c r="E80" s="46">
        <v>12.873058629555102</v>
      </c>
      <c r="F80" s="46" t="s">
        <v>299</v>
      </c>
      <c r="G80" s="122" t="s">
        <v>324</v>
      </c>
      <c r="H80" s="46" t="s">
        <v>324</v>
      </c>
      <c r="I80" s="46" t="s">
        <v>324</v>
      </c>
      <c r="J80" s="46" t="s">
        <v>324</v>
      </c>
      <c r="K80" s="133" t="s">
        <v>299</v>
      </c>
      <c r="L80" s="41" t="s">
        <v>135</v>
      </c>
      <c r="M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</row>
    <row r="81" spans="1:84">
      <c r="A81" s="40" t="s">
        <v>58</v>
      </c>
      <c r="B81" s="46">
        <v>1.7237769999999999</v>
      </c>
      <c r="C81" s="46">
        <v>3.4633959999999999</v>
      </c>
      <c r="D81" s="46">
        <v>3.1863422897203346</v>
      </c>
      <c r="E81" s="46">
        <v>4.4571864520456073</v>
      </c>
      <c r="F81" s="46" t="s">
        <v>299</v>
      </c>
      <c r="G81" s="122" t="s">
        <v>324</v>
      </c>
      <c r="H81" s="46" t="s">
        <v>324</v>
      </c>
      <c r="I81" s="46">
        <v>7.3499933002813878E-2</v>
      </c>
      <c r="J81" s="46" t="s">
        <v>324</v>
      </c>
      <c r="K81" s="133" t="s">
        <v>299</v>
      </c>
      <c r="L81" s="41" t="s">
        <v>59</v>
      </c>
      <c r="M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</row>
    <row r="82" spans="1:84" s="231" customFormat="1">
      <c r="A82" s="85" t="s">
        <v>136</v>
      </c>
      <c r="B82" s="22">
        <v>2942.008785</v>
      </c>
      <c r="C82" s="22">
        <v>2885.3705930000001</v>
      </c>
      <c r="D82" s="22">
        <v>3111.962763398607</v>
      </c>
      <c r="E82" s="22">
        <v>3211.0321864521984</v>
      </c>
      <c r="F82" s="22" t="s">
        <v>299</v>
      </c>
      <c r="G82" s="119">
        <v>499.48567800000001</v>
      </c>
      <c r="H82" s="22">
        <v>453.557299</v>
      </c>
      <c r="I82" s="22">
        <v>488.67531448482436</v>
      </c>
      <c r="J82" s="22">
        <v>618.98445813775288</v>
      </c>
      <c r="K82" s="129" t="s">
        <v>299</v>
      </c>
      <c r="L82" s="86" t="s">
        <v>137</v>
      </c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</row>
    <row r="83" spans="1:84">
      <c r="A83" s="40" t="s">
        <v>138</v>
      </c>
      <c r="B83" s="46" t="s">
        <v>324</v>
      </c>
      <c r="C83" s="46" t="s">
        <v>324</v>
      </c>
      <c r="D83" s="46" t="s">
        <v>324</v>
      </c>
      <c r="E83" s="46" t="s">
        <v>324</v>
      </c>
      <c r="F83" s="46" t="s">
        <v>299</v>
      </c>
      <c r="G83" s="122" t="s">
        <v>324</v>
      </c>
      <c r="H83" s="46" t="s">
        <v>324</v>
      </c>
      <c r="I83" s="46" t="s">
        <v>324</v>
      </c>
      <c r="J83" s="46" t="s">
        <v>324</v>
      </c>
      <c r="K83" s="133" t="s">
        <v>299</v>
      </c>
      <c r="L83" s="41" t="s">
        <v>139</v>
      </c>
      <c r="M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</row>
    <row r="84" spans="1:84">
      <c r="A84" s="40" t="s">
        <v>140</v>
      </c>
      <c r="B84" s="38" t="s">
        <v>324</v>
      </c>
      <c r="C84" s="38" t="s">
        <v>324</v>
      </c>
      <c r="D84" s="38" t="s">
        <v>324</v>
      </c>
      <c r="E84" s="38" t="s">
        <v>324</v>
      </c>
      <c r="F84" s="38" t="s">
        <v>299</v>
      </c>
      <c r="G84" s="121" t="s">
        <v>324</v>
      </c>
      <c r="H84" s="38" t="s">
        <v>324</v>
      </c>
      <c r="I84" s="38" t="s">
        <v>324</v>
      </c>
      <c r="J84" s="38" t="s">
        <v>324</v>
      </c>
      <c r="K84" s="132" t="s">
        <v>299</v>
      </c>
      <c r="L84" s="41" t="s">
        <v>141</v>
      </c>
      <c r="M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</row>
    <row r="85" spans="1:84">
      <c r="A85" s="40" t="s">
        <v>142</v>
      </c>
      <c r="B85" s="38">
        <v>125.96309599999999</v>
      </c>
      <c r="C85" s="38">
        <v>161.81569999999999</v>
      </c>
      <c r="D85" s="38">
        <v>181.2786631793538</v>
      </c>
      <c r="E85" s="38">
        <v>194.12669545047726</v>
      </c>
      <c r="F85" s="38" t="s">
        <v>299</v>
      </c>
      <c r="G85" s="121" t="s">
        <v>324</v>
      </c>
      <c r="H85" s="38" t="s">
        <v>324</v>
      </c>
      <c r="I85" s="38" t="s">
        <v>324</v>
      </c>
      <c r="J85" s="38" t="s">
        <v>324</v>
      </c>
      <c r="K85" s="132" t="s">
        <v>299</v>
      </c>
      <c r="L85" s="41" t="s">
        <v>143</v>
      </c>
      <c r="M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</row>
    <row r="86" spans="1:84">
      <c r="A86" s="40" t="s">
        <v>144</v>
      </c>
      <c r="B86" s="38">
        <v>2.4574479999999999</v>
      </c>
      <c r="C86" s="38">
        <v>4.226972</v>
      </c>
      <c r="D86" s="38">
        <v>2.3198307229382036</v>
      </c>
      <c r="E86" s="38">
        <v>2.2719198524480229</v>
      </c>
      <c r="F86" s="38" t="s">
        <v>299</v>
      </c>
      <c r="G86" s="121" t="s">
        <v>324</v>
      </c>
      <c r="H86" s="38" t="s">
        <v>324</v>
      </c>
      <c r="I86" s="38" t="s">
        <v>324</v>
      </c>
      <c r="J86" s="38" t="s">
        <v>324</v>
      </c>
      <c r="K86" s="132" t="s">
        <v>299</v>
      </c>
      <c r="L86" s="41" t="s">
        <v>145</v>
      </c>
      <c r="M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</row>
    <row r="87" spans="1:84">
      <c r="A87" s="40" t="s">
        <v>146</v>
      </c>
      <c r="B87" s="38">
        <v>12.352331</v>
      </c>
      <c r="C87" s="38">
        <v>15.112183</v>
      </c>
      <c r="D87" s="38">
        <v>17.086134125680186</v>
      </c>
      <c r="E87" s="38">
        <v>21.466652693941363</v>
      </c>
      <c r="F87" s="38" t="s">
        <v>299</v>
      </c>
      <c r="G87" s="121" t="s">
        <v>324</v>
      </c>
      <c r="H87" s="38" t="s">
        <v>324</v>
      </c>
      <c r="I87" s="38" t="s">
        <v>324</v>
      </c>
      <c r="J87" s="38">
        <v>0.46279985468365814</v>
      </c>
      <c r="K87" s="132" t="s">
        <v>299</v>
      </c>
      <c r="L87" s="41" t="s">
        <v>147</v>
      </c>
      <c r="M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</row>
    <row r="88" spans="1:84">
      <c r="A88" s="40" t="s">
        <v>148</v>
      </c>
      <c r="B88" s="38" t="s">
        <v>324</v>
      </c>
      <c r="C88" s="38">
        <v>0.29325699999999999</v>
      </c>
      <c r="D88" s="38">
        <v>0.16102136360786179</v>
      </c>
      <c r="E88" s="38">
        <v>1.0270565057008705</v>
      </c>
      <c r="F88" s="38" t="s">
        <v>299</v>
      </c>
      <c r="G88" s="121" t="s">
        <v>324</v>
      </c>
      <c r="H88" s="38">
        <v>5.1240000000000001E-2</v>
      </c>
      <c r="I88" s="38" t="s">
        <v>324</v>
      </c>
      <c r="J88" s="38" t="s">
        <v>324</v>
      </c>
      <c r="K88" s="132" t="s">
        <v>299</v>
      </c>
      <c r="L88" s="41" t="s">
        <v>214</v>
      </c>
      <c r="M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</row>
    <row r="89" spans="1:84">
      <c r="A89" s="40" t="s">
        <v>150</v>
      </c>
      <c r="B89" s="38">
        <v>27.696966</v>
      </c>
      <c r="C89" s="38">
        <v>50.511955</v>
      </c>
      <c r="D89" s="38">
        <v>29.657385939818372</v>
      </c>
      <c r="E89" s="38">
        <v>46.90296445339424</v>
      </c>
      <c r="F89" s="38" t="s">
        <v>299</v>
      </c>
      <c r="G89" s="121" t="s">
        <v>324</v>
      </c>
      <c r="H89" s="38" t="s">
        <v>324</v>
      </c>
      <c r="I89" s="38">
        <v>0.25893903256063255</v>
      </c>
      <c r="J89" s="38">
        <v>0.69716605186675618</v>
      </c>
      <c r="K89" s="132" t="s">
        <v>299</v>
      </c>
      <c r="L89" s="41" t="s">
        <v>151</v>
      </c>
      <c r="M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</row>
    <row r="90" spans="1:84">
      <c r="A90" s="40" t="s">
        <v>152</v>
      </c>
      <c r="B90" s="38">
        <v>5.1177E-2</v>
      </c>
      <c r="C90" s="38">
        <v>0.31288100000000002</v>
      </c>
      <c r="D90" s="38">
        <v>5.5991932603808983E-2</v>
      </c>
      <c r="E90" s="38">
        <v>9.7540520903196995E-2</v>
      </c>
      <c r="F90" s="38" t="s">
        <v>299</v>
      </c>
      <c r="G90" s="121" t="s">
        <v>324</v>
      </c>
      <c r="H90" s="38" t="s">
        <v>324</v>
      </c>
      <c r="I90" s="38" t="s">
        <v>324</v>
      </c>
      <c r="J90" s="38" t="s">
        <v>324</v>
      </c>
      <c r="K90" s="132" t="s">
        <v>299</v>
      </c>
      <c r="L90" s="41" t="s">
        <v>153</v>
      </c>
      <c r="M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</row>
    <row r="91" spans="1:84">
      <c r="A91" s="40" t="s">
        <v>154</v>
      </c>
      <c r="B91" s="38">
        <v>1.947803</v>
      </c>
      <c r="C91" s="38">
        <v>1.912288</v>
      </c>
      <c r="D91" s="38">
        <v>4.3278362265665455</v>
      </c>
      <c r="E91" s="38">
        <v>2.2139553990610028</v>
      </c>
      <c r="F91" s="38" t="s">
        <v>299</v>
      </c>
      <c r="G91" s="121" t="s">
        <v>324</v>
      </c>
      <c r="H91" s="38" t="s">
        <v>324</v>
      </c>
      <c r="I91" s="38" t="s">
        <v>324</v>
      </c>
      <c r="J91" s="38" t="s">
        <v>324</v>
      </c>
      <c r="K91" s="132" t="s">
        <v>299</v>
      </c>
      <c r="L91" s="41" t="s">
        <v>155</v>
      </c>
      <c r="M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</row>
    <row r="92" spans="1:84" s="232" customFormat="1" ht="13.5" thickBot="1">
      <c r="A92" s="40" t="s">
        <v>58</v>
      </c>
      <c r="B92" s="87">
        <v>2771.5066959999999</v>
      </c>
      <c r="C92" s="87">
        <v>2651.1853569999998</v>
      </c>
      <c r="D92" s="87">
        <v>2877.0333137810617</v>
      </c>
      <c r="E92" s="87">
        <v>2942.9111577801627</v>
      </c>
      <c r="F92" s="87" t="s">
        <v>299</v>
      </c>
      <c r="G92" s="121">
        <v>499.43874299999999</v>
      </c>
      <c r="H92" s="38">
        <v>453.49435099999999</v>
      </c>
      <c r="I92" s="38">
        <v>488.39561999199304</v>
      </c>
      <c r="J92" s="38">
        <v>617.82449223120238</v>
      </c>
      <c r="K92" s="132" t="s">
        <v>299</v>
      </c>
      <c r="L92" s="41" t="s">
        <v>59</v>
      </c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</row>
    <row r="93" spans="1:84" ht="13.5" thickBot="1">
      <c r="A93" s="191" t="s">
        <v>156</v>
      </c>
      <c r="B93" s="15">
        <v>4.098827</v>
      </c>
      <c r="C93" s="15">
        <v>29.144621000000001</v>
      </c>
      <c r="D93" s="15">
        <v>6.0118384786151662</v>
      </c>
      <c r="E93" s="15">
        <v>8.1683534540576819</v>
      </c>
      <c r="F93" s="15" t="s">
        <v>299</v>
      </c>
      <c r="G93" s="118">
        <v>0.82191499999999995</v>
      </c>
      <c r="H93" s="15">
        <v>12.007830999999999</v>
      </c>
      <c r="I93" s="15">
        <v>7.1705858233954176</v>
      </c>
      <c r="J93" s="15">
        <v>6.4559836798568817</v>
      </c>
      <c r="K93" s="127" t="s">
        <v>299</v>
      </c>
      <c r="L93" s="201" t="s">
        <v>157</v>
      </c>
      <c r="M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</row>
    <row r="94" spans="1:84" s="99" customFormat="1" ht="20.25" customHeight="1" thickBot="1">
      <c r="A94" s="202" t="s">
        <v>158</v>
      </c>
      <c r="B94" s="15">
        <v>0.31911200000000001</v>
      </c>
      <c r="C94" s="15">
        <v>0.51602400000000004</v>
      </c>
      <c r="D94" s="15">
        <v>0.36550124063132822</v>
      </c>
      <c r="E94" s="15">
        <v>0.31491504583053892</v>
      </c>
      <c r="F94" s="15" t="s">
        <v>299</v>
      </c>
      <c r="G94" s="118" t="s">
        <v>324</v>
      </c>
      <c r="H94" s="15" t="s">
        <v>324</v>
      </c>
      <c r="I94" s="15" t="s">
        <v>324</v>
      </c>
      <c r="J94" s="15" t="s">
        <v>324</v>
      </c>
      <c r="K94" s="127" t="s">
        <v>299</v>
      </c>
      <c r="L94" s="273" t="s">
        <v>220</v>
      </c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</row>
    <row r="95" spans="1:84" s="99" customFormat="1" ht="20.25" customHeight="1" thickBot="1">
      <c r="A95" s="274" t="s">
        <v>85</v>
      </c>
      <c r="B95" s="15">
        <v>3.7797149999999999</v>
      </c>
      <c r="C95" s="15">
        <v>28.628596999999999</v>
      </c>
      <c r="D95" s="15">
        <v>5.6463372379838379</v>
      </c>
      <c r="E95" s="15">
        <v>7.8534384082271425</v>
      </c>
      <c r="F95" s="15" t="s">
        <v>299</v>
      </c>
      <c r="G95" s="118">
        <v>0.82191499999999995</v>
      </c>
      <c r="H95" s="15">
        <v>12.006003</v>
      </c>
      <c r="I95" s="15">
        <v>7.1594106927509049</v>
      </c>
      <c r="J95" s="15">
        <v>6.4559836798568817</v>
      </c>
      <c r="K95" s="127" t="s">
        <v>299</v>
      </c>
      <c r="L95" s="272" t="s">
        <v>110</v>
      </c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</row>
    <row r="96" spans="1:84" s="99" customFormat="1" ht="15.75">
      <c r="A96" s="205" t="s">
        <v>302</v>
      </c>
      <c r="B96" s="19">
        <v>0.15515300000000001</v>
      </c>
      <c r="C96" s="19" t="s">
        <v>324</v>
      </c>
      <c r="D96" s="19" t="s">
        <v>324</v>
      </c>
      <c r="E96" s="19" t="s">
        <v>324</v>
      </c>
      <c r="F96" s="19" t="s">
        <v>299</v>
      </c>
      <c r="G96" s="126">
        <v>0.78202799999999995</v>
      </c>
      <c r="H96" s="19">
        <v>8.8874060000000004</v>
      </c>
      <c r="I96" s="19">
        <v>7.1510247889588632</v>
      </c>
      <c r="J96" s="19">
        <v>6.4208327744242863</v>
      </c>
      <c r="K96" s="146" t="s">
        <v>299</v>
      </c>
      <c r="L96" s="204" t="s">
        <v>306</v>
      </c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</row>
    <row r="97" spans="1:84" s="252" customFormat="1" ht="12.75" customHeight="1">
      <c r="A97" s="40" t="s">
        <v>160</v>
      </c>
      <c r="B97" s="46" t="s">
        <v>324</v>
      </c>
      <c r="C97" s="46" t="s">
        <v>324</v>
      </c>
      <c r="D97" s="46" t="s">
        <v>324</v>
      </c>
      <c r="E97" s="46" t="s">
        <v>324</v>
      </c>
      <c r="F97" s="46" t="s">
        <v>299</v>
      </c>
      <c r="G97" s="122">
        <v>0.78202799999999995</v>
      </c>
      <c r="H97" s="46">
        <v>8.8874060000000004</v>
      </c>
      <c r="I97" s="46">
        <v>7.1510247889588632</v>
      </c>
      <c r="J97" s="46">
        <v>6.4207707355242194</v>
      </c>
      <c r="K97" s="133" t="s">
        <v>299</v>
      </c>
      <c r="L97" s="41" t="s">
        <v>161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</row>
    <row r="98" spans="1:84">
      <c r="A98" s="40" t="s">
        <v>255</v>
      </c>
      <c r="B98" s="38" t="s">
        <v>324</v>
      </c>
      <c r="C98" s="38" t="s">
        <v>324</v>
      </c>
      <c r="D98" s="38" t="s">
        <v>324</v>
      </c>
      <c r="E98" s="38" t="s">
        <v>324</v>
      </c>
      <c r="F98" s="38" t="s">
        <v>299</v>
      </c>
      <c r="G98" s="121" t="s">
        <v>324</v>
      </c>
      <c r="H98" s="38" t="s">
        <v>324</v>
      </c>
      <c r="I98" s="38" t="s">
        <v>324</v>
      </c>
      <c r="J98" s="38" t="s">
        <v>324</v>
      </c>
      <c r="K98" s="132" t="s">
        <v>299</v>
      </c>
      <c r="L98" s="41" t="s">
        <v>257</v>
      </c>
      <c r="M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</row>
    <row r="99" spans="1:84">
      <c r="A99" s="40" t="s">
        <v>256</v>
      </c>
      <c r="B99" s="38">
        <v>0.130916</v>
      </c>
      <c r="C99" s="38" t="s">
        <v>324</v>
      </c>
      <c r="D99" s="38" t="s">
        <v>324</v>
      </c>
      <c r="E99" s="38" t="s">
        <v>324</v>
      </c>
      <c r="F99" s="38" t="s">
        <v>299</v>
      </c>
      <c r="G99" s="121" t="s">
        <v>324</v>
      </c>
      <c r="H99" s="38" t="s">
        <v>324</v>
      </c>
      <c r="I99" s="38" t="s">
        <v>324</v>
      </c>
      <c r="J99" s="38" t="s">
        <v>324</v>
      </c>
      <c r="K99" s="132" t="s">
        <v>299</v>
      </c>
      <c r="L99" s="41" t="s">
        <v>258</v>
      </c>
      <c r="M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</row>
    <row r="100" spans="1:84">
      <c r="A100" s="40" t="s">
        <v>58</v>
      </c>
      <c r="B100" s="38" t="s">
        <v>324</v>
      </c>
      <c r="C100" s="38" t="s">
        <v>324</v>
      </c>
      <c r="D100" s="38" t="s">
        <v>324</v>
      </c>
      <c r="E100" s="38" t="s">
        <v>324</v>
      </c>
      <c r="F100" s="38" t="s">
        <v>299</v>
      </c>
      <c r="G100" s="121" t="s">
        <v>324</v>
      </c>
      <c r="H100" s="38" t="s">
        <v>324</v>
      </c>
      <c r="I100" s="38" t="s">
        <v>324</v>
      </c>
      <c r="J100" s="38" t="s">
        <v>324</v>
      </c>
      <c r="K100" s="132" t="s">
        <v>299</v>
      </c>
      <c r="L100" s="41" t="s">
        <v>59</v>
      </c>
      <c r="M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</row>
    <row r="101" spans="1:84" ht="25.5">
      <c r="A101" s="92" t="s">
        <v>168</v>
      </c>
      <c r="B101" s="66">
        <v>0.202347</v>
      </c>
      <c r="C101" s="66">
        <v>0.68572900000000003</v>
      </c>
      <c r="D101" s="66">
        <v>0.44004726492021556</v>
      </c>
      <c r="E101" s="66">
        <v>0.2085867985691931</v>
      </c>
      <c r="F101" s="66" t="s">
        <v>299</v>
      </c>
      <c r="G101" s="124" t="s">
        <v>324</v>
      </c>
      <c r="H101" s="66" t="s">
        <v>324</v>
      </c>
      <c r="I101" s="66" t="s">
        <v>324</v>
      </c>
      <c r="J101" s="66" t="s">
        <v>324</v>
      </c>
      <c r="K101" s="137" t="s">
        <v>299</v>
      </c>
      <c r="L101" s="206" t="s">
        <v>169</v>
      </c>
      <c r="M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</row>
    <row r="102" spans="1:84" ht="25.5">
      <c r="A102" s="92" t="s">
        <v>170</v>
      </c>
      <c r="B102" s="66">
        <v>1.7592019999999999</v>
      </c>
      <c r="C102" s="66">
        <v>1.076616</v>
      </c>
      <c r="D102" s="66">
        <v>1.1177264316369042</v>
      </c>
      <c r="E102" s="66">
        <v>2.6828747484909452</v>
      </c>
      <c r="F102" s="66" t="s">
        <v>299</v>
      </c>
      <c r="G102" s="124" t="s">
        <v>324</v>
      </c>
      <c r="H102" s="66" t="s">
        <v>324</v>
      </c>
      <c r="I102" s="66" t="s">
        <v>324</v>
      </c>
      <c r="J102" s="66" t="s">
        <v>324</v>
      </c>
      <c r="K102" s="137" t="s">
        <v>299</v>
      </c>
      <c r="L102" s="206" t="s">
        <v>171</v>
      </c>
      <c r="M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</row>
    <row r="103" spans="1:84" ht="13.5" thickBot="1">
      <c r="A103" s="51" t="s">
        <v>172</v>
      </c>
      <c r="B103" s="52">
        <v>1.6630130000000001</v>
      </c>
      <c r="C103" s="52">
        <v>26.866251999999999</v>
      </c>
      <c r="D103" s="52">
        <v>4.0885635414267183</v>
      </c>
      <c r="E103" s="52">
        <v>4.9619768611670043</v>
      </c>
      <c r="F103" s="52" t="s">
        <v>299</v>
      </c>
      <c r="G103" s="147" t="s">
        <v>324</v>
      </c>
      <c r="H103" s="52">
        <v>3.1185969999999998</v>
      </c>
      <c r="I103" s="52" t="s">
        <v>324</v>
      </c>
      <c r="J103" s="52" t="s">
        <v>324</v>
      </c>
      <c r="K103" s="148" t="s">
        <v>299</v>
      </c>
      <c r="L103" s="54" t="s">
        <v>173</v>
      </c>
      <c r="M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</row>
    <row r="104" spans="1:84" s="187" customFormat="1" ht="12">
      <c r="A104" s="183" t="s">
        <v>174</v>
      </c>
      <c r="B104" s="216"/>
      <c r="C104" s="216"/>
      <c r="D104" s="216"/>
      <c r="E104" s="216"/>
      <c r="F104" s="216"/>
      <c r="G104" s="217"/>
      <c r="H104" s="217"/>
      <c r="I104" s="217"/>
      <c r="J104" s="217"/>
      <c r="K104" s="217"/>
      <c r="L104" s="218" t="s">
        <v>215</v>
      </c>
      <c r="N104" s="186"/>
    </row>
    <row r="105" spans="1:84" s="187" customFormat="1" ht="12">
      <c r="A105" s="188" t="s">
        <v>219</v>
      </c>
      <c r="B105" s="185"/>
      <c r="C105" s="184"/>
      <c r="D105" s="184"/>
      <c r="E105" s="184"/>
      <c r="F105" s="184"/>
      <c r="G105" s="185"/>
      <c r="H105" s="185"/>
      <c r="I105" s="185"/>
      <c r="J105" s="185"/>
      <c r="K105" s="185"/>
      <c r="L105" s="218" t="s">
        <v>247</v>
      </c>
      <c r="N105" s="186"/>
    </row>
    <row r="106" spans="1:84" s="187" customFormat="1" ht="12">
      <c r="A106" s="188" t="s">
        <v>192</v>
      </c>
      <c r="B106" s="185"/>
      <c r="C106" s="184"/>
      <c r="D106" s="184"/>
      <c r="E106" s="184"/>
      <c r="F106" s="184"/>
      <c r="G106" s="185"/>
      <c r="H106" s="185"/>
      <c r="I106" s="185"/>
      <c r="J106" s="185"/>
      <c r="K106" s="185"/>
      <c r="L106" s="218" t="s">
        <v>203</v>
      </c>
      <c r="N106" s="186"/>
    </row>
    <row r="107" spans="1:84"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</row>
    <row r="108" spans="1:84">
      <c r="B108" s="236"/>
      <c r="C108" s="236"/>
      <c r="D108" s="236"/>
      <c r="E108" s="236"/>
      <c r="F108" s="236"/>
      <c r="G108" s="236"/>
      <c r="H108" s="236"/>
      <c r="I108" s="236"/>
      <c r="J108" s="236"/>
      <c r="K108" s="236"/>
    </row>
  </sheetData>
  <mergeCells count="3">
    <mergeCell ref="A3:L3"/>
    <mergeCell ref="B4:F4"/>
    <mergeCell ref="G4:K4"/>
  </mergeCells>
  <printOptions horizontalCentered="1" verticalCentered="1"/>
  <pageMargins left="0.55118110236220474" right="0.55118110236220474" top="0" bottom="0" header="0.19685039370078741" footer="0.19685039370078741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CG208"/>
  <sheetViews>
    <sheetView view="pageBreakPreview" zoomScaleNormal="100" zoomScaleSheetLayoutView="100" workbookViewId="0">
      <selection activeCell="A3" sqref="A3:L3"/>
    </sheetView>
  </sheetViews>
  <sheetFormatPr defaultRowHeight="12.75"/>
  <cols>
    <col min="1" max="1" width="34.85546875" style="114" customWidth="1"/>
    <col min="2" max="10" width="9.140625" style="230"/>
    <col min="11" max="11" width="9.42578125" style="230" bestFit="1" customWidth="1"/>
    <col min="12" max="12" width="32.42578125" style="235" customWidth="1"/>
    <col min="13" max="13" width="6.5703125" style="230" customWidth="1"/>
    <col min="14" max="14" width="9.140625" style="229"/>
    <col min="15" max="16384" width="9.140625" style="230"/>
  </cols>
  <sheetData>
    <row r="1" spans="1:84" ht="20.25" customHeight="1">
      <c r="A1" s="207" t="s">
        <v>347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  <c r="N1" s="211"/>
    </row>
    <row r="2" spans="1:84" ht="19.5" customHeight="1">
      <c r="A2" s="176" t="s">
        <v>348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  <c r="N2" s="211"/>
    </row>
    <row r="3" spans="1:84" ht="15.75">
      <c r="A3" s="276" t="s">
        <v>268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N3" s="213"/>
    </row>
    <row r="4" spans="1:84" ht="20.25" customHeight="1" thickBot="1">
      <c r="A4" s="8" t="s">
        <v>0</v>
      </c>
      <c r="B4" s="277" t="s">
        <v>1</v>
      </c>
      <c r="C4" s="277"/>
      <c r="D4" s="277"/>
      <c r="E4" s="277"/>
      <c r="F4" s="277"/>
      <c r="G4" s="277" t="s">
        <v>232</v>
      </c>
      <c r="H4" s="277"/>
      <c r="I4" s="277"/>
      <c r="J4" s="277"/>
      <c r="K4" s="277"/>
      <c r="L4" s="9" t="s">
        <v>3</v>
      </c>
    </row>
    <row r="5" spans="1:84" s="99" customFormat="1" ht="15.75" customHeight="1" thickBot="1">
      <c r="A5" s="189"/>
      <c r="B5" s="215">
        <v>2008</v>
      </c>
      <c r="C5" s="215">
        <v>2009</v>
      </c>
      <c r="D5" s="215">
        <v>2010</v>
      </c>
      <c r="E5" s="215">
        <v>2011</v>
      </c>
      <c r="F5" s="219">
        <v>2012</v>
      </c>
      <c r="G5" s="215">
        <v>2008</v>
      </c>
      <c r="H5" s="215">
        <v>2009</v>
      </c>
      <c r="I5" s="215">
        <v>2010</v>
      </c>
      <c r="J5" s="215">
        <v>2011</v>
      </c>
      <c r="K5" s="219">
        <v>2012</v>
      </c>
      <c r="L5" s="190" t="s">
        <v>4</v>
      </c>
      <c r="N5" s="98"/>
    </row>
    <row r="6" spans="1:84" s="99" customFormat="1" ht="19.5" customHeight="1" thickBot="1">
      <c r="A6" s="191" t="s">
        <v>5</v>
      </c>
      <c r="B6" s="15">
        <v>27900.556787868114</v>
      </c>
      <c r="C6" s="15">
        <v>24922.376640781142</v>
      </c>
      <c r="D6" s="15">
        <v>23240.242679629824</v>
      </c>
      <c r="E6" s="15">
        <v>22329.644242961625</v>
      </c>
      <c r="F6" s="15">
        <v>26082.567899976068</v>
      </c>
      <c r="G6" s="118">
        <v>56593.613681611583</v>
      </c>
      <c r="H6" s="15">
        <v>49474.301449473147</v>
      </c>
      <c r="I6" s="15">
        <v>74811.584929224773</v>
      </c>
      <c r="J6" s="15">
        <v>114300.56339219958</v>
      </c>
      <c r="K6" s="127">
        <v>132967.58753944546</v>
      </c>
      <c r="L6" s="192" t="s">
        <v>6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</row>
    <row r="7" spans="1:84" ht="19.5" customHeight="1">
      <c r="A7" s="17" t="s">
        <v>7</v>
      </c>
      <c r="B7" s="18">
        <v>15083.324884748636</v>
      </c>
      <c r="C7" s="18">
        <v>13907.953310825076</v>
      </c>
      <c r="D7" s="18">
        <v>12594.980254633754</v>
      </c>
      <c r="E7" s="18">
        <v>11505.181579933824</v>
      </c>
      <c r="F7" s="18">
        <v>13753.171092580538</v>
      </c>
      <c r="G7" s="126">
        <v>23039.456376352202</v>
      </c>
      <c r="H7" s="19">
        <v>16393.661375980242</v>
      </c>
      <c r="I7" s="19">
        <v>33408.755894698399</v>
      </c>
      <c r="J7" s="19">
        <v>51328.330549360893</v>
      </c>
      <c r="K7" s="146">
        <v>53619.219287974898</v>
      </c>
      <c r="L7" s="36" t="s">
        <v>8</v>
      </c>
      <c r="M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</row>
    <row r="8" spans="1:84" ht="20.100000000000001" customHeight="1">
      <c r="A8" s="85" t="s">
        <v>9</v>
      </c>
      <c r="B8" s="22">
        <v>12817.223417638364</v>
      </c>
      <c r="C8" s="22">
        <v>11014.398588879427</v>
      </c>
      <c r="D8" s="22">
        <v>10645.26242499607</v>
      </c>
      <c r="E8" s="22">
        <v>10823.514057291733</v>
      </c>
      <c r="F8" s="129">
        <v>12329.382842736417</v>
      </c>
      <c r="G8" s="22">
        <v>26913.365676841469</v>
      </c>
      <c r="H8" s="22">
        <v>23749.982768343198</v>
      </c>
      <c r="I8" s="22">
        <v>41164.777108070695</v>
      </c>
      <c r="J8" s="22">
        <v>62843.348800521846</v>
      </c>
      <c r="K8" s="129">
        <v>78384.778339374607</v>
      </c>
      <c r="L8" s="193" t="s">
        <v>10</v>
      </c>
      <c r="M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</row>
    <row r="9" spans="1:84" ht="23.25" customHeight="1">
      <c r="A9" s="85" t="s">
        <v>329</v>
      </c>
      <c r="B9" s="22" t="s">
        <v>324</v>
      </c>
      <c r="C9" s="22" t="s">
        <v>324</v>
      </c>
      <c r="D9" s="22" t="s">
        <v>324</v>
      </c>
      <c r="E9" s="22">
        <v>0.94860573606769993</v>
      </c>
      <c r="F9" s="129" t="s">
        <v>324</v>
      </c>
      <c r="G9" s="22">
        <v>25761.049225282797</v>
      </c>
      <c r="H9" s="22">
        <v>14053.26147768997</v>
      </c>
      <c r="I9" s="22">
        <v>20193.64707627496</v>
      </c>
      <c r="J9" s="22">
        <v>26404.781680823551</v>
      </c>
      <c r="K9" s="129">
        <v>26115.249198603815</v>
      </c>
      <c r="L9" s="193" t="s">
        <v>292</v>
      </c>
      <c r="M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</row>
    <row r="10" spans="1:84" ht="20.100000000000001" customHeight="1" thickBot="1">
      <c r="A10" s="194" t="s">
        <v>183</v>
      </c>
      <c r="B10" s="18" t="s">
        <v>324</v>
      </c>
      <c r="C10" s="18" t="s">
        <v>324</v>
      </c>
      <c r="D10" s="18" t="s">
        <v>324</v>
      </c>
      <c r="E10" s="18" t="s">
        <v>324</v>
      </c>
      <c r="F10" s="128" t="s">
        <v>324</v>
      </c>
      <c r="G10" s="164">
        <v>6640.7916284179137</v>
      </c>
      <c r="H10" s="18">
        <v>9330.6573051497089</v>
      </c>
      <c r="I10" s="18">
        <v>238.051926455678</v>
      </c>
      <c r="J10" s="18">
        <v>128.88404231684999</v>
      </c>
      <c r="K10" s="128">
        <v>963.58991209593739</v>
      </c>
      <c r="L10" s="195" t="s">
        <v>194</v>
      </c>
      <c r="M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</row>
    <row r="11" spans="1:84" s="99" customFormat="1" ht="13.5" thickBot="1">
      <c r="A11" s="189" t="s">
        <v>11</v>
      </c>
      <c r="B11" s="27">
        <v>9988.7810707835015</v>
      </c>
      <c r="C11" s="27">
        <v>8960.3441982474542</v>
      </c>
      <c r="D11" s="27">
        <v>7900.7774817897434</v>
      </c>
      <c r="E11" s="27">
        <v>7454.874817012319</v>
      </c>
      <c r="F11" s="130">
        <v>8356.3113730297209</v>
      </c>
      <c r="G11" s="27">
        <v>3164.6482222541431</v>
      </c>
      <c r="H11" s="27">
        <v>3973.4689440452921</v>
      </c>
      <c r="I11" s="27">
        <v>10096.356104221379</v>
      </c>
      <c r="J11" s="27">
        <v>18227.883714770629</v>
      </c>
      <c r="K11" s="130">
        <v>13344.217649275604</v>
      </c>
      <c r="L11" s="196" t="s">
        <v>12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</row>
    <row r="12" spans="1:84" ht="18" customHeight="1" thickBot="1">
      <c r="A12" s="263" t="s">
        <v>300</v>
      </c>
      <c r="B12" s="15">
        <v>9399.5541855768188</v>
      </c>
      <c r="C12" s="15">
        <v>8562.945634646263</v>
      </c>
      <c r="D12" s="15">
        <v>7480.1579610276513</v>
      </c>
      <c r="E12" s="15">
        <v>6924.1141307283888</v>
      </c>
      <c r="F12" s="127">
        <v>7760.285429677413</v>
      </c>
      <c r="G12" s="264">
        <v>2957.4710744481622</v>
      </c>
      <c r="H12" s="264">
        <v>3957.982977482457</v>
      </c>
      <c r="I12" s="264">
        <v>10023.28960982896</v>
      </c>
      <c r="J12" s="264">
        <v>18132.804264934966</v>
      </c>
      <c r="K12" s="265">
        <v>13201.460914580832</v>
      </c>
      <c r="L12" s="192" t="s">
        <v>304</v>
      </c>
      <c r="M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</row>
    <row r="13" spans="1:84" ht="15.75" customHeight="1">
      <c r="A13" s="32" t="s">
        <v>13</v>
      </c>
      <c r="B13" s="22">
        <v>9308.5128741602293</v>
      </c>
      <c r="C13" s="22">
        <v>8079.893854004582</v>
      </c>
      <c r="D13" s="22">
        <v>7344.1030573576227</v>
      </c>
      <c r="E13" s="22">
        <v>6669.6650771975255</v>
      </c>
      <c r="F13" s="129">
        <v>6984.1952743106531</v>
      </c>
      <c r="G13" s="33">
        <v>3126.821290372875</v>
      </c>
      <c r="H13" s="33">
        <v>3029.6205655911972</v>
      </c>
      <c r="I13" s="33">
        <v>10053.969988918008</v>
      </c>
      <c r="J13" s="33">
        <v>18183.644054776403</v>
      </c>
      <c r="K13" s="131">
        <v>13062.394241659731</v>
      </c>
      <c r="L13" s="34" t="s">
        <v>14</v>
      </c>
      <c r="M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</row>
    <row r="14" spans="1:84" ht="15.75" customHeight="1">
      <c r="A14" s="197" t="s">
        <v>15</v>
      </c>
      <c r="B14" s="18">
        <v>8920.4532936557407</v>
      </c>
      <c r="C14" s="18">
        <v>7771.9089018188024</v>
      </c>
      <c r="D14" s="18">
        <v>7045.7324455620283</v>
      </c>
      <c r="E14" s="18">
        <v>6314.0464643466557</v>
      </c>
      <c r="F14" s="128">
        <v>6542.59015027446</v>
      </c>
      <c r="G14" s="18">
        <v>2932.4217414092418</v>
      </c>
      <c r="H14" s="18">
        <v>3020.5348481492151</v>
      </c>
      <c r="I14" s="18">
        <v>10005.534139558256</v>
      </c>
      <c r="J14" s="18">
        <v>18119.102856670401</v>
      </c>
      <c r="K14" s="128">
        <v>12953.345992638309</v>
      </c>
      <c r="L14" s="36" t="s">
        <v>16</v>
      </c>
      <c r="M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</row>
    <row r="15" spans="1:84">
      <c r="A15" s="40" t="s">
        <v>17</v>
      </c>
      <c r="B15" s="38">
        <v>174.54056223834257</v>
      </c>
      <c r="C15" s="38">
        <v>143.20739955347801</v>
      </c>
      <c r="D15" s="38">
        <v>136.56950422704847</v>
      </c>
      <c r="E15" s="38">
        <v>143.10599665553201</v>
      </c>
      <c r="F15" s="132">
        <v>237.95627393002658</v>
      </c>
      <c r="G15" s="38">
        <v>0.13888232554809996</v>
      </c>
      <c r="H15" s="38">
        <v>1.3424962608681998</v>
      </c>
      <c r="I15" s="38">
        <v>2.5115420749784896</v>
      </c>
      <c r="J15" s="7">
        <v>9.2901136306126997</v>
      </c>
      <c r="K15" s="132">
        <v>14.025097013350498</v>
      </c>
      <c r="L15" s="41" t="s">
        <v>18</v>
      </c>
      <c r="M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</row>
    <row r="16" spans="1:84">
      <c r="A16" s="40" t="s">
        <v>19</v>
      </c>
      <c r="B16" s="38">
        <v>227.49026707848111</v>
      </c>
      <c r="C16" s="38">
        <v>271.28470768265055</v>
      </c>
      <c r="D16" s="38">
        <v>269.28711399660722</v>
      </c>
      <c r="E16" s="38">
        <v>193.18166138720616</v>
      </c>
      <c r="F16" s="132">
        <v>189.14926548845739</v>
      </c>
      <c r="G16" s="38">
        <v>1369.3844528206635</v>
      </c>
      <c r="H16" s="38">
        <v>1323.7376857949398</v>
      </c>
      <c r="I16" s="38">
        <v>1333.9855950427598</v>
      </c>
      <c r="J16" s="38">
        <v>1974.9675589429139</v>
      </c>
      <c r="K16" s="132">
        <v>1702.9918086831374</v>
      </c>
      <c r="L16" s="41" t="s">
        <v>20</v>
      </c>
      <c r="M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</row>
    <row r="17" spans="1:84">
      <c r="A17" s="40" t="s">
        <v>21</v>
      </c>
      <c r="B17" s="38">
        <v>95.097854786837118</v>
      </c>
      <c r="C17" s="38">
        <v>123.04047602627156</v>
      </c>
      <c r="D17" s="38">
        <v>103.94152742286286</v>
      </c>
      <c r="E17" s="38">
        <v>79.982004732754007</v>
      </c>
      <c r="F17" s="132">
        <v>73.949910347268428</v>
      </c>
      <c r="G17" s="38">
        <v>0.73054535912009988</v>
      </c>
      <c r="H17" s="38">
        <v>22.764800998392001</v>
      </c>
      <c r="I17" s="38">
        <v>6.2118036708558</v>
      </c>
      <c r="J17" s="38">
        <v>86.143874824986796</v>
      </c>
      <c r="K17" s="132">
        <v>10.294785839819246</v>
      </c>
      <c r="L17" s="41" t="s">
        <v>22</v>
      </c>
      <c r="M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</row>
    <row r="18" spans="1:84">
      <c r="A18" s="40" t="s">
        <v>23</v>
      </c>
      <c r="B18" s="38">
        <v>180.79098620532477</v>
      </c>
      <c r="C18" s="38">
        <v>113.73323252410701</v>
      </c>
      <c r="D18" s="38">
        <v>82.224549691226414</v>
      </c>
      <c r="E18" s="38">
        <v>54.648582247139998</v>
      </c>
      <c r="F18" s="132">
        <v>64.207479353994884</v>
      </c>
      <c r="G18" s="38">
        <v>9.9506002847437998</v>
      </c>
      <c r="H18" s="38">
        <v>3.2940005541866992</v>
      </c>
      <c r="I18" s="38">
        <v>7.3910567860780993</v>
      </c>
      <c r="J18" s="38">
        <v>12.2158192128722</v>
      </c>
      <c r="K18" s="132">
        <v>24.040677115892244</v>
      </c>
      <c r="L18" s="41" t="s">
        <v>24</v>
      </c>
      <c r="M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</row>
    <row r="19" spans="1:84">
      <c r="A19" s="40" t="s">
        <v>25</v>
      </c>
      <c r="B19" s="38">
        <v>1025.8092836711533</v>
      </c>
      <c r="C19" s="38">
        <v>1231.8723741895797</v>
      </c>
      <c r="D19" s="38">
        <v>1106.0473581716935</v>
      </c>
      <c r="E19" s="38">
        <v>748.30846973650148</v>
      </c>
      <c r="F19" s="132">
        <v>766.02000286659393</v>
      </c>
      <c r="G19" s="38">
        <v>75.478502127412909</v>
      </c>
      <c r="H19" s="38">
        <v>44.676511156291525</v>
      </c>
      <c r="I19" s="38">
        <v>1176.4173340823188</v>
      </c>
      <c r="J19" s="38">
        <v>1731.2983236321747</v>
      </c>
      <c r="K19" s="132">
        <v>1533.6907496593649</v>
      </c>
      <c r="L19" s="41" t="s">
        <v>26</v>
      </c>
      <c r="M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</row>
    <row r="20" spans="1:84">
      <c r="A20" s="40" t="s">
        <v>27</v>
      </c>
      <c r="B20" s="38">
        <v>2342.6382355335177</v>
      </c>
      <c r="C20" s="38">
        <v>1876.1914212687213</v>
      </c>
      <c r="D20" s="38">
        <v>1684.0287390351195</v>
      </c>
      <c r="E20" s="38">
        <v>1550.8242050801766</v>
      </c>
      <c r="F20" s="132">
        <v>1721.2774480592921</v>
      </c>
      <c r="G20" s="38">
        <v>13.464803824158896</v>
      </c>
      <c r="H20" s="38">
        <v>51.31708169631608</v>
      </c>
      <c r="I20" s="38">
        <v>68.830927937531982</v>
      </c>
      <c r="J20" s="38">
        <v>81.80591593041008</v>
      </c>
      <c r="K20" s="132">
        <v>120.68218088802811</v>
      </c>
      <c r="L20" s="41" t="s">
        <v>28</v>
      </c>
      <c r="M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</row>
    <row r="21" spans="1:84">
      <c r="A21" s="40" t="s">
        <v>29</v>
      </c>
      <c r="B21" s="38">
        <v>12.577959010250908</v>
      </c>
      <c r="C21" s="38">
        <v>18.717987105928696</v>
      </c>
      <c r="D21" s="38">
        <v>19.732571487798609</v>
      </c>
      <c r="E21" s="38">
        <v>12.609567161044602</v>
      </c>
      <c r="F21" s="132">
        <v>19.994848660351128</v>
      </c>
      <c r="G21" s="38">
        <v>8.2474910302299989E-2</v>
      </c>
      <c r="H21" s="38">
        <v>11.6470493697596</v>
      </c>
      <c r="I21" s="38">
        <v>20.947975675358098</v>
      </c>
      <c r="J21" s="38">
        <v>120.59024601490829</v>
      </c>
      <c r="K21" s="132">
        <v>68.250088639952992</v>
      </c>
      <c r="L21" s="41" t="s">
        <v>30</v>
      </c>
      <c r="M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</row>
    <row r="22" spans="1:84">
      <c r="A22" s="40" t="s">
        <v>31</v>
      </c>
      <c r="B22" s="38">
        <v>100.48699263775457</v>
      </c>
      <c r="C22" s="38">
        <v>72.001770093210894</v>
      </c>
      <c r="D22" s="38">
        <v>76.49552946146575</v>
      </c>
      <c r="E22" s="38">
        <v>93.138760283298993</v>
      </c>
      <c r="F22" s="132">
        <v>97.448026784018623</v>
      </c>
      <c r="G22" s="38">
        <v>0.25242646803419999</v>
      </c>
      <c r="H22" s="38">
        <v>3.5312799430142996</v>
      </c>
      <c r="I22" s="38">
        <v>3.6057027972411992</v>
      </c>
      <c r="J22" s="38">
        <v>6.8162289981112991</v>
      </c>
      <c r="K22" s="132">
        <v>10.451566518203249</v>
      </c>
      <c r="L22" s="41" t="s">
        <v>32</v>
      </c>
      <c r="M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</row>
    <row r="23" spans="1:84">
      <c r="A23" s="40" t="s">
        <v>33</v>
      </c>
      <c r="B23" s="38">
        <v>2053.2231437454907</v>
      </c>
      <c r="C23" s="38">
        <v>1865.5993037583194</v>
      </c>
      <c r="D23" s="38">
        <v>1510.6543886052802</v>
      </c>
      <c r="E23" s="38">
        <v>1275.9246820627825</v>
      </c>
      <c r="F23" s="132">
        <v>1274.0758038800652</v>
      </c>
      <c r="G23" s="38">
        <v>5.2685303094704024</v>
      </c>
      <c r="H23" s="38">
        <v>50.0150319388081</v>
      </c>
      <c r="I23" s="38">
        <v>93.672641635405796</v>
      </c>
      <c r="J23" s="38">
        <v>121.4087501918391</v>
      </c>
      <c r="K23" s="132">
        <v>263.31041742915448</v>
      </c>
      <c r="L23" s="41" t="s">
        <v>34</v>
      </c>
      <c r="M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</row>
    <row r="24" spans="1:84">
      <c r="A24" s="40" t="s">
        <v>35</v>
      </c>
      <c r="B24" s="38">
        <v>7.378299643582098</v>
      </c>
      <c r="C24" s="38">
        <v>4.6760412616911999</v>
      </c>
      <c r="D24" s="38">
        <v>3.8169626781014028</v>
      </c>
      <c r="E24" s="38">
        <v>4.4844215125915001</v>
      </c>
      <c r="F24" s="132">
        <v>9.5923611741127495</v>
      </c>
      <c r="G24" s="38">
        <v>0.26993513456270002</v>
      </c>
      <c r="H24" s="38">
        <v>0.20961217669599999</v>
      </c>
      <c r="I24" s="38">
        <v>0.18023258895819999</v>
      </c>
      <c r="J24" s="38">
        <v>0.2535456273933</v>
      </c>
      <c r="K24" s="132" t="s">
        <v>324</v>
      </c>
      <c r="L24" s="41" t="s">
        <v>36</v>
      </c>
      <c r="M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</row>
    <row r="25" spans="1:84">
      <c r="A25" s="40" t="s">
        <v>37</v>
      </c>
      <c r="B25" s="38">
        <v>599.34516487079202</v>
      </c>
      <c r="C25" s="38">
        <v>380.14833930710631</v>
      </c>
      <c r="D25" s="38">
        <v>364.35754563677523</v>
      </c>
      <c r="E25" s="38">
        <v>333.51992302367938</v>
      </c>
      <c r="F25" s="132">
        <v>377.72321193767402</v>
      </c>
      <c r="G25" s="38">
        <v>29.550906371242995</v>
      </c>
      <c r="H25" s="38">
        <v>79.147210413000195</v>
      </c>
      <c r="I25" s="38">
        <v>509.27645411396446</v>
      </c>
      <c r="J25" s="38">
        <v>1432.1123785630884</v>
      </c>
      <c r="K25" s="132">
        <v>124.02098152010322</v>
      </c>
      <c r="L25" s="41" t="s">
        <v>38</v>
      </c>
      <c r="M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</row>
    <row r="26" spans="1:84">
      <c r="A26" s="40" t="s">
        <v>39</v>
      </c>
      <c r="B26" s="38">
        <v>32.890756637108083</v>
      </c>
      <c r="C26" s="38">
        <v>23.739677233007821</v>
      </c>
      <c r="D26" s="38">
        <v>24.914061879878524</v>
      </c>
      <c r="E26" s="38">
        <v>35.404212241427302</v>
      </c>
      <c r="F26" s="132">
        <v>29.20459550004561</v>
      </c>
      <c r="G26" s="38" t="s">
        <v>324</v>
      </c>
      <c r="H26" s="38">
        <v>0.95947684887179996</v>
      </c>
      <c r="I26" s="38">
        <v>3.7081020804565994</v>
      </c>
      <c r="J26" s="38">
        <v>167.21329848355208</v>
      </c>
      <c r="K26" s="132">
        <v>56.492960182258038</v>
      </c>
      <c r="L26" s="41" t="s">
        <v>40</v>
      </c>
      <c r="M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</row>
    <row r="27" spans="1:84">
      <c r="A27" s="40" t="s">
        <v>41</v>
      </c>
      <c r="B27" s="38">
        <v>441.65061476266453</v>
      </c>
      <c r="C27" s="38">
        <v>297.34008696977401</v>
      </c>
      <c r="D27" s="38">
        <v>254.84135923170268</v>
      </c>
      <c r="E27" s="38">
        <v>299.21590315303769</v>
      </c>
      <c r="F27" s="132">
        <v>303.96152835739844</v>
      </c>
      <c r="G27" s="38">
        <v>1357.1880309469143</v>
      </c>
      <c r="H27" s="38">
        <v>769.43009664311455</v>
      </c>
      <c r="I27" s="38">
        <v>3225.1910083339658</v>
      </c>
      <c r="J27" s="38">
        <v>4340.773317316356</v>
      </c>
      <c r="K27" s="132">
        <v>4437.6604644532299</v>
      </c>
      <c r="L27" s="41" t="s">
        <v>42</v>
      </c>
      <c r="M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</row>
    <row r="28" spans="1:84">
      <c r="A28" s="40" t="s">
        <v>43</v>
      </c>
      <c r="B28" s="38">
        <v>315.13654602734118</v>
      </c>
      <c r="C28" s="38">
        <v>217.06837859431292</v>
      </c>
      <c r="D28" s="38">
        <v>225.19859861575833</v>
      </c>
      <c r="E28" s="38">
        <v>384.09233474156241</v>
      </c>
      <c r="F28" s="132">
        <v>202.94364151632035</v>
      </c>
      <c r="G28" s="38">
        <v>1.2159877635309</v>
      </c>
      <c r="H28" s="38">
        <v>3.8979052571029995</v>
      </c>
      <c r="I28" s="38">
        <v>18.0185586693731</v>
      </c>
      <c r="J28" s="38">
        <v>25.904118578890493</v>
      </c>
      <c r="K28" s="132">
        <v>15.972763617879748</v>
      </c>
      <c r="L28" s="41" t="s">
        <v>44</v>
      </c>
      <c r="M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</row>
    <row r="29" spans="1:84" ht="25.5">
      <c r="A29" s="198" t="s">
        <v>239</v>
      </c>
      <c r="B29" s="38">
        <v>1311.3966268070976</v>
      </c>
      <c r="C29" s="38">
        <v>1133.2877062506436</v>
      </c>
      <c r="D29" s="38">
        <v>1183.6226354207097</v>
      </c>
      <c r="E29" s="38">
        <v>1105.6057403279208</v>
      </c>
      <c r="F29" s="132">
        <v>1175.0857524188418</v>
      </c>
      <c r="G29" s="38">
        <v>69.36175408956278</v>
      </c>
      <c r="H29" s="38">
        <v>654.56460909785335</v>
      </c>
      <c r="I29" s="38">
        <v>3535.5852040690102</v>
      </c>
      <c r="J29" s="38">
        <v>8008.3093667222965</v>
      </c>
      <c r="K29" s="132">
        <v>4571.4392331001518</v>
      </c>
      <c r="L29" s="199" t="s">
        <v>238</v>
      </c>
      <c r="M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</row>
    <row r="30" spans="1:84">
      <c r="A30" s="194" t="s">
        <v>46</v>
      </c>
      <c r="B30" s="18">
        <v>388.05958050448839</v>
      </c>
      <c r="C30" s="18">
        <v>307.98495218577909</v>
      </c>
      <c r="D30" s="18">
        <v>298.3706117955951</v>
      </c>
      <c r="E30" s="18">
        <v>355.61861285087065</v>
      </c>
      <c r="F30" s="128">
        <v>441.60512403619254</v>
      </c>
      <c r="G30" s="18">
        <v>194.39954896363309</v>
      </c>
      <c r="H30" s="18">
        <v>9.0857174419817994</v>
      </c>
      <c r="I30" s="18">
        <v>48.435849359752496</v>
      </c>
      <c r="J30" s="18">
        <v>64.541198105997395</v>
      </c>
      <c r="K30" s="128">
        <v>109.04824902142215</v>
      </c>
      <c r="L30" s="195" t="s">
        <v>47</v>
      </c>
      <c r="M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</row>
    <row r="31" spans="1:84">
      <c r="A31" s="40" t="s">
        <v>68</v>
      </c>
      <c r="B31" s="38">
        <v>3.4692220954179014</v>
      </c>
      <c r="C31" s="38">
        <v>2.9586441872552993</v>
      </c>
      <c r="D31" s="38">
        <v>5.1344128680747021</v>
      </c>
      <c r="E31" s="38">
        <v>6.6694276050388996</v>
      </c>
      <c r="F31" s="132">
        <v>10.771619943204451</v>
      </c>
      <c r="G31" s="38">
        <v>0.18720102199999997</v>
      </c>
      <c r="H31" s="38">
        <v>5.6685068372999997E-2</v>
      </c>
      <c r="I31" s="38">
        <v>6.61961935E-2</v>
      </c>
      <c r="J31" s="38" t="s">
        <v>324</v>
      </c>
      <c r="K31" s="132">
        <v>2.2431922760362504</v>
      </c>
      <c r="L31" s="41" t="s">
        <v>69</v>
      </c>
      <c r="M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</row>
    <row r="32" spans="1:84">
      <c r="A32" s="40" t="s">
        <v>48</v>
      </c>
      <c r="B32" s="46">
        <v>3.6375535236356984</v>
      </c>
      <c r="C32" s="46">
        <v>4.8336452938624994</v>
      </c>
      <c r="D32" s="46">
        <v>11.414820328785497</v>
      </c>
      <c r="E32" s="46">
        <v>4.5437595029675988</v>
      </c>
      <c r="F32" s="133">
        <v>8.3165787589623736</v>
      </c>
      <c r="G32" s="46">
        <v>0.24765284746779997</v>
      </c>
      <c r="H32" s="46" t="s">
        <v>324</v>
      </c>
      <c r="I32" s="46">
        <v>20.900314938025097</v>
      </c>
      <c r="J32" s="46">
        <v>0.36645589359229996</v>
      </c>
      <c r="K32" s="133">
        <v>27.630226825789499</v>
      </c>
      <c r="L32" s="41" t="s">
        <v>49</v>
      </c>
      <c r="M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</row>
    <row r="33" spans="1:84">
      <c r="A33" s="40" t="s">
        <v>50</v>
      </c>
      <c r="B33" s="38">
        <v>79.337040999458608</v>
      </c>
      <c r="C33" s="38">
        <v>97.489768910568912</v>
      </c>
      <c r="D33" s="38">
        <v>89.453289386048098</v>
      </c>
      <c r="E33" s="38">
        <v>86.821206807314084</v>
      </c>
      <c r="F33" s="132">
        <v>97.83087229128266</v>
      </c>
      <c r="G33" s="38" t="s">
        <v>324</v>
      </c>
      <c r="H33" s="38" t="s">
        <v>324</v>
      </c>
      <c r="I33" s="38">
        <v>0.31653890041939997</v>
      </c>
      <c r="J33" s="38">
        <v>1.0260993876169</v>
      </c>
      <c r="K33" s="132">
        <v>3.0948564820635003</v>
      </c>
      <c r="L33" s="41" t="s">
        <v>51</v>
      </c>
      <c r="M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</row>
    <row r="34" spans="1:84">
      <c r="A34" s="40" t="s">
        <v>52</v>
      </c>
      <c r="B34" s="38">
        <v>97.472689432741149</v>
      </c>
      <c r="C34" s="38">
        <v>73.616883952361832</v>
      </c>
      <c r="D34" s="38">
        <v>94.806123293867159</v>
      </c>
      <c r="E34" s="38">
        <v>112.95678145509258</v>
      </c>
      <c r="F34" s="132">
        <v>141.61534446171169</v>
      </c>
      <c r="G34" s="38">
        <v>193.68784290381811</v>
      </c>
      <c r="H34" s="38" t="s">
        <v>324</v>
      </c>
      <c r="I34" s="38">
        <v>0.18989658484639996</v>
      </c>
      <c r="J34" s="38">
        <v>3.6438506319440993</v>
      </c>
      <c r="K34" s="132">
        <v>5.5651279815697512</v>
      </c>
      <c r="L34" s="41" t="s">
        <v>53</v>
      </c>
      <c r="M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</row>
    <row r="35" spans="1:84">
      <c r="A35" s="40" t="s">
        <v>54</v>
      </c>
      <c r="B35" s="38">
        <v>134.90343469751917</v>
      </c>
      <c r="C35" s="38">
        <v>80.849026850222899</v>
      </c>
      <c r="D35" s="38">
        <v>54.029863349863426</v>
      </c>
      <c r="E35" s="38">
        <v>64.278934628110207</v>
      </c>
      <c r="F35" s="132">
        <v>81.152998365327079</v>
      </c>
      <c r="G35" s="38" t="s">
        <v>324</v>
      </c>
      <c r="H35" s="38">
        <v>1.1941717839068999</v>
      </c>
      <c r="I35" s="38">
        <v>1.6769234854449997</v>
      </c>
      <c r="J35" s="38">
        <v>14.377029909782097</v>
      </c>
      <c r="K35" s="132">
        <v>15.47103051521775</v>
      </c>
      <c r="L35" s="41" t="s">
        <v>55</v>
      </c>
      <c r="M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</row>
    <row r="36" spans="1:84">
      <c r="A36" s="40" t="s">
        <v>72</v>
      </c>
      <c r="B36" s="38">
        <v>35.152916990651917</v>
      </c>
      <c r="C36" s="38">
        <v>15.291220545678501</v>
      </c>
      <c r="D36" s="38">
        <v>16.29578095843581</v>
      </c>
      <c r="E36" s="38">
        <v>36.990539748318604</v>
      </c>
      <c r="F36" s="38">
        <v>49.629463927079847</v>
      </c>
      <c r="G36" s="121">
        <v>0.21479846919539999</v>
      </c>
      <c r="H36" s="38">
        <v>7.9673966522499987E-2</v>
      </c>
      <c r="I36" s="38">
        <v>0.48862723940879998</v>
      </c>
      <c r="J36" s="38">
        <v>1.5460601274910999</v>
      </c>
      <c r="K36" s="132">
        <v>8.3270817031297515</v>
      </c>
      <c r="L36" s="41" t="s">
        <v>73</v>
      </c>
      <c r="M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</row>
    <row r="37" spans="1:84">
      <c r="A37" s="40" t="s">
        <v>56</v>
      </c>
      <c r="B37" s="38">
        <v>19.677521214027088</v>
      </c>
      <c r="C37" s="38">
        <v>17.812928055664305</v>
      </c>
      <c r="D37" s="38">
        <v>11.731028775718999</v>
      </c>
      <c r="E37" s="38">
        <v>19.324985414251898</v>
      </c>
      <c r="F37" s="132">
        <v>27.22490247259779</v>
      </c>
      <c r="G37" s="38" t="s">
        <v>324</v>
      </c>
      <c r="H37" s="38" t="s">
        <v>324</v>
      </c>
      <c r="I37" s="38" t="s">
        <v>324</v>
      </c>
      <c r="J37" s="38">
        <v>8.7226764010799984E-2</v>
      </c>
      <c r="K37" s="132">
        <v>0.22575307369724998</v>
      </c>
      <c r="L37" s="41" t="s">
        <v>57</v>
      </c>
      <c r="M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</row>
    <row r="38" spans="1:84">
      <c r="A38" s="40" t="s">
        <v>58</v>
      </c>
      <c r="B38" s="38">
        <v>14.409201551036897</v>
      </c>
      <c r="C38" s="38">
        <v>15.132834390164811</v>
      </c>
      <c r="D38" s="38">
        <v>15.505292834801397</v>
      </c>
      <c r="E38" s="38">
        <v>24.0329776897768</v>
      </c>
      <c r="F38" s="132">
        <v>25.06334381602673</v>
      </c>
      <c r="G38" s="38" t="s">
        <v>324</v>
      </c>
      <c r="H38" s="38">
        <v>7.6931203221408992</v>
      </c>
      <c r="I38" s="38">
        <v>24.797352018107798</v>
      </c>
      <c r="J38" s="38">
        <v>43.490591552781197</v>
      </c>
      <c r="K38" s="132">
        <v>46.490980163918408</v>
      </c>
      <c r="L38" s="47" t="s">
        <v>59</v>
      </c>
      <c r="M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</row>
    <row r="39" spans="1:84" s="99" customFormat="1">
      <c r="A39" s="200" t="s">
        <v>60</v>
      </c>
      <c r="B39" s="22">
        <v>479.10089192107802</v>
      </c>
      <c r="C39" s="22">
        <v>673.57141035426685</v>
      </c>
      <c r="D39" s="22">
        <v>434.14567446837452</v>
      </c>
      <c r="E39" s="22">
        <v>610.06766638173394</v>
      </c>
      <c r="F39" s="129">
        <v>1217.6952794029539</v>
      </c>
      <c r="G39" s="22">
        <v>6.8215714498900004</v>
      </c>
      <c r="H39" s="22">
        <v>46.917393347153897</v>
      </c>
      <c r="I39" s="22">
        <v>17.755470270704095</v>
      </c>
      <c r="J39" s="22">
        <v>13.7014082645644</v>
      </c>
      <c r="K39" s="129">
        <v>248.1149219425223</v>
      </c>
      <c r="L39" s="86" t="s">
        <v>245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</row>
    <row r="40" spans="1:84">
      <c r="A40" s="40" t="s">
        <v>62</v>
      </c>
      <c r="B40" s="38">
        <v>39.496949813874174</v>
      </c>
      <c r="C40" s="38">
        <v>113.65741910475396</v>
      </c>
      <c r="D40" s="38">
        <v>52.377085351142291</v>
      </c>
      <c r="E40" s="38">
        <v>79.639528726883427</v>
      </c>
      <c r="F40" s="132">
        <v>207.42185561337655</v>
      </c>
      <c r="G40" s="38">
        <v>1.6043461629606997</v>
      </c>
      <c r="H40" s="38">
        <v>0.75864138082489996</v>
      </c>
      <c r="I40" s="38">
        <v>0.93086394465040012</v>
      </c>
      <c r="J40" s="38">
        <v>4.7969409372836989</v>
      </c>
      <c r="K40" s="132">
        <v>218.04710922739801</v>
      </c>
      <c r="L40" s="41" t="s">
        <v>63</v>
      </c>
      <c r="M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</row>
    <row r="41" spans="1:84">
      <c r="A41" s="40" t="s">
        <v>64</v>
      </c>
      <c r="B41" s="38">
        <v>439.35502036977965</v>
      </c>
      <c r="C41" s="38">
        <v>558.46853809968479</v>
      </c>
      <c r="D41" s="38">
        <v>381.38995506912437</v>
      </c>
      <c r="E41" s="38">
        <v>529.80969998493845</v>
      </c>
      <c r="F41" s="132">
        <v>1009.9423467887864</v>
      </c>
      <c r="G41" s="38">
        <v>5.2172252869293008</v>
      </c>
      <c r="H41" s="38">
        <v>46.158751966329</v>
      </c>
      <c r="I41" s="38">
        <v>16.824606326053694</v>
      </c>
      <c r="J41" s="38">
        <v>8.9044673272807007</v>
      </c>
      <c r="K41" s="132">
        <v>30.063792122990993</v>
      </c>
      <c r="L41" s="41" t="s">
        <v>65</v>
      </c>
      <c r="M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</row>
    <row r="42" spans="1:84">
      <c r="A42" s="40" t="s">
        <v>58</v>
      </c>
      <c r="B42" s="50">
        <v>0.24892173742419998</v>
      </c>
      <c r="C42" s="50">
        <v>1.4454531498281</v>
      </c>
      <c r="D42" s="50">
        <v>0.37863404810789997</v>
      </c>
      <c r="E42" s="50">
        <v>0.618437669912</v>
      </c>
      <c r="F42" s="155">
        <v>0.33107700079079999</v>
      </c>
      <c r="G42" s="38" t="s">
        <v>324</v>
      </c>
      <c r="H42" s="38" t="s">
        <v>324</v>
      </c>
      <c r="I42" s="38" t="s">
        <v>324</v>
      </c>
      <c r="J42" s="38" t="s">
        <v>324</v>
      </c>
      <c r="K42" s="132" t="s">
        <v>324</v>
      </c>
      <c r="L42" s="47" t="s">
        <v>59</v>
      </c>
      <c r="M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</row>
    <row r="43" spans="1:84" s="99" customFormat="1" ht="13.5" thickBot="1">
      <c r="A43" s="51" t="s">
        <v>66</v>
      </c>
      <c r="B43" s="53" t="s">
        <v>324</v>
      </c>
      <c r="C43" s="53">
        <v>117.46532247319182</v>
      </c>
      <c r="D43" s="53">
        <v>0.27984099724829992</v>
      </c>
      <c r="E43" s="53" t="s">
        <v>324</v>
      </c>
      <c r="F43" s="134" t="s">
        <v>324</v>
      </c>
      <c r="G43" s="53">
        <v>18.227761589029999</v>
      </c>
      <c r="H43" s="53">
        <v>890.53073598608808</v>
      </c>
      <c r="I43" s="53" t="s">
        <v>324</v>
      </c>
      <c r="J43" s="53" t="s">
        <v>324</v>
      </c>
      <c r="K43" s="134" t="s">
        <v>324</v>
      </c>
      <c r="L43" s="54" t="s">
        <v>67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</row>
    <row r="44" spans="1:84" s="99" customFormat="1" ht="20.25" customHeight="1" thickBot="1">
      <c r="A44" s="266" t="s">
        <v>301</v>
      </c>
      <c r="B44" s="59">
        <v>589.22688520668282</v>
      </c>
      <c r="C44" s="59">
        <v>397.39856360119103</v>
      </c>
      <c r="D44" s="59">
        <v>420.61952076209241</v>
      </c>
      <c r="E44" s="59">
        <v>530.76068628392932</v>
      </c>
      <c r="F44" s="136">
        <v>596.02594335230674</v>
      </c>
      <c r="G44" s="59">
        <v>207.17714780598166</v>
      </c>
      <c r="H44" s="59">
        <v>15.485966562834799</v>
      </c>
      <c r="I44" s="59">
        <v>73.066494392417596</v>
      </c>
      <c r="J44" s="59">
        <v>95.079449835662075</v>
      </c>
      <c r="K44" s="136">
        <v>142.7567346947709</v>
      </c>
      <c r="L44" s="267" t="s">
        <v>305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</row>
    <row r="45" spans="1:84">
      <c r="A45" s="40" t="s">
        <v>254</v>
      </c>
      <c r="B45" s="38">
        <v>0.6161485206492</v>
      </c>
      <c r="C45" s="38">
        <v>0.6372715542888</v>
      </c>
      <c r="D45" s="38">
        <v>1.1252889150760004</v>
      </c>
      <c r="E45" s="38">
        <v>1.2672585107571996</v>
      </c>
      <c r="F45" s="38">
        <v>1.1925858255448498</v>
      </c>
      <c r="G45" s="121" t="s">
        <v>324</v>
      </c>
      <c r="H45" s="38">
        <v>7.0797920999999986E-2</v>
      </c>
      <c r="I45" s="38" t="s">
        <v>324</v>
      </c>
      <c r="J45" s="38" t="s">
        <v>324</v>
      </c>
      <c r="K45" s="132" t="s">
        <v>324</v>
      </c>
      <c r="L45" s="41" t="s">
        <v>286</v>
      </c>
      <c r="M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</row>
    <row r="46" spans="1:84">
      <c r="A46" s="40" t="s">
        <v>74</v>
      </c>
      <c r="B46" s="38">
        <v>11.439422496441008</v>
      </c>
      <c r="C46" s="38">
        <v>12.285043233449921</v>
      </c>
      <c r="D46" s="38">
        <v>17.935781770360194</v>
      </c>
      <c r="E46" s="38">
        <v>65.174975984811397</v>
      </c>
      <c r="F46" s="38">
        <v>109.18321718425605</v>
      </c>
      <c r="G46" s="121">
        <v>0.1862160902243</v>
      </c>
      <c r="H46" s="38">
        <v>0.93337280373609999</v>
      </c>
      <c r="I46" s="38">
        <v>0.63726614760239997</v>
      </c>
      <c r="J46" s="38">
        <v>5.4533273230891988</v>
      </c>
      <c r="K46" s="132">
        <v>13.139764170662248</v>
      </c>
      <c r="L46" s="41" t="s">
        <v>75</v>
      </c>
      <c r="M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</row>
    <row r="47" spans="1:84">
      <c r="A47" s="40" t="s">
        <v>76</v>
      </c>
      <c r="B47" s="38">
        <v>82.940576240187795</v>
      </c>
      <c r="C47" s="38">
        <v>26.575872654839888</v>
      </c>
      <c r="D47" s="38">
        <v>31.903808373428408</v>
      </c>
      <c r="E47" s="38">
        <v>47.192549879215406</v>
      </c>
      <c r="F47" s="38">
        <v>17.034974580118273</v>
      </c>
      <c r="G47" s="121">
        <v>12.479082194214298</v>
      </c>
      <c r="H47" s="38">
        <v>4.4295799044969</v>
      </c>
      <c r="I47" s="38">
        <v>21.037270705711698</v>
      </c>
      <c r="J47" s="38">
        <v>21.640167270409197</v>
      </c>
      <c r="K47" s="132">
        <v>10.729543679786248</v>
      </c>
      <c r="L47" s="41" t="s">
        <v>77</v>
      </c>
      <c r="M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</row>
    <row r="48" spans="1:84" s="99" customFormat="1" ht="13.5" thickBot="1">
      <c r="A48" s="58" t="s">
        <v>78</v>
      </c>
      <c r="B48" s="59">
        <v>106.1711574449164</v>
      </c>
      <c r="C48" s="59">
        <v>49.915423972833281</v>
      </c>
      <c r="D48" s="59">
        <v>71.284029907632643</v>
      </c>
      <c r="E48" s="59">
        <v>61.507289058274701</v>
      </c>
      <c r="F48" s="59">
        <v>27.010041726194999</v>
      </c>
      <c r="G48" s="123">
        <v>8.482755790999999E-2</v>
      </c>
      <c r="H48" s="59">
        <v>0.9664984916199999</v>
      </c>
      <c r="I48" s="59">
        <v>2.9559430309060999</v>
      </c>
      <c r="J48" s="59">
        <v>3.4060943722770998</v>
      </c>
      <c r="K48" s="136">
        <v>9.8376036376612497</v>
      </c>
      <c r="L48" s="60" t="s">
        <v>79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</row>
    <row r="49" spans="1:84" ht="13.5" thickBot="1">
      <c r="A49" s="191" t="s">
        <v>80</v>
      </c>
      <c r="B49" s="27">
        <v>3064.5676663028567</v>
      </c>
      <c r="C49" s="27">
        <v>3674.6227584391986</v>
      </c>
      <c r="D49" s="27">
        <v>3505.2687306868152</v>
      </c>
      <c r="E49" s="27">
        <v>3462.1295258426362</v>
      </c>
      <c r="F49" s="27">
        <v>3745.059187763442</v>
      </c>
      <c r="G49" s="120">
        <v>94.761354848038877</v>
      </c>
      <c r="H49" s="27">
        <v>464.74615896622618</v>
      </c>
      <c r="I49" s="27">
        <v>1366.0915161529072</v>
      </c>
      <c r="J49" s="27">
        <v>2592.3761971229051</v>
      </c>
      <c r="K49" s="130">
        <v>2771.526539599809</v>
      </c>
      <c r="L49" s="201" t="s">
        <v>81</v>
      </c>
      <c r="M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</row>
    <row r="50" spans="1:84" s="99" customFormat="1" ht="20.25" customHeight="1" thickBot="1">
      <c r="A50" s="191" t="s">
        <v>7</v>
      </c>
      <c r="B50" s="15">
        <v>2628.378080212774</v>
      </c>
      <c r="C50" s="15">
        <v>3223.7250825831147</v>
      </c>
      <c r="D50" s="15">
        <v>2901.853339983244</v>
      </c>
      <c r="E50" s="15">
        <v>2744.1576774584755</v>
      </c>
      <c r="F50" s="15">
        <v>3043.0195646419538</v>
      </c>
      <c r="G50" s="118">
        <v>89.200832277376975</v>
      </c>
      <c r="H50" s="15">
        <v>409.20526015721958</v>
      </c>
      <c r="I50" s="15">
        <v>866.07141388639036</v>
      </c>
      <c r="J50" s="15">
        <v>1449.2864680127855</v>
      </c>
      <c r="K50" s="127">
        <v>1273.1132065833224</v>
      </c>
      <c r="L50" s="201" t="s">
        <v>8</v>
      </c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</row>
    <row r="51" spans="1:84">
      <c r="A51" s="40" t="s">
        <v>82</v>
      </c>
      <c r="B51" s="38">
        <v>109.49899721299572</v>
      </c>
      <c r="C51" s="38">
        <v>158.12000560111017</v>
      </c>
      <c r="D51" s="38">
        <v>159.92641465954821</v>
      </c>
      <c r="E51" s="38">
        <v>185.3844942974697</v>
      </c>
      <c r="F51" s="38">
        <v>176.86479816167335</v>
      </c>
      <c r="G51" s="121">
        <v>6.1914799971188001</v>
      </c>
      <c r="H51" s="38">
        <v>35.172529396660799</v>
      </c>
      <c r="I51" s="38">
        <v>72.413283393645386</v>
      </c>
      <c r="J51" s="38">
        <v>404.30064706306166</v>
      </c>
      <c r="K51" s="132">
        <v>142.37457702363218</v>
      </c>
      <c r="L51" s="41" t="s">
        <v>83</v>
      </c>
      <c r="M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</row>
    <row r="52" spans="1:84" ht="13.5" thickBot="1">
      <c r="A52" s="40" t="s">
        <v>84</v>
      </c>
      <c r="B52" s="38">
        <v>2518.8790829997783</v>
      </c>
      <c r="C52" s="38">
        <v>3065.6050769820044</v>
      </c>
      <c r="D52" s="38">
        <v>2741.9269253236953</v>
      </c>
      <c r="E52" s="38">
        <v>2558.7731831610058</v>
      </c>
      <c r="F52" s="38">
        <v>2866.1547664802806</v>
      </c>
      <c r="G52" s="121">
        <v>83.009352280258184</v>
      </c>
      <c r="H52" s="38">
        <v>374.03273076055871</v>
      </c>
      <c r="I52" s="38">
        <v>793.65813049274493</v>
      </c>
      <c r="J52" s="38">
        <v>1044.985820949724</v>
      </c>
      <c r="K52" s="132">
        <v>1130.73862955969</v>
      </c>
      <c r="L52" s="41" t="s">
        <v>242</v>
      </c>
      <c r="M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</row>
    <row r="53" spans="1:84" s="99" customFormat="1" ht="20.25" customHeight="1" thickBot="1">
      <c r="A53" s="202" t="s">
        <v>85</v>
      </c>
      <c r="B53" s="15">
        <v>436.18958609008251</v>
      </c>
      <c r="C53" s="15">
        <v>450.89767585608359</v>
      </c>
      <c r="D53" s="15">
        <v>603.41539070357157</v>
      </c>
      <c r="E53" s="15">
        <v>717.97184838416024</v>
      </c>
      <c r="F53" s="15">
        <v>702.03962312148815</v>
      </c>
      <c r="G53" s="118">
        <v>5.5605225706618997</v>
      </c>
      <c r="H53" s="15">
        <v>55.540898809006599</v>
      </c>
      <c r="I53" s="15">
        <v>500.02010226651691</v>
      </c>
      <c r="J53" s="15">
        <v>1143.0897291101198</v>
      </c>
      <c r="K53" s="127">
        <v>1498.4133330164871</v>
      </c>
      <c r="L53" s="201" t="s">
        <v>86</v>
      </c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</row>
    <row r="54" spans="1:84" ht="25.5">
      <c r="A54" s="200" t="s">
        <v>87</v>
      </c>
      <c r="B54" s="66">
        <v>407.260780981984</v>
      </c>
      <c r="C54" s="66">
        <v>440.43368544722546</v>
      </c>
      <c r="D54" s="66">
        <v>543.64803822004296</v>
      </c>
      <c r="E54" s="66">
        <v>691.58352036986776</v>
      </c>
      <c r="F54" s="66">
        <v>683.93264776282217</v>
      </c>
      <c r="G54" s="124">
        <v>5.5561323852618996</v>
      </c>
      <c r="H54" s="66">
        <v>34.545800729750496</v>
      </c>
      <c r="I54" s="66">
        <v>354.29653644671254</v>
      </c>
      <c r="J54" s="66">
        <v>1134.8371715064823</v>
      </c>
      <c r="K54" s="137">
        <v>1392.7739775543</v>
      </c>
      <c r="L54" s="86" t="s">
        <v>88</v>
      </c>
      <c r="M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</row>
    <row r="55" spans="1:84">
      <c r="A55" s="40" t="s">
        <v>89</v>
      </c>
      <c r="B55" s="38">
        <v>23.106014526504392</v>
      </c>
      <c r="C55" s="38">
        <v>30.451377622818395</v>
      </c>
      <c r="D55" s="38">
        <v>30.707676561304101</v>
      </c>
      <c r="E55" s="38">
        <v>19.293733720138594</v>
      </c>
      <c r="F55" s="38">
        <v>18.971924801957321</v>
      </c>
      <c r="G55" s="121" t="s">
        <v>324</v>
      </c>
      <c r="H55" s="38" t="s">
        <v>324</v>
      </c>
      <c r="I55" s="38">
        <v>38.118890260009195</v>
      </c>
      <c r="J55" s="38">
        <v>304.66018462823325</v>
      </c>
      <c r="K55" s="132">
        <v>17.298142558983002</v>
      </c>
      <c r="L55" s="41" t="s">
        <v>90</v>
      </c>
      <c r="M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</row>
    <row r="56" spans="1:84">
      <c r="A56" s="40" t="s">
        <v>91</v>
      </c>
      <c r="B56" s="38" t="s">
        <v>324</v>
      </c>
      <c r="C56" s="38">
        <v>5.6458591950199991E-2</v>
      </c>
      <c r="D56" s="38">
        <v>0.174509292717</v>
      </c>
      <c r="E56" s="38">
        <v>0.11424778920399999</v>
      </c>
      <c r="F56" s="38">
        <v>0.14054337978615</v>
      </c>
      <c r="G56" s="121" t="s">
        <v>324</v>
      </c>
      <c r="H56" s="38" t="s">
        <v>324</v>
      </c>
      <c r="I56" s="38">
        <v>0.33838818006669996</v>
      </c>
      <c r="J56" s="38">
        <v>0.14025103864999997</v>
      </c>
      <c r="K56" s="132">
        <v>0.15667671145500001</v>
      </c>
      <c r="L56" s="41" t="s">
        <v>92</v>
      </c>
      <c r="M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</row>
    <row r="57" spans="1:84">
      <c r="A57" s="40" t="s">
        <v>93</v>
      </c>
      <c r="B57" s="38">
        <v>290.8842971815501</v>
      </c>
      <c r="C57" s="38">
        <v>329.17076104383028</v>
      </c>
      <c r="D57" s="38">
        <v>396.6159126791128</v>
      </c>
      <c r="E57" s="38">
        <v>535.55662604190525</v>
      </c>
      <c r="F57" s="38">
        <v>417.84909798702262</v>
      </c>
      <c r="G57" s="121">
        <v>0.38053776491719993</v>
      </c>
      <c r="H57" s="38">
        <v>26.527645388531997</v>
      </c>
      <c r="I57" s="38">
        <v>66.704741301816796</v>
      </c>
      <c r="J57" s="38">
        <v>188.29889930349449</v>
      </c>
      <c r="K57" s="132">
        <v>936.63278148990821</v>
      </c>
      <c r="L57" s="41" t="s">
        <v>94</v>
      </c>
      <c r="M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</row>
    <row r="58" spans="1:84" ht="15.75" customHeight="1">
      <c r="A58" s="40" t="s">
        <v>95</v>
      </c>
      <c r="B58" s="38">
        <v>9.9210474852356025</v>
      </c>
      <c r="C58" s="38">
        <v>7.82079766980186</v>
      </c>
      <c r="D58" s="38">
        <v>7.9998534797286007</v>
      </c>
      <c r="E58" s="38">
        <v>10.353364986902797</v>
      </c>
      <c r="F58" s="38">
        <v>14.283561833731575</v>
      </c>
      <c r="G58" s="121" t="s">
        <v>324</v>
      </c>
      <c r="H58" s="38" t="s">
        <v>324</v>
      </c>
      <c r="I58" s="38">
        <v>19.545975072351496</v>
      </c>
      <c r="J58" s="38">
        <v>224.86888168922997</v>
      </c>
      <c r="K58" s="132">
        <v>0.41634030069224998</v>
      </c>
      <c r="L58" s="228" t="s">
        <v>179</v>
      </c>
      <c r="M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</row>
    <row r="59" spans="1:84">
      <c r="A59" s="40" t="s">
        <v>97</v>
      </c>
      <c r="B59" s="38">
        <v>3.7625245082644998</v>
      </c>
      <c r="C59" s="38">
        <v>3.2308614929388004</v>
      </c>
      <c r="D59" s="38">
        <v>3.6523410856696996</v>
      </c>
      <c r="E59" s="38">
        <v>4.2875031284007985</v>
      </c>
      <c r="F59" s="38">
        <v>5.8597491210142492</v>
      </c>
      <c r="G59" s="121" t="s">
        <v>324</v>
      </c>
      <c r="H59" s="38" t="s">
        <v>324</v>
      </c>
      <c r="I59" s="38">
        <v>1.8876915116915998</v>
      </c>
      <c r="J59" s="38">
        <v>1.1771745245260998</v>
      </c>
      <c r="K59" s="132">
        <v>3.9244030591095003</v>
      </c>
      <c r="L59" s="41" t="s">
        <v>98</v>
      </c>
      <c r="M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</row>
    <row r="60" spans="1:84">
      <c r="A60" s="40" t="s">
        <v>99</v>
      </c>
      <c r="B60" s="38">
        <v>78.439372205425443</v>
      </c>
      <c r="C60" s="38">
        <v>67.462464155030062</v>
      </c>
      <c r="D60" s="38">
        <v>100.02428743485643</v>
      </c>
      <c r="E60" s="38">
        <v>118.03130653762062</v>
      </c>
      <c r="F60" s="38">
        <v>221.40174712358089</v>
      </c>
      <c r="G60" s="121" t="s">
        <v>324</v>
      </c>
      <c r="H60" s="38">
        <v>7.9433096802689001</v>
      </c>
      <c r="I60" s="38">
        <v>190.7318891996515</v>
      </c>
      <c r="J60" s="38">
        <v>401.63377481727434</v>
      </c>
      <c r="K60" s="132">
        <v>299.74910616817641</v>
      </c>
      <c r="L60" s="41" t="s">
        <v>100</v>
      </c>
      <c r="M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</row>
    <row r="61" spans="1:84">
      <c r="A61" s="40" t="s">
        <v>58</v>
      </c>
      <c r="B61" s="50">
        <v>1.1230528189234998</v>
      </c>
      <c r="C61" s="50">
        <v>2.2409648708558998</v>
      </c>
      <c r="D61" s="50">
        <v>4.4734576866542985</v>
      </c>
      <c r="E61" s="50">
        <v>3.9467381656958991</v>
      </c>
      <c r="F61" s="50">
        <v>5.4260235157293009</v>
      </c>
      <c r="G61" s="121">
        <v>5.1161142209257999</v>
      </c>
      <c r="H61" s="38" t="s">
        <v>324</v>
      </c>
      <c r="I61" s="38">
        <v>36.968960921125188</v>
      </c>
      <c r="J61" s="38">
        <v>14.058005505074298</v>
      </c>
      <c r="K61" s="132">
        <v>134.59652726597551</v>
      </c>
      <c r="L61" s="41" t="s">
        <v>59</v>
      </c>
      <c r="M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</row>
    <row r="62" spans="1:84" ht="13.5" thickBot="1">
      <c r="A62" s="85" t="s">
        <v>101</v>
      </c>
      <c r="B62" s="38">
        <v>28.928805108098505</v>
      </c>
      <c r="C62" s="38">
        <v>10.463990408858098</v>
      </c>
      <c r="D62" s="38">
        <v>59.76735248352869</v>
      </c>
      <c r="E62" s="38">
        <v>26.388328014292398</v>
      </c>
      <c r="F62" s="38">
        <v>18.106975358665871</v>
      </c>
      <c r="G62" s="125" t="s">
        <v>324</v>
      </c>
      <c r="H62" s="67">
        <v>20.995098079256099</v>
      </c>
      <c r="I62" s="67">
        <v>145.72356581980438</v>
      </c>
      <c r="J62" s="67">
        <v>8.2525576036372996</v>
      </c>
      <c r="K62" s="138">
        <v>105.63935546218724</v>
      </c>
      <c r="L62" s="86" t="s">
        <v>102</v>
      </c>
      <c r="M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</row>
    <row r="63" spans="1:84" ht="13.5" thickBot="1">
      <c r="A63" s="191" t="s">
        <v>103</v>
      </c>
      <c r="B63" s="15">
        <v>276.91739374615173</v>
      </c>
      <c r="C63" s="15">
        <v>238.84294509283285</v>
      </c>
      <c r="D63" s="15">
        <v>386.08122748838991</v>
      </c>
      <c r="E63" s="15">
        <v>533.97153247931431</v>
      </c>
      <c r="F63" s="15">
        <v>758.03031386645569</v>
      </c>
      <c r="G63" s="118">
        <v>1091.3971806152265</v>
      </c>
      <c r="H63" s="15">
        <v>837.514457308592</v>
      </c>
      <c r="I63" s="15">
        <v>848.00187230276356</v>
      </c>
      <c r="J63" s="15">
        <v>1209.2159744812084</v>
      </c>
      <c r="K63" s="127">
        <v>1185.8847049333401</v>
      </c>
      <c r="L63" s="201" t="s">
        <v>104</v>
      </c>
      <c r="M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</row>
    <row r="64" spans="1:84" ht="20.25" customHeight="1" thickBot="1">
      <c r="A64" s="191" t="s">
        <v>7</v>
      </c>
      <c r="B64" s="15">
        <v>276.80763650945858</v>
      </c>
      <c r="C64" s="15">
        <v>238.60445539197946</v>
      </c>
      <c r="D64" s="15">
        <v>385.55480975833655</v>
      </c>
      <c r="E64" s="15">
        <v>533.49589754853423</v>
      </c>
      <c r="F64" s="15">
        <v>757.6072152145548</v>
      </c>
      <c r="G64" s="118">
        <v>1091.3971806152265</v>
      </c>
      <c r="H64" s="15">
        <v>798.15998481891188</v>
      </c>
      <c r="I64" s="15">
        <v>847.5734424338965</v>
      </c>
      <c r="J64" s="15">
        <v>1208.9000764654384</v>
      </c>
      <c r="K64" s="127">
        <v>1185.0962227740208</v>
      </c>
      <c r="L64" s="201" t="s">
        <v>105</v>
      </c>
      <c r="M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</row>
    <row r="65" spans="1:84">
      <c r="A65" s="40" t="s">
        <v>106</v>
      </c>
      <c r="B65" s="38">
        <v>242.66940227050046</v>
      </c>
      <c r="C65" s="38">
        <v>214.39934530476316</v>
      </c>
      <c r="D65" s="38">
        <v>359.67314957396553</v>
      </c>
      <c r="E65" s="38">
        <v>506.68932052729588</v>
      </c>
      <c r="F65" s="38">
        <v>723.99471326610137</v>
      </c>
      <c r="G65" s="121">
        <v>7.9000896237098992</v>
      </c>
      <c r="H65" s="38">
        <v>238.80459471178887</v>
      </c>
      <c r="I65" s="38">
        <v>429.77445084643409</v>
      </c>
      <c r="J65" s="38">
        <v>451.33434453149118</v>
      </c>
      <c r="K65" s="132">
        <v>826.13113903534258</v>
      </c>
      <c r="L65" s="41" t="s">
        <v>107</v>
      </c>
      <c r="M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</row>
    <row r="66" spans="1:84" ht="13.5" thickBot="1">
      <c r="A66" s="40" t="s">
        <v>108</v>
      </c>
      <c r="B66" s="38">
        <v>34.138234238958177</v>
      </c>
      <c r="C66" s="38">
        <v>24.205110087216276</v>
      </c>
      <c r="D66" s="38">
        <v>25.88166018437099</v>
      </c>
      <c r="E66" s="38">
        <v>26.80657702123839</v>
      </c>
      <c r="F66" s="38">
        <v>33.612501948453449</v>
      </c>
      <c r="G66" s="121">
        <v>1083.4970909915166</v>
      </c>
      <c r="H66" s="38">
        <v>559.35539010712318</v>
      </c>
      <c r="I66" s="38">
        <v>417.79899158746241</v>
      </c>
      <c r="J66" s="38">
        <v>757.56573193394718</v>
      </c>
      <c r="K66" s="132">
        <v>358.96508373867823</v>
      </c>
      <c r="L66" s="41" t="s">
        <v>109</v>
      </c>
      <c r="M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</row>
    <row r="67" spans="1:84" ht="20.25" customHeight="1" thickBot="1">
      <c r="A67" s="202" t="s">
        <v>85</v>
      </c>
      <c r="B67" s="15">
        <v>0.1097572366931</v>
      </c>
      <c r="C67" s="15">
        <v>0.23848970085339999</v>
      </c>
      <c r="D67" s="15">
        <v>0.52641773005339987</v>
      </c>
      <c r="E67" s="15">
        <v>0.47563493078009994</v>
      </c>
      <c r="F67" s="15">
        <v>0.42309865190092505</v>
      </c>
      <c r="G67" s="118" t="s">
        <v>324</v>
      </c>
      <c r="H67" s="15">
        <v>39.354472489679999</v>
      </c>
      <c r="I67" s="15">
        <v>0.42842986886699991</v>
      </c>
      <c r="J67" s="15">
        <v>0.31589801576999998</v>
      </c>
      <c r="K67" s="127">
        <v>0.78848215931925003</v>
      </c>
      <c r="L67" s="203" t="s">
        <v>110</v>
      </c>
      <c r="M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</row>
    <row r="68" spans="1:84" ht="13.5" thickBot="1">
      <c r="A68" s="202" t="s">
        <v>111</v>
      </c>
      <c r="B68" s="15">
        <v>14463.080003090776</v>
      </c>
      <c r="C68" s="15">
        <v>11936.588180525556</v>
      </c>
      <c r="D68" s="15">
        <v>11343.686862983735</v>
      </c>
      <c r="E68" s="15">
        <v>10800.251828031678</v>
      </c>
      <c r="F68" s="15">
        <v>13137.367578216261</v>
      </c>
      <c r="G68" s="118">
        <v>45546.492355597016</v>
      </c>
      <c r="H68" s="15">
        <v>34522.169776193274</v>
      </c>
      <c r="I68" s="15">
        <v>61730.292954268596</v>
      </c>
      <c r="J68" s="15">
        <v>91104.91941280941</v>
      </c>
      <c r="K68" s="127">
        <v>113334.11230661998</v>
      </c>
      <c r="L68" s="203" t="s">
        <v>112</v>
      </c>
      <c r="M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</row>
    <row r="69" spans="1:84" ht="20.25" customHeight="1" thickBot="1">
      <c r="A69" s="191" t="s">
        <v>234</v>
      </c>
      <c r="B69" s="15">
        <v>2688.2572385506496</v>
      </c>
      <c r="C69" s="15">
        <v>1813.9880113912213</v>
      </c>
      <c r="D69" s="15">
        <v>1750.9013578617448</v>
      </c>
      <c r="E69" s="15">
        <v>1252.0388882259529</v>
      </c>
      <c r="F69" s="15">
        <v>2131.7907527922794</v>
      </c>
      <c r="G69" s="118">
        <v>18853.158373372971</v>
      </c>
      <c r="H69" s="15">
        <v>11076.212342245884</v>
      </c>
      <c r="I69" s="15">
        <v>21437.965516692257</v>
      </c>
      <c r="J69" s="15">
        <v>29779.07276510643</v>
      </c>
      <c r="K69" s="127">
        <v>36890.815478776756</v>
      </c>
      <c r="L69" s="203" t="s">
        <v>213</v>
      </c>
      <c r="M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</row>
    <row r="70" spans="1:84" ht="13.5" thickBot="1">
      <c r="A70" s="268" t="s">
        <v>115</v>
      </c>
      <c r="B70" s="269">
        <v>11774.822764540126</v>
      </c>
      <c r="C70" s="269">
        <v>10122.600169134335</v>
      </c>
      <c r="D70" s="269">
        <v>9592.7855051219904</v>
      </c>
      <c r="E70" s="269">
        <v>9548.2129398057259</v>
      </c>
      <c r="F70" s="269">
        <v>11005.576825423981</v>
      </c>
      <c r="G70" s="270">
        <v>26693.333982224049</v>
      </c>
      <c r="H70" s="269">
        <v>23445.957433947387</v>
      </c>
      <c r="I70" s="269">
        <v>40292.327437576329</v>
      </c>
      <c r="J70" s="269">
        <v>61325.84664770298</v>
      </c>
      <c r="K70" s="271">
        <v>76443.296827843209</v>
      </c>
      <c r="L70" s="272" t="s">
        <v>110</v>
      </c>
      <c r="M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</row>
    <row r="71" spans="1:84" ht="13.5" thickBot="1">
      <c r="A71" s="191" t="s">
        <v>116</v>
      </c>
      <c r="B71" s="76">
        <v>4459.9882185567922</v>
      </c>
      <c r="C71" s="76">
        <v>4441.6279565357645</v>
      </c>
      <c r="D71" s="76">
        <v>4268.8458241059125</v>
      </c>
      <c r="E71" s="76">
        <v>4334.3108092466446</v>
      </c>
      <c r="F71" s="76">
        <v>4639.0447992865493</v>
      </c>
      <c r="G71" s="140">
        <v>1497.9455594748738</v>
      </c>
      <c r="H71" s="76">
        <v>3606.0944614219384</v>
      </c>
      <c r="I71" s="76">
        <v>6803.2312839912747</v>
      </c>
      <c r="J71" s="76">
        <v>7422.0635784874057</v>
      </c>
      <c r="K71" s="141">
        <v>9527.9108901916698</v>
      </c>
      <c r="L71" s="201" t="s">
        <v>117</v>
      </c>
      <c r="M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</row>
    <row r="72" spans="1:84" s="99" customFormat="1" ht="25.5">
      <c r="A72" s="77" t="s">
        <v>118</v>
      </c>
      <c r="B72" s="78">
        <v>1156.3264147744512</v>
      </c>
      <c r="C72" s="78">
        <v>457.03036590631859</v>
      </c>
      <c r="D72" s="78">
        <v>335.4565686026416</v>
      </c>
      <c r="E72" s="78">
        <v>304.62500765369424</v>
      </c>
      <c r="F72" s="78">
        <v>407.83072627683288</v>
      </c>
      <c r="G72" s="142">
        <v>30.082998610984195</v>
      </c>
      <c r="H72" s="78">
        <v>126.1122198675986</v>
      </c>
      <c r="I72" s="78">
        <v>811.95231477367588</v>
      </c>
      <c r="J72" s="78">
        <v>757.10127308550238</v>
      </c>
      <c r="K72" s="143">
        <v>1201.196329357414</v>
      </c>
      <c r="L72" s="204" t="s">
        <v>216</v>
      </c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</row>
    <row r="73" spans="1:84">
      <c r="A73" s="40" t="s">
        <v>120</v>
      </c>
      <c r="B73" s="46">
        <v>104.94271790128438</v>
      </c>
      <c r="C73" s="46">
        <v>64.510824449788274</v>
      </c>
      <c r="D73" s="46">
        <v>66.112716031245284</v>
      </c>
      <c r="E73" s="46">
        <v>63.849812388818137</v>
      </c>
      <c r="F73" s="46">
        <v>39.47790028469759</v>
      </c>
      <c r="G73" s="122">
        <v>27.801593492370195</v>
      </c>
      <c r="H73" s="46">
        <v>10.888461055781498</v>
      </c>
      <c r="I73" s="46">
        <v>38.878902362212301</v>
      </c>
      <c r="J73" s="46">
        <v>19.561962902282499</v>
      </c>
      <c r="K73" s="133">
        <v>13.442901914227496</v>
      </c>
      <c r="L73" s="41" t="s">
        <v>243</v>
      </c>
      <c r="M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</row>
    <row r="74" spans="1:84" ht="13.5" thickBot="1">
      <c r="A74" s="80" t="s">
        <v>122</v>
      </c>
      <c r="B74" s="81">
        <v>1051.3836968731669</v>
      </c>
      <c r="C74" s="81">
        <v>392.51954145653031</v>
      </c>
      <c r="D74" s="81">
        <v>269.34385257139627</v>
      </c>
      <c r="E74" s="81">
        <v>240.77519526487609</v>
      </c>
      <c r="F74" s="81">
        <v>368.35282599213531</v>
      </c>
      <c r="G74" s="144">
        <v>2.2814051186139999</v>
      </c>
      <c r="H74" s="81">
        <v>115.22375881181708</v>
      </c>
      <c r="I74" s="81">
        <v>773.07341241146355</v>
      </c>
      <c r="J74" s="81">
        <v>737.53931018321987</v>
      </c>
      <c r="K74" s="145">
        <v>1187.7534274431869</v>
      </c>
      <c r="L74" s="82" t="s">
        <v>123</v>
      </c>
      <c r="M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</row>
    <row r="75" spans="1:84" s="231" customFormat="1" ht="25.5">
      <c r="A75" s="77" t="s">
        <v>124</v>
      </c>
      <c r="B75" s="19">
        <v>1242.2676164478585</v>
      </c>
      <c r="C75" s="19">
        <v>1081.5596779479808</v>
      </c>
      <c r="D75" s="19">
        <v>1069.0067640231662</v>
      </c>
      <c r="E75" s="19">
        <v>1086.597845381267</v>
      </c>
      <c r="F75" s="19">
        <v>1319.9297102711676</v>
      </c>
      <c r="G75" s="126">
        <v>8630.5283554026319</v>
      </c>
      <c r="H75" s="19">
        <v>5672.80905491665</v>
      </c>
      <c r="I75" s="19">
        <v>9719.3309310947188</v>
      </c>
      <c r="J75" s="19">
        <v>13356.176679408543</v>
      </c>
      <c r="K75" s="146">
        <v>13308.217130862964</v>
      </c>
      <c r="L75" s="204" t="s">
        <v>125</v>
      </c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</row>
    <row r="76" spans="1:84">
      <c r="A76" s="40" t="s">
        <v>126</v>
      </c>
      <c r="B76" s="46">
        <v>152.3138142580402</v>
      </c>
      <c r="C76" s="46">
        <v>129.52091388623722</v>
      </c>
      <c r="D76" s="46">
        <v>111.24873375849613</v>
      </c>
      <c r="E76" s="46">
        <v>121.5469725829596</v>
      </c>
      <c r="F76" s="46">
        <v>158.08749702663059</v>
      </c>
      <c r="G76" s="122">
        <v>0.22090451652529999</v>
      </c>
      <c r="H76" s="46">
        <v>166.7681786902607</v>
      </c>
      <c r="I76" s="46">
        <v>671.87247541990189</v>
      </c>
      <c r="J76" s="46">
        <v>512.51708198834353</v>
      </c>
      <c r="K76" s="133">
        <v>1494.9952890581612</v>
      </c>
      <c r="L76" s="41" t="s">
        <v>127</v>
      </c>
      <c r="M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</row>
    <row r="77" spans="1:84">
      <c r="A77" s="40" t="s">
        <v>128</v>
      </c>
      <c r="B77" s="46">
        <v>360.35909023183257</v>
      </c>
      <c r="C77" s="46">
        <v>348.07383421834982</v>
      </c>
      <c r="D77" s="46">
        <v>344.15868855400163</v>
      </c>
      <c r="E77" s="46">
        <v>283.17500662524202</v>
      </c>
      <c r="F77" s="46">
        <v>321.9525506479514</v>
      </c>
      <c r="G77" s="122">
        <v>174.429017957177</v>
      </c>
      <c r="H77" s="46">
        <v>127.57536094143397</v>
      </c>
      <c r="I77" s="46">
        <v>641.06786121877144</v>
      </c>
      <c r="J77" s="46">
        <v>1711.8492625508911</v>
      </c>
      <c r="K77" s="133">
        <v>1271.6969116836842</v>
      </c>
      <c r="L77" s="41" t="s">
        <v>129</v>
      </c>
      <c r="M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</row>
    <row r="78" spans="1:84">
      <c r="A78" s="40" t="s">
        <v>130</v>
      </c>
      <c r="B78" s="46">
        <v>31.225805681762896</v>
      </c>
      <c r="C78" s="46">
        <v>46.226744325337847</v>
      </c>
      <c r="D78" s="46">
        <v>42.137086533884315</v>
      </c>
      <c r="E78" s="46">
        <v>44.019214224605079</v>
      </c>
      <c r="F78" s="46">
        <v>53.209098840023778</v>
      </c>
      <c r="G78" s="122">
        <v>6.7762660003199998E-2</v>
      </c>
      <c r="H78" s="46">
        <v>626.00155005520401</v>
      </c>
      <c r="I78" s="46">
        <v>433.26109695994671</v>
      </c>
      <c r="J78" s="46">
        <v>413.32705094365895</v>
      </c>
      <c r="K78" s="133">
        <v>646.7060311944208</v>
      </c>
      <c r="L78" s="41" t="s">
        <v>131</v>
      </c>
      <c r="M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</row>
    <row r="79" spans="1:84">
      <c r="A79" s="40" t="s">
        <v>132</v>
      </c>
      <c r="B79" s="46">
        <v>226.27694390748348</v>
      </c>
      <c r="C79" s="46">
        <v>139.17905055168228</v>
      </c>
      <c r="D79" s="46">
        <v>165.4216637998334</v>
      </c>
      <c r="E79" s="46">
        <v>206.81567584701264</v>
      </c>
      <c r="F79" s="46">
        <v>136.70400771893244</v>
      </c>
      <c r="G79" s="122">
        <v>6422.9759285990185</v>
      </c>
      <c r="H79" s="46">
        <v>3364.0575415170356</v>
      </c>
      <c r="I79" s="46">
        <v>5749.4847519780433</v>
      </c>
      <c r="J79" s="46">
        <v>8154.7859078859137</v>
      </c>
      <c r="K79" s="133">
        <v>7037.3800065442729</v>
      </c>
      <c r="L79" s="41" t="s">
        <v>133</v>
      </c>
      <c r="M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</row>
    <row r="80" spans="1:84">
      <c r="A80" s="40" t="s">
        <v>134</v>
      </c>
      <c r="B80" s="46">
        <v>414.9460003176805</v>
      </c>
      <c r="C80" s="46">
        <v>392.53391662603184</v>
      </c>
      <c r="D80" s="46">
        <v>370.85079878501648</v>
      </c>
      <c r="E80" s="46">
        <v>377.86659340241152</v>
      </c>
      <c r="F80" s="46">
        <v>527.77572921083095</v>
      </c>
      <c r="G80" s="122">
        <v>2032.3570308517765</v>
      </c>
      <c r="H80" s="46">
        <v>1336.4617532632676</v>
      </c>
      <c r="I80" s="46">
        <v>2174.910070109242</v>
      </c>
      <c r="J80" s="46">
        <v>2413.4824453131882</v>
      </c>
      <c r="K80" s="133">
        <v>2630.3368174297825</v>
      </c>
      <c r="L80" s="41" t="s">
        <v>135</v>
      </c>
      <c r="M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</row>
    <row r="81" spans="1:84">
      <c r="A81" s="40" t="s">
        <v>58</v>
      </c>
      <c r="B81" s="46">
        <v>57.145962051059016</v>
      </c>
      <c r="C81" s="46">
        <v>26.025218340341993</v>
      </c>
      <c r="D81" s="46">
        <v>35.189792591934328</v>
      </c>
      <c r="E81" s="46">
        <v>53.174382699036187</v>
      </c>
      <c r="F81" s="46">
        <v>122.20082682679823</v>
      </c>
      <c r="G81" s="122">
        <v>0.47771081813309996</v>
      </c>
      <c r="H81" s="46">
        <v>51.944670449448203</v>
      </c>
      <c r="I81" s="46">
        <v>48.734675408812791</v>
      </c>
      <c r="J81" s="46">
        <v>150.21493072654548</v>
      </c>
      <c r="K81" s="133">
        <v>227.10207495264305</v>
      </c>
      <c r="L81" s="41" t="s">
        <v>59</v>
      </c>
      <c r="M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</row>
    <row r="82" spans="1:84" s="231" customFormat="1">
      <c r="A82" s="85" t="s">
        <v>136</v>
      </c>
      <c r="B82" s="22">
        <v>4916.2405147610225</v>
      </c>
      <c r="C82" s="22">
        <v>4142.3821687442696</v>
      </c>
      <c r="D82" s="22">
        <v>3919.4763483902721</v>
      </c>
      <c r="E82" s="22">
        <v>3822.6792775241197</v>
      </c>
      <c r="F82" s="22">
        <v>4638.7715895894298</v>
      </c>
      <c r="G82" s="119">
        <v>16534.777068735555</v>
      </c>
      <c r="H82" s="22">
        <v>14040.941697741202</v>
      </c>
      <c r="I82" s="22">
        <v>22957.81290771666</v>
      </c>
      <c r="J82" s="22">
        <v>39790.505116721528</v>
      </c>
      <c r="K82" s="129">
        <v>52405.972477431176</v>
      </c>
      <c r="L82" s="86" t="s">
        <v>137</v>
      </c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</row>
    <row r="83" spans="1:84">
      <c r="A83" s="40" t="s">
        <v>138</v>
      </c>
      <c r="B83" s="46" t="s">
        <v>324</v>
      </c>
      <c r="C83" s="46" t="s">
        <v>324</v>
      </c>
      <c r="D83" s="46" t="s">
        <v>324</v>
      </c>
      <c r="E83" s="46" t="s">
        <v>324</v>
      </c>
      <c r="F83" s="46" t="s">
        <v>324</v>
      </c>
      <c r="G83" s="122" t="s">
        <v>324</v>
      </c>
      <c r="H83" s="46">
        <v>2.5465152196381</v>
      </c>
      <c r="I83" s="46">
        <v>0.79063745862049994</v>
      </c>
      <c r="J83" s="46">
        <v>0.31339446721519998</v>
      </c>
      <c r="K83" s="133" t="s">
        <v>324</v>
      </c>
      <c r="L83" s="41" t="s">
        <v>139</v>
      </c>
      <c r="M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</row>
    <row r="84" spans="1:84">
      <c r="A84" s="40" t="s">
        <v>140</v>
      </c>
      <c r="B84" s="38">
        <v>7.3210477879879985</v>
      </c>
      <c r="C84" s="38">
        <v>8.2967694162651977</v>
      </c>
      <c r="D84" s="38">
        <v>12.390258718674605</v>
      </c>
      <c r="E84" s="38">
        <v>15.893286703236102</v>
      </c>
      <c r="F84" s="38">
        <v>27.765890862103344</v>
      </c>
      <c r="G84" s="121">
        <v>0.53856067517219997</v>
      </c>
      <c r="H84" s="38">
        <v>68.423239430904786</v>
      </c>
      <c r="I84" s="38">
        <v>127.02712036735279</v>
      </c>
      <c r="J84" s="38">
        <v>160.67385661148211</v>
      </c>
      <c r="K84" s="132">
        <v>304.99252312530376</v>
      </c>
      <c r="L84" s="41" t="s">
        <v>141</v>
      </c>
      <c r="M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</row>
    <row r="85" spans="1:84">
      <c r="A85" s="40" t="s">
        <v>142</v>
      </c>
      <c r="B85" s="38">
        <v>2012.8485607096632</v>
      </c>
      <c r="C85" s="38">
        <v>1966.7697291047541</v>
      </c>
      <c r="D85" s="38">
        <v>2103.8529809008</v>
      </c>
      <c r="E85" s="38">
        <v>2154.499410925569</v>
      </c>
      <c r="F85" s="38">
        <v>2547.8635924058372</v>
      </c>
      <c r="G85" s="121">
        <v>577.83499577779673</v>
      </c>
      <c r="H85" s="38">
        <v>625.67566673307431</v>
      </c>
      <c r="I85" s="38">
        <v>2225.2565602023287</v>
      </c>
      <c r="J85" s="38">
        <v>4495.0229560513226</v>
      </c>
      <c r="K85" s="132">
        <v>6814.0404543291079</v>
      </c>
      <c r="L85" s="41" t="s">
        <v>143</v>
      </c>
      <c r="M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</row>
    <row r="86" spans="1:84">
      <c r="A86" s="40" t="s">
        <v>144</v>
      </c>
      <c r="B86" s="38">
        <v>36.472951497052684</v>
      </c>
      <c r="C86" s="38">
        <v>25.097336320606175</v>
      </c>
      <c r="D86" s="38">
        <v>25.842455504567575</v>
      </c>
      <c r="E86" s="38">
        <v>23.553060155117389</v>
      </c>
      <c r="F86" s="38">
        <v>16.432894408297955</v>
      </c>
      <c r="G86" s="121">
        <v>2.3081593342730993</v>
      </c>
      <c r="H86" s="38">
        <v>33.584048220858904</v>
      </c>
      <c r="I86" s="38">
        <v>77.72865467360181</v>
      </c>
      <c r="J86" s="38">
        <v>42.951051379992698</v>
      </c>
      <c r="K86" s="132">
        <v>121.80098685823201</v>
      </c>
      <c r="L86" s="41" t="s">
        <v>145</v>
      </c>
      <c r="M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</row>
    <row r="87" spans="1:84">
      <c r="A87" s="40" t="s">
        <v>146</v>
      </c>
      <c r="B87" s="38">
        <v>901.67619121209168</v>
      </c>
      <c r="C87" s="38">
        <v>910.33004913446041</v>
      </c>
      <c r="D87" s="38">
        <v>701.41334877243162</v>
      </c>
      <c r="E87" s="38">
        <v>734.15635167041114</v>
      </c>
      <c r="F87" s="38">
        <v>936.37433070769987</v>
      </c>
      <c r="G87" s="121">
        <v>2866.4350401890947</v>
      </c>
      <c r="H87" s="38">
        <v>3828.5011505871871</v>
      </c>
      <c r="I87" s="38">
        <v>6397.7999284446478</v>
      </c>
      <c r="J87" s="38">
        <v>10817.612898683938</v>
      </c>
      <c r="K87" s="132">
        <v>14629.690823528068</v>
      </c>
      <c r="L87" s="41" t="s">
        <v>147</v>
      </c>
      <c r="M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</row>
    <row r="88" spans="1:84">
      <c r="A88" s="40" t="s">
        <v>148</v>
      </c>
      <c r="B88" s="38">
        <v>68.819038809965548</v>
      </c>
      <c r="C88" s="38">
        <v>17.569143005490691</v>
      </c>
      <c r="D88" s="38">
        <v>2.0156745234010995</v>
      </c>
      <c r="E88" s="38">
        <v>3.8438718167547989</v>
      </c>
      <c r="F88" s="38">
        <v>3.9100699234426495</v>
      </c>
      <c r="G88" s="121">
        <v>27.324821709618998</v>
      </c>
      <c r="H88" s="38">
        <v>118.4476710973195</v>
      </c>
      <c r="I88" s="38" t="s">
        <v>324</v>
      </c>
      <c r="J88" s="38" t="s">
        <v>324</v>
      </c>
      <c r="K88" s="132">
        <v>52.903180863249752</v>
      </c>
      <c r="L88" s="41" t="s">
        <v>214</v>
      </c>
      <c r="M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</row>
    <row r="89" spans="1:84">
      <c r="A89" s="40" t="s">
        <v>150</v>
      </c>
      <c r="B89" s="38">
        <v>1532.249726676067</v>
      </c>
      <c r="C89" s="38">
        <v>888.73315159591641</v>
      </c>
      <c r="D89" s="38">
        <v>725.87953607536792</v>
      </c>
      <c r="E89" s="38">
        <v>562.79191082415286</v>
      </c>
      <c r="F89" s="38">
        <v>796.95454021554201</v>
      </c>
      <c r="G89" s="121">
        <v>11960.282659625673</v>
      </c>
      <c r="H89" s="38">
        <v>6891.983715723878</v>
      </c>
      <c r="I89" s="38">
        <v>12030.493987819416</v>
      </c>
      <c r="J89" s="38">
        <v>20136.192457630204</v>
      </c>
      <c r="K89" s="132">
        <v>24675.739690285092</v>
      </c>
      <c r="L89" s="41" t="s">
        <v>151</v>
      </c>
      <c r="M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</row>
    <row r="90" spans="1:84">
      <c r="A90" s="40" t="s">
        <v>152</v>
      </c>
      <c r="B90" s="38">
        <v>200.39441165042098</v>
      </c>
      <c r="C90" s="38">
        <v>191.1484311470164</v>
      </c>
      <c r="D90" s="38">
        <v>141.86863739529667</v>
      </c>
      <c r="E90" s="38">
        <v>170.26496016353789</v>
      </c>
      <c r="F90" s="38">
        <v>113.69873033961747</v>
      </c>
      <c r="G90" s="121">
        <v>393.09815011694479</v>
      </c>
      <c r="H90" s="38">
        <v>145.45479061178548</v>
      </c>
      <c r="I90" s="38">
        <v>124.72242316130858</v>
      </c>
      <c r="J90" s="38">
        <v>164.7026730652739</v>
      </c>
      <c r="K90" s="132">
        <v>392.08042990818905</v>
      </c>
      <c r="L90" s="41" t="s">
        <v>153</v>
      </c>
      <c r="M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</row>
    <row r="91" spans="1:84">
      <c r="A91" s="40" t="s">
        <v>154</v>
      </c>
      <c r="B91" s="38">
        <v>9.5576165722434983</v>
      </c>
      <c r="C91" s="38">
        <v>9.4933680276271009</v>
      </c>
      <c r="D91" s="38">
        <v>12.383033997982947</v>
      </c>
      <c r="E91" s="38">
        <v>14.4517574313371</v>
      </c>
      <c r="F91" s="38">
        <v>16.820429710872141</v>
      </c>
      <c r="G91" s="121" t="s">
        <v>324</v>
      </c>
      <c r="H91" s="38">
        <v>46.006296607878184</v>
      </c>
      <c r="I91" s="38">
        <v>57.083358602594991</v>
      </c>
      <c r="J91" s="38">
        <v>254.25748099686146</v>
      </c>
      <c r="K91" s="132">
        <v>116.1889050252645</v>
      </c>
      <c r="L91" s="41" t="s">
        <v>155</v>
      </c>
      <c r="M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</row>
    <row r="92" spans="1:84" s="232" customFormat="1" ht="13.5" thickBot="1">
      <c r="A92" s="40" t="s">
        <v>58</v>
      </c>
      <c r="B92" s="87">
        <v>146.86843173368695</v>
      </c>
      <c r="C92" s="87">
        <v>124.91216369676769</v>
      </c>
      <c r="D92" s="87">
        <v>193.81738305769466</v>
      </c>
      <c r="E92" s="87">
        <v>143.22466783400378</v>
      </c>
      <c r="F92" s="87">
        <v>178.95111101601773</v>
      </c>
      <c r="G92" s="121">
        <v>706.89174626297847</v>
      </c>
      <c r="H92" s="38">
        <v>2280.3186035086787</v>
      </c>
      <c r="I92" s="38">
        <v>1916.9102369867894</v>
      </c>
      <c r="J92" s="38">
        <v>3718.7783478352408</v>
      </c>
      <c r="K92" s="132">
        <v>5298.4923838814375</v>
      </c>
      <c r="L92" s="41" t="s">
        <v>59</v>
      </c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</row>
    <row r="93" spans="1:84" ht="13.5" thickBot="1">
      <c r="A93" s="191" t="s">
        <v>156</v>
      </c>
      <c r="B93" s="15">
        <v>107.2021684637153</v>
      </c>
      <c r="C93" s="15">
        <v>111.95381739946252</v>
      </c>
      <c r="D93" s="15">
        <v>104.42837668114146</v>
      </c>
      <c r="E93" s="15">
        <v>77.467933859610596</v>
      </c>
      <c r="F93" s="15">
        <v>85.785482441080092</v>
      </c>
      <c r="G93" s="118">
        <v>55.522939879239203</v>
      </c>
      <c r="H93" s="15">
        <v>345.74480781005929</v>
      </c>
      <c r="I93" s="15">
        <v>532.79055582345848</v>
      </c>
      <c r="J93" s="15">
        <v>1037.2840506985874</v>
      </c>
      <c r="K93" s="127">
        <v>1368.256426920776</v>
      </c>
      <c r="L93" s="201" t="s">
        <v>157</v>
      </c>
      <c r="M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</row>
    <row r="94" spans="1:84" s="99" customFormat="1" ht="20.25" customHeight="1" thickBot="1">
      <c r="A94" s="202" t="s">
        <v>158</v>
      </c>
      <c r="B94" s="15">
        <v>90.3277438989345</v>
      </c>
      <c r="C94" s="15">
        <v>68.69012681249761</v>
      </c>
      <c r="D94" s="15">
        <v>76.512786002778654</v>
      </c>
      <c r="E94" s="15">
        <v>51.374985972472309</v>
      </c>
      <c r="F94" s="15">
        <v>60.468130254336714</v>
      </c>
      <c r="G94" s="118">
        <v>48.2289156384658</v>
      </c>
      <c r="H94" s="15">
        <v>152.10081127577038</v>
      </c>
      <c r="I94" s="15">
        <v>233.85591185689677</v>
      </c>
      <c r="J94" s="15">
        <v>758.26697484127169</v>
      </c>
      <c r="K94" s="127">
        <v>1068.7334652599711</v>
      </c>
      <c r="L94" s="273" t="s">
        <v>220</v>
      </c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</row>
    <row r="95" spans="1:84" s="99" customFormat="1" ht="20.25" customHeight="1" thickBot="1">
      <c r="A95" s="274" t="s">
        <v>85</v>
      </c>
      <c r="B95" s="15">
        <v>16.874424564780799</v>
      </c>
      <c r="C95" s="15">
        <v>43.263690586964906</v>
      </c>
      <c r="D95" s="15">
        <v>27.915590678362801</v>
      </c>
      <c r="E95" s="15">
        <v>26.09294788713829</v>
      </c>
      <c r="F95" s="15">
        <v>25.317352186743378</v>
      </c>
      <c r="G95" s="118">
        <v>7.2940242407734006</v>
      </c>
      <c r="H95" s="15">
        <v>193.6439965342889</v>
      </c>
      <c r="I95" s="15">
        <v>298.93464396656174</v>
      </c>
      <c r="J95" s="15">
        <v>279.0170758573156</v>
      </c>
      <c r="K95" s="127">
        <v>299.52296166080481</v>
      </c>
      <c r="L95" s="272" t="s">
        <v>110</v>
      </c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</row>
    <row r="96" spans="1:84" s="99" customFormat="1" ht="15.75">
      <c r="A96" s="205" t="s">
        <v>302</v>
      </c>
      <c r="B96" s="19">
        <v>2.8839098331652</v>
      </c>
      <c r="C96" s="19">
        <v>4.9756038151773998</v>
      </c>
      <c r="D96" s="19">
        <v>4.3795339145997989</v>
      </c>
      <c r="E96" s="19">
        <v>6.7996111106402006</v>
      </c>
      <c r="F96" s="19">
        <v>6.3565730868271508</v>
      </c>
      <c r="G96" s="126">
        <v>1.7127293512952997</v>
      </c>
      <c r="H96" s="19">
        <v>31.592266525989796</v>
      </c>
      <c r="I96" s="19">
        <v>106.80783055484628</v>
      </c>
      <c r="J96" s="19">
        <v>26.422110501934597</v>
      </c>
      <c r="K96" s="146">
        <v>63.926736526496256</v>
      </c>
      <c r="L96" s="204" t="s">
        <v>306</v>
      </c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</row>
    <row r="97" spans="1:85" s="252" customFormat="1" ht="12.75" customHeight="1">
      <c r="A97" s="40" t="s">
        <v>160</v>
      </c>
      <c r="B97" s="46">
        <v>1.2019650745426</v>
      </c>
      <c r="C97" s="46">
        <v>1.9139483451695005</v>
      </c>
      <c r="D97" s="46">
        <v>0.60785212245910014</v>
      </c>
      <c r="E97" s="46">
        <v>1.3658480471273995</v>
      </c>
      <c r="F97" s="46">
        <v>2.7509586157968746</v>
      </c>
      <c r="G97" s="122">
        <v>1.1379390282585997</v>
      </c>
      <c r="H97" s="46">
        <v>11.544621055825099</v>
      </c>
      <c r="I97" s="46">
        <v>44.255225674042087</v>
      </c>
      <c r="J97" s="46">
        <v>23.954751102544396</v>
      </c>
      <c r="K97" s="133">
        <v>55.276839459369015</v>
      </c>
      <c r="L97" s="41" t="s">
        <v>161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</row>
    <row r="98" spans="1:85">
      <c r="A98" s="40" t="s">
        <v>255</v>
      </c>
      <c r="B98" s="38">
        <v>0.66076010388930007</v>
      </c>
      <c r="C98" s="38">
        <v>0.43626316019069994</v>
      </c>
      <c r="D98" s="38" t="s">
        <v>324</v>
      </c>
      <c r="E98" s="38">
        <v>0.13585730648569999</v>
      </c>
      <c r="F98" s="38">
        <v>0.30981580007399995</v>
      </c>
      <c r="G98" s="121">
        <v>0.21276244791269999</v>
      </c>
      <c r="H98" s="38">
        <v>12.354520186399998</v>
      </c>
      <c r="I98" s="38">
        <v>61.471684767319992</v>
      </c>
      <c r="J98" s="38">
        <v>0.9561613632749999</v>
      </c>
      <c r="K98" s="132">
        <v>1.6929707768077498</v>
      </c>
      <c r="L98" s="41" t="s">
        <v>257</v>
      </c>
      <c r="M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</row>
    <row r="99" spans="1:85">
      <c r="A99" s="40" t="s">
        <v>256</v>
      </c>
      <c r="B99" s="38">
        <v>0.9907763624889</v>
      </c>
      <c r="C99" s="38">
        <v>2.5255435484919997</v>
      </c>
      <c r="D99" s="38">
        <v>3.6385882062670989</v>
      </c>
      <c r="E99" s="38">
        <v>5.2357460505359015</v>
      </c>
      <c r="F99" s="38">
        <v>3.0154893520900501</v>
      </c>
      <c r="G99" s="121">
        <v>0.15156162879319998</v>
      </c>
      <c r="H99" s="38">
        <v>1.1303661067977999</v>
      </c>
      <c r="I99" s="38">
        <v>0.75417820790579992</v>
      </c>
      <c r="J99" s="38">
        <v>0.74595898411999995</v>
      </c>
      <c r="K99" s="132">
        <v>0.87852516268275005</v>
      </c>
      <c r="L99" s="41" t="s">
        <v>258</v>
      </c>
      <c r="M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</row>
    <row r="100" spans="1:85">
      <c r="A100" s="40" t="s">
        <v>58</v>
      </c>
      <c r="B100" s="38" t="s">
        <v>324</v>
      </c>
      <c r="C100" s="38">
        <v>9.9848761325199986E-2</v>
      </c>
      <c r="D100" s="38">
        <v>9.0362081673600006E-2</v>
      </c>
      <c r="E100" s="38">
        <v>6.2159706491199986E-2</v>
      </c>
      <c r="F100" s="38">
        <v>0.28030931886622501</v>
      </c>
      <c r="G100" s="121">
        <v>0.21046624633079997</v>
      </c>
      <c r="H100" s="38">
        <v>6.5627591769668996</v>
      </c>
      <c r="I100" s="38">
        <v>0.32674190557839999</v>
      </c>
      <c r="J100" s="38">
        <v>0.76523905199519993</v>
      </c>
      <c r="K100" s="132">
        <v>6.0784011276367504</v>
      </c>
      <c r="L100" s="41" t="s">
        <v>59</v>
      </c>
      <c r="M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</row>
    <row r="101" spans="1:85" ht="25.5">
      <c r="A101" s="92" t="s">
        <v>168</v>
      </c>
      <c r="B101" s="66">
        <v>0.77571364424299993</v>
      </c>
      <c r="C101" s="66">
        <v>1.1443130801981001</v>
      </c>
      <c r="D101" s="66">
        <v>0.92414035373189973</v>
      </c>
      <c r="E101" s="66">
        <v>1.0814334767095</v>
      </c>
      <c r="F101" s="66">
        <v>1.8701552290187249</v>
      </c>
      <c r="G101" s="124" t="s">
        <v>324</v>
      </c>
      <c r="H101" s="66">
        <v>1.7244163078019998</v>
      </c>
      <c r="I101" s="66">
        <v>2.5928822891159995</v>
      </c>
      <c r="J101" s="66">
        <v>20.601915671030596</v>
      </c>
      <c r="K101" s="137">
        <v>5.4968396487592504</v>
      </c>
      <c r="L101" s="206" t="s">
        <v>169</v>
      </c>
      <c r="M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</row>
    <row r="102" spans="1:85" ht="25.5">
      <c r="A102" s="92" t="s">
        <v>170</v>
      </c>
      <c r="B102" s="66">
        <v>2.7185962782824999</v>
      </c>
      <c r="C102" s="66">
        <v>3.342844446485</v>
      </c>
      <c r="D102" s="66">
        <v>2.6609082915606996</v>
      </c>
      <c r="E102" s="66">
        <v>3.0291586720615995</v>
      </c>
      <c r="F102" s="66">
        <v>4.2345342726043498</v>
      </c>
      <c r="G102" s="124">
        <v>4.1768267797454</v>
      </c>
      <c r="H102" s="66">
        <v>8.2719697149923999</v>
      </c>
      <c r="I102" s="66">
        <v>42.508984054037995</v>
      </c>
      <c r="J102" s="66">
        <v>134.25551639967011</v>
      </c>
      <c r="K102" s="137">
        <v>109.68180395819626</v>
      </c>
      <c r="L102" s="206" t="s">
        <v>171</v>
      </c>
      <c r="M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</row>
    <row r="103" spans="1:85" ht="13.5" thickBot="1">
      <c r="A103" s="51" t="s">
        <v>172</v>
      </c>
      <c r="B103" s="52">
        <v>10.496204809090097</v>
      </c>
      <c r="C103" s="52">
        <v>33.800929245104399</v>
      </c>
      <c r="D103" s="52">
        <v>19.951008118470405</v>
      </c>
      <c r="E103" s="52">
        <v>15.182744627726992</v>
      </c>
      <c r="F103" s="52">
        <v>12.856089598293151</v>
      </c>
      <c r="G103" s="147">
        <v>1.3706781796548002</v>
      </c>
      <c r="H103" s="52">
        <v>152.05534398550469</v>
      </c>
      <c r="I103" s="52">
        <v>147.02494706856146</v>
      </c>
      <c r="J103" s="52">
        <v>97.737533284680268</v>
      </c>
      <c r="K103" s="148">
        <v>120.41758152735304</v>
      </c>
      <c r="L103" s="54" t="s">
        <v>173</v>
      </c>
      <c r="M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</row>
    <row r="104" spans="1:85" s="187" customFormat="1" ht="12">
      <c r="A104" s="183" t="s">
        <v>174</v>
      </c>
      <c r="B104" s="216"/>
      <c r="C104" s="216"/>
      <c r="D104" s="216"/>
      <c r="E104" s="216"/>
      <c r="F104" s="216"/>
      <c r="G104" s="217"/>
      <c r="H104" s="217"/>
      <c r="I104" s="217"/>
      <c r="J104" s="217"/>
      <c r="K104" s="217"/>
      <c r="L104" s="218" t="s">
        <v>229</v>
      </c>
      <c r="N104" s="186"/>
    </row>
    <row r="105" spans="1:85" s="187" customFormat="1" ht="12">
      <c r="A105" s="188" t="s">
        <v>219</v>
      </c>
      <c r="B105" s="184"/>
      <c r="C105" s="185"/>
      <c r="D105" s="184"/>
      <c r="E105" s="184"/>
      <c r="F105" s="184"/>
      <c r="G105" s="185"/>
      <c r="H105" s="185"/>
      <c r="I105" s="185"/>
      <c r="J105" s="185"/>
      <c r="K105" s="185"/>
      <c r="L105" s="218" t="s">
        <v>247</v>
      </c>
      <c r="N105" s="186"/>
    </row>
    <row r="106" spans="1:85" s="187" customFormat="1" ht="12">
      <c r="A106" s="188" t="s">
        <v>192</v>
      </c>
      <c r="B106" s="184"/>
      <c r="C106" s="185"/>
      <c r="D106" s="184"/>
      <c r="E106" s="184"/>
      <c r="F106" s="184"/>
      <c r="G106" s="185"/>
      <c r="H106" s="185"/>
      <c r="I106" s="185"/>
      <c r="J106" s="185"/>
      <c r="K106" s="185"/>
      <c r="L106" s="218" t="s">
        <v>230</v>
      </c>
      <c r="N106" s="186"/>
    </row>
    <row r="107" spans="1:85" s="187" customFormat="1" ht="12">
      <c r="A107" s="188" t="s">
        <v>259</v>
      </c>
      <c r="B107" s="186"/>
      <c r="G107" s="186"/>
      <c r="H107" s="186"/>
      <c r="I107" s="186"/>
      <c r="J107" s="186"/>
      <c r="K107" s="186"/>
      <c r="L107" s="218" t="s">
        <v>265</v>
      </c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/>
      <c r="BO107" s="186"/>
      <c r="BP107" s="186"/>
      <c r="BQ107" s="186"/>
      <c r="BR107" s="186"/>
      <c r="BS107" s="186"/>
      <c r="BT107" s="186"/>
      <c r="BU107" s="186"/>
      <c r="BV107" s="186"/>
      <c r="BW107" s="186"/>
      <c r="BX107" s="186"/>
      <c r="BY107" s="186"/>
      <c r="BZ107" s="186"/>
      <c r="CA107" s="186"/>
      <c r="CB107" s="186"/>
      <c r="CC107" s="186"/>
      <c r="CD107" s="186"/>
      <c r="CE107" s="186"/>
      <c r="CF107" s="186"/>
      <c r="CG107" s="186"/>
    </row>
    <row r="108" spans="1:85" s="187" customFormat="1" ht="12">
      <c r="A108" s="188" t="s">
        <v>261</v>
      </c>
      <c r="B108" s="216"/>
      <c r="C108" s="216"/>
      <c r="D108" s="216"/>
      <c r="E108" s="216"/>
      <c r="F108" s="216"/>
      <c r="G108" s="217"/>
      <c r="H108" s="217"/>
      <c r="I108" s="217"/>
      <c r="J108" s="217"/>
      <c r="K108" s="217"/>
      <c r="L108" s="225" t="s">
        <v>262</v>
      </c>
      <c r="N108" s="186"/>
    </row>
    <row r="109" spans="1:85">
      <c r="N109" s="186"/>
    </row>
    <row r="110" spans="1:85">
      <c r="B110" s="236"/>
      <c r="C110" s="236"/>
      <c r="D110" s="236"/>
      <c r="E110" s="236"/>
      <c r="F110" s="236"/>
      <c r="G110" s="236"/>
      <c r="H110" s="236"/>
      <c r="I110" s="236"/>
      <c r="J110" s="236"/>
      <c r="K110" s="236"/>
      <c r="N110" s="186"/>
    </row>
    <row r="111" spans="1:85">
      <c r="B111" s="236"/>
      <c r="C111" s="236"/>
      <c r="D111" s="236"/>
      <c r="E111" s="236"/>
      <c r="F111" s="236"/>
      <c r="G111" s="236"/>
      <c r="H111" s="236"/>
      <c r="I111" s="236"/>
      <c r="J111" s="236"/>
      <c r="K111" s="236"/>
    </row>
    <row r="112" spans="1:85">
      <c r="B112" s="236"/>
      <c r="C112" s="236"/>
      <c r="D112" s="236"/>
      <c r="E112" s="236"/>
      <c r="F112" s="236"/>
      <c r="G112" s="236"/>
      <c r="H112" s="236"/>
      <c r="I112" s="236"/>
      <c r="J112" s="236"/>
      <c r="K112" s="236"/>
    </row>
    <row r="113" spans="2:11">
      <c r="B113" s="236"/>
      <c r="C113" s="236"/>
      <c r="D113" s="236"/>
      <c r="E113" s="236"/>
      <c r="F113" s="236"/>
      <c r="G113" s="236"/>
      <c r="H113" s="236"/>
      <c r="I113" s="236"/>
      <c r="J113" s="236"/>
      <c r="K113" s="236"/>
    </row>
    <row r="114" spans="2:11"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</row>
    <row r="115" spans="2:11"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</row>
    <row r="116" spans="2:11"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</row>
    <row r="117" spans="2:11">
      <c r="B117" s="236"/>
      <c r="C117" s="236"/>
      <c r="D117" s="236"/>
      <c r="E117" s="236"/>
      <c r="F117" s="236"/>
      <c r="G117" s="236"/>
      <c r="H117" s="236"/>
      <c r="I117" s="236"/>
      <c r="J117" s="236"/>
      <c r="K117" s="236"/>
    </row>
    <row r="118" spans="2:11"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</row>
    <row r="119" spans="2:11"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</row>
    <row r="120" spans="2:11"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2:11"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  <row r="122" spans="2:11"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</row>
    <row r="123" spans="2:11"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</row>
    <row r="124" spans="2:11">
      <c r="B124" s="236"/>
      <c r="C124" s="236"/>
      <c r="D124" s="236"/>
      <c r="E124" s="236"/>
      <c r="F124" s="236"/>
      <c r="G124" s="236"/>
      <c r="H124" s="236"/>
      <c r="I124" s="236"/>
      <c r="J124" s="236"/>
      <c r="K124" s="236"/>
    </row>
    <row r="125" spans="2:11"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</row>
    <row r="126" spans="2:11">
      <c r="B126" s="236"/>
      <c r="C126" s="236"/>
      <c r="D126" s="236"/>
      <c r="E126" s="236"/>
      <c r="F126" s="236"/>
      <c r="G126" s="236"/>
      <c r="H126" s="236"/>
      <c r="I126" s="236"/>
      <c r="J126" s="236"/>
      <c r="K126" s="236"/>
    </row>
    <row r="127" spans="2:11">
      <c r="B127" s="236"/>
      <c r="C127" s="236"/>
      <c r="D127" s="236"/>
      <c r="E127" s="236"/>
      <c r="F127" s="236"/>
      <c r="G127" s="236"/>
      <c r="H127" s="236"/>
      <c r="I127" s="236"/>
      <c r="J127" s="236"/>
      <c r="K127" s="236"/>
    </row>
    <row r="128" spans="2:11">
      <c r="B128" s="236"/>
      <c r="C128" s="236"/>
      <c r="D128" s="236"/>
      <c r="E128" s="236"/>
      <c r="F128" s="236"/>
      <c r="G128" s="236"/>
      <c r="H128" s="236"/>
      <c r="I128" s="236"/>
      <c r="J128" s="236"/>
      <c r="K128" s="236"/>
    </row>
    <row r="129" spans="2:11">
      <c r="B129" s="236"/>
      <c r="C129" s="236"/>
      <c r="D129" s="236"/>
      <c r="E129" s="236"/>
      <c r="F129" s="236"/>
      <c r="G129" s="236"/>
      <c r="H129" s="236"/>
      <c r="I129" s="236"/>
      <c r="J129" s="236"/>
      <c r="K129" s="236"/>
    </row>
    <row r="130" spans="2:11">
      <c r="B130" s="236"/>
      <c r="C130" s="236"/>
      <c r="D130" s="236"/>
      <c r="E130" s="236"/>
      <c r="F130" s="236"/>
      <c r="G130" s="236"/>
      <c r="H130" s="236"/>
      <c r="I130" s="236"/>
      <c r="J130" s="236"/>
      <c r="K130" s="236"/>
    </row>
    <row r="131" spans="2:11">
      <c r="B131" s="236"/>
      <c r="C131" s="236"/>
      <c r="D131" s="236"/>
      <c r="E131" s="236"/>
      <c r="F131" s="236"/>
      <c r="G131" s="236"/>
      <c r="H131" s="236"/>
      <c r="I131" s="236"/>
      <c r="J131" s="236"/>
      <c r="K131" s="236"/>
    </row>
    <row r="132" spans="2:11">
      <c r="B132" s="236"/>
      <c r="C132" s="236"/>
      <c r="D132" s="236"/>
      <c r="E132" s="236"/>
      <c r="F132" s="236"/>
      <c r="G132" s="236"/>
      <c r="H132" s="236"/>
      <c r="I132" s="236"/>
      <c r="J132" s="236"/>
      <c r="K132" s="236"/>
    </row>
    <row r="133" spans="2:11"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</row>
    <row r="134" spans="2:11"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</row>
    <row r="135" spans="2:11">
      <c r="B135" s="236"/>
      <c r="C135" s="236"/>
      <c r="D135" s="236"/>
      <c r="E135" s="236"/>
      <c r="F135" s="236"/>
      <c r="G135" s="236"/>
      <c r="H135" s="236"/>
      <c r="I135" s="236"/>
      <c r="J135" s="236"/>
      <c r="K135" s="236"/>
    </row>
    <row r="136" spans="2:11">
      <c r="B136" s="236"/>
      <c r="C136" s="236"/>
      <c r="D136" s="236"/>
      <c r="E136" s="236"/>
      <c r="F136" s="236"/>
      <c r="G136" s="236"/>
      <c r="H136" s="236"/>
      <c r="I136" s="236"/>
      <c r="J136" s="236"/>
      <c r="K136" s="236"/>
    </row>
    <row r="137" spans="2:11">
      <c r="B137" s="236"/>
      <c r="C137" s="236"/>
      <c r="D137" s="236"/>
      <c r="E137" s="236"/>
      <c r="F137" s="236"/>
      <c r="G137" s="236"/>
      <c r="H137" s="236"/>
      <c r="I137" s="236"/>
      <c r="J137" s="236"/>
      <c r="K137" s="236"/>
    </row>
    <row r="138" spans="2:11">
      <c r="B138" s="236"/>
      <c r="C138" s="236"/>
      <c r="D138" s="236"/>
      <c r="E138" s="236"/>
      <c r="F138" s="236"/>
      <c r="G138" s="236"/>
      <c r="H138" s="236"/>
      <c r="I138" s="236"/>
      <c r="J138" s="236"/>
      <c r="K138" s="236"/>
    </row>
    <row r="139" spans="2:11">
      <c r="B139" s="236"/>
      <c r="C139" s="236"/>
      <c r="D139" s="236"/>
      <c r="E139" s="236"/>
      <c r="F139" s="236"/>
      <c r="G139" s="236"/>
      <c r="H139" s="236"/>
      <c r="I139" s="236"/>
      <c r="J139" s="236"/>
      <c r="K139" s="236"/>
    </row>
    <row r="140" spans="2:11">
      <c r="B140" s="236"/>
      <c r="C140" s="236"/>
      <c r="D140" s="236"/>
      <c r="E140" s="236"/>
      <c r="F140" s="236"/>
      <c r="G140" s="236"/>
      <c r="H140" s="236"/>
      <c r="I140" s="236"/>
      <c r="J140" s="236"/>
      <c r="K140" s="236"/>
    </row>
    <row r="141" spans="2:11"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</row>
    <row r="142" spans="2:11"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</row>
    <row r="143" spans="2:11"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</row>
    <row r="144" spans="2:11">
      <c r="B144" s="236"/>
      <c r="C144" s="236"/>
      <c r="D144" s="236"/>
      <c r="E144" s="236"/>
      <c r="F144" s="236"/>
      <c r="G144" s="236"/>
      <c r="H144" s="236"/>
      <c r="I144" s="236"/>
      <c r="J144" s="236"/>
      <c r="K144" s="236"/>
    </row>
    <row r="145" spans="2:11"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</row>
    <row r="146" spans="2:11"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</row>
    <row r="147" spans="2:11"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</row>
    <row r="148" spans="2:11">
      <c r="B148" s="236"/>
      <c r="C148" s="236"/>
      <c r="D148" s="236"/>
      <c r="E148" s="236"/>
      <c r="F148" s="236"/>
      <c r="G148" s="236"/>
      <c r="H148" s="236"/>
      <c r="I148" s="236"/>
      <c r="J148" s="236"/>
      <c r="K148" s="236"/>
    </row>
    <row r="149" spans="2:11">
      <c r="B149" s="236"/>
      <c r="C149" s="236"/>
      <c r="D149" s="236"/>
      <c r="E149" s="236"/>
      <c r="F149" s="236"/>
      <c r="G149" s="236"/>
      <c r="H149" s="236"/>
      <c r="I149" s="236"/>
      <c r="J149" s="236"/>
      <c r="K149" s="236"/>
    </row>
    <row r="150" spans="2:11">
      <c r="B150" s="236"/>
      <c r="C150" s="236"/>
      <c r="D150" s="236"/>
      <c r="E150" s="236"/>
      <c r="F150" s="236"/>
      <c r="G150" s="236"/>
      <c r="H150" s="236"/>
      <c r="I150" s="236"/>
      <c r="J150" s="236"/>
      <c r="K150" s="236"/>
    </row>
    <row r="151" spans="2:11">
      <c r="B151" s="236"/>
      <c r="C151" s="236"/>
      <c r="D151" s="236"/>
      <c r="E151" s="236"/>
      <c r="F151" s="236"/>
      <c r="G151" s="236"/>
      <c r="H151" s="236"/>
      <c r="I151" s="236"/>
      <c r="J151" s="236"/>
      <c r="K151" s="236"/>
    </row>
    <row r="152" spans="2:11">
      <c r="B152" s="236"/>
      <c r="C152" s="236"/>
      <c r="D152" s="236"/>
      <c r="E152" s="236"/>
      <c r="F152" s="236"/>
      <c r="G152" s="236"/>
      <c r="H152" s="236"/>
      <c r="I152" s="236"/>
      <c r="J152" s="236"/>
      <c r="K152" s="236"/>
    </row>
    <row r="153" spans="2:11">
      <c r="B153" s="236"/>
      <c r="C153" s="236"/>
      <c r="D153" s="236"/>
      <c r="E153" s="236"/>
      <c r="F153" s="236"/>
      <c r="G153" s="236"/>
      <c r="H153" s="236"/>
      <c r="I153" s="236"/>
      <c r="J153" s="236"/>
      <c r="K153" s="236"/>
    </row>
    <row r="154" spans="2:11">
      <c r="B154" s="236"/>
      <c r="C154" s="236"/>
      <c r="D154" s="236"/>
      <c r="E154" s="236"/>
      <c r="F154" s="236"/>
      <c r="G154" s="236"/>
      <c r="H154" s="236"/>
      <c r="I154" s="236"/>
      <c r="J154" s="236"/>
      <c r="K154" s="236"/>
    </row>
    <row r="155" spans="2:11"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</row>
    <row r="156" spans="2:11"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</row>
    <row r="157" spans="2:11"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</row>
    <row r="158" spans="2:11"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</row>
    <row r="159" spans="2:11"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</row>
    <row r="160" spans="2:11">
      <c r="B160" s="236"/>
      <c r="C160" s="236"/>
      <c r="D160" s="236"/>
      <c r="E160" s="236"/>
      <c r="F160" s="236"/>
      <c r="G160" s="236"/>
      <c r="H160" s="236"/>
      <c r="I160" s="236"/>
      <c r="J160" s="236"/>
      <c r="K160" s="236"/>
    </row>
    <row r="161" spans="2:11"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</row>
    <row r="162" spans="2:11">
      <c r="B162" s="236"/>
      <c r="C162" s="236"/>
      <c r="D162" s="236"/>
      <c r="E162" s="236"/>
      <c r="F162" s="236"/>
      <c r="G162" s="236"/>
      <c r="H162" s="236"/>
      <c r="I162" s="236"/>
      <c r="J162" s="236"/>
      <c r="K162" s="236"/>
    </row>
    <row r="163" spans="2:11"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</row>
    <row r="164" spans="2:11">
      <c r="B164" s="236"/>
      <c r="C164" s="236"/>
      <c r="D164" s="236"/>
      <c r="E164" s="236"/>
      <c r="F164" s="236"/>
      <c r="G164" s="236"/>
      <c r="H164" s="236"/>
      <c r="I164" s="236"/>
      <c r="J164" s="236"/>
      <c r="K164" s="236"/>
    </row>
    <row r="165" spans="2:11"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</row>
    <row r="166" spans="2:11"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</row>
    <row r="167" spans="2:11">
      <c r="B167" s="236"/>
      <c r="C167" s="236"/>
      <c r="D167" s="236"/>
      <c r="E167" s="236"/>
      <c r="F167" s="236"/>
      <c r="G167" s="236"/>
      <c r="H167" s="236"/>
      <c r="I167" s="236"/>
      <c r="J167" s="236"/>
      <c r="K167" s="236"/>
    </row>
    <row r="168" spans="2:11"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</row>
    <row r="169" spans="2:11">
      <c r="B169" s="236"/>
      <c r="C169" s="236"/>
      <c r="D169" s="236"/>
      <c r="E169" s="236"/>
      <c r="F169" s="236"/>
      <c r="G169" s="236"/>
      <c r="H169" s="236"/>
      <c r="I169" s="236"/>
      <c r="J169" s="236"/>
      <c r="K169" s="236"/>
    </row>
    <row r="170" spans="2:11">
      <c r="B170" s="236"/>
      <c r="C170" s="236"/>
      <c r="D170" s="236"/>
      <c r="E170" s="236"/>
      <c r="F170" s="236"/>
      <c r="G170" s="236"/>
      <c r="H170" s="236"/>
      <c r="I170" s="236"/>
      <c r="J170" s="236"/>
      <c r="K170" s="236"/>
    </row>
    <row r="171" spans="2:11">
      <c r="B171" s="236"/>
      <c r="C171" s="236"/>
      <c r="D171" s="236"/>
      <c r="E171" s="236"/>
      <c r="F171" s="236"/>
      <c r="G171" s="236"/>
      <c r="H171" s="236"/>
      <c r="I171" s="236"/>
      <c r="J171" s="236"/>
      <c r="K171" s="236"/>
    </row>
    <row r="172" spans="2:11">
      <c r="B172" s="236"/>
      <c r="C172" s="236"/>
      <c r="D172" s="236"/>
      <c r="E172" s="236"/>
      <c r="F172" s="236"/>
      <c r="G172" s="236"/>
      <c r="H172" s="236"/>
      <c r="I172" s="236"/>
      <c r="J172" s="236"/>
      <c r="K172" s="236"/>
    </row>
    <row r="173" spans="2:11">
      <c r="B173" s="236"/>
      <c r="C173" s="236"/>
      <c r="D173" s="236"/>
      <c r="E173" s="236"/>
      <c r="F173" s="236"/>
      <c r="G173" s="236"/>
      <c r="H173" s="236"/>
      <c r="I173" s="236"/>
      <c r="J173" s="236"/>
      <c r="K173" s="236"/>
    </row>
    <row r="174" spans="2:11">
      <c r="B174" s="236"/>
      <c r="C174" s="236"/>
      <c r="D174" s="236"/>
      <c r="E174" s="236"/>
      <c r="F174" s="236"/>
      <c r="G174" s="236"/>
      <c r="H174" s="236"/>
      <c r="I174" s="236"/>
      <c r="J174" s="236"/>
      <c r="K174" s="236"/>
    </row>
    <row r="175" spans="2:11">
      <c r="B175" s="236"/>
      <c r="C175" s="236"/>
      <c r="D175" s="236"/>
      <c r="E175" s="236"/>
      <c r="F175" s="236"/>
      <c r="G175" s="236"/>
      <c r="H175" s="236"/>
      <c r="I175" s="236"/>
      <c r="J175" s="236"/>
      <c r="K175" s="236"/>
    </row>
    <row r="176" spans="2:11">
      <c r="B176" s="236"/>
      <c r="C176" s="236"/>
      <c r="D176" s="236"/>
      <c r="E176" s="236"/>
      <c r="F176" s="236"/>
      <c r="G176" s="236"/>
      <c r="H176" s="236"/>
      <c r="I176" s="236"/>
      <c r="J176" s="236"/>
      <c r="K176" s="236"/>
    </row>
    <row r="177" spans="2:11">
      <c r="B177" s="236"/>
      <c r="C177" s="236"/>
      <c r="D177" s="236"/>
      <c r="E177" s="236"/>
      <c r="F177" s="236"/>
      <c r="G177" s="236"/>
      <c r="H177" s="236"/>
      <c r="I177" s="236"/>
      <c r="J177" s="236"/>
      <c r="K177" s="236"/>
    </row>
    <row r="178" spans="2:11"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</row>
    <row r="179" spans="2:11">
      <c r="B179" s="236"/>
      <c r="C179" s="236"/>
      <c r="D179" s="236"/>
      <c r="E179" s="236"/>
      <c r="F179" s="236"/>
      <c r="G179" s="236"/>
      <c r="H179" s="236"/>
      <c r="I179" s="236"/>
      <c r="J179" s="236"/>
      <c r="K179" s="236"/>
    </row>
    <row r="180" spans="2:11">
      <c r="B180" s="236"/>
      <c r="C180" s="236"/>
      <c r="D180" s="236"/>
      <c r="E180" s="236"/>
      <c r="F180" s="236"/>
      <c r="G180" s="236"/>
      <c r="H180" s="236"/>
      <c r="I180" s="236"/>
      <c r="J180" s="236"/>
      <c r="K180" s="236"/>
    </row>
    <row r="181" spans="2:11"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</row>
    <row r="182" spans="2:11">
      <c r="B182" s="236"/>
      <c r="C182" s="236"/>
      <c r="D182" s="236"/>
      <c r="E182" s="236"/>
      <c r="F182" s="236"/>
      <c r="G182" s="236"/>
      <c r="H182" s="236"/>
      <c r="I182" s="236"/>
      <c r="J182" s="236"/>
      <c r="K182" s="236"/>
    </row>
    <row r="183" spans="2:11">
      <c r="B183" s="236"/>
      <c r="C183" s="236"/>
      <c r="D183" s="236"/>
      <c r="E183" s="236"/>
      <c r="F183" s="236"/>
      <c r="G183" s="236"/>
      <c r="H183" s="236"/>
      <c r="I183" s="236"/>
      <c r="J183" s="236"/>
      <c r="K183" s="236"/>
    </row>
    <row r="184" spans="2:11">
      <c r="B184" s="236"/>
      <c r="C184" s="236"/>
      <c r="D184" s="236"/>
      <c r="E184" s="236"/>
      <c r="F184" s="236"/>
      <c r="G184" s="236"/>
      <c r="H184" s="236"/>
      <c r="I184" s="236"/>
      <c r="J184" s="236"/>
      <c r="K184" s="236"/>
    </row>
    <row r="185" spans="2:11">
      <c r="B185" s="236"/>
      <c r="C185" s="236"/>
      <c r="D185" s="236"/>
      <c r="E185" s="236"/>
      <c r="F185" s="236"/>
      <c r="G185" s="236"/>
      <c r="H185" s="236"/>
      <c r="I185" s="236"/>
      <c r="J185" s="236"/>
      <c r="K185" s="236"/>
    </row>
    <row r="186" spans="2:11">
      <c r="B186" s="236"/>
      <c r="C186" s="236"/>
      <c r="D186" s="236"/>
      <c r="E186" s="236"/>
      <c r="F186" s="236"/>
      <c r="G186" s="236"/>
      <c r="H186" s="236"/>
      <c r="I186" s="236"/>
      <c r="J186" s="236"/>
      <c r="K186" s="236"/>
    </row>
    <row r="187" spans="2:11">
      <c r="B187" s="236"/>
      <c r="C187" s="236"/>
      <c r="D187" s="236"/>
      <c r="E187" s="236"/>
      <c r="F187" s="236"/>
      <c r="G187" s="236"/>
      <c r="H187" s="236"/>
      <c r="I187" s="236"/>
      <c r="J187" s="236"/>
      <c r="K187" s="236"/>
    </row>
    <row r="188" spans="2:11">
      <c r="B188" s="236"/>
      <c r="C188" s="236"/>
      <c r="D188" s="236"/>
      <c r="E188" s="236"/>
      <c r="F188" s="236"/>
      <c r="G188" s="236"/>
      <c r="H188" s="236"/>
      <c r="I188" s="236"/>
      <c r="J188" s="236"/>
      <c r="K188" s="236"/>
    </row>
    <row r="189" spans="2:11">
      <c r="B189" s="236"/>
      <c r="C189" s="236"/>
      <c r="D189" s="236"/>
      <c r="E189" s="236"/>
      <c r="F189" s="236"/>
      <c r="G189" s="236"/>
      <c r="H189" s="236"/>
      <c r="I189" s="236"/>
      <c r="J189" s="236"/>
      <c r="K189" s="236"/>
    </row>
    <row r="190" spans="2:11">
      <c r="B190" s="236"/>
      <c r="C190" s="236"/>
      <c r="D190" s="236"/>
      <c r="E190" s="236"/>
      <c r="F190" s="236"/>
      <c r="G190" s="236"/>
      <c r="H190" s="236"/>
      <c r="I190" s="236"/>
      <c r="J190" s="236"/>
      <c r="K190" s="236"/>
    </row>
    <row r="191" spans="2:11">
      <c r="B191" s="236"/>
      <c r="C191" s="236"/>
      <c r="D191" s="236"/>
      <c r="E191" s="236"/>
      <c r="F191" s="236"/>
      <c r="G191" s="236"/>
      <c r="H191" s="236"/>
      <c r="I191" s="236"/>
      <c r="J191" s="236"/>
      <c r="K191" s="236"/>
    </row>
    <row r="192" spans="2:11">
      <c r="B192" s="236"/>
      <c r="C192" s="236"/>
      <c r="D192" s="236"/>
      <c r="E192" s="236"/>
      <c r="F192" s="236"/>
      <c r="G192" s="236"/>
      <c r="H192" s="236"/>
      <c r="I192" s="236"/>
      <c r="J192" s="236"/>
      <c r="K192" s="236"/>
    </row>
    <row r="193" spans="2:11">
      <c r="B193" s="236"/>
      <c r="C193" s="236"/>
      <c r="D193" s="236"/>
      <c r="E193" s="236"/>
      <c r="F193" s="236"/>
      <c r="G193" s="236"/>
      <c r="H193" s="236"/>
      <c r="I193" s="236"/>
      <c r="J193" s="236"/>
      <c r="K193" s="236"/>
    </row>
    <row r="194" spans="2:11">
      <c r="B194" s="236"/>
      <c r="C194" s="236"/>
      <c r="D194" s="236"/>
      <c r="E194" s="236"/>
      <c r="F194" s="236"/>
      <c r="G194" s="236"/>
      <c r="H194" s="236"/>
      <c r="I194" s="236"/>
      <c r="J194" s="236"/>
      <c r="K194" s="236"/>
    </row>
    <row r="195" spans="2:11">
      <c r="B195" s="236"/>
      <c r="C195" s="236"/>
      <c r="D195" s="236"/>
      <c r="E195" s="236"/>
      <c r="F195" s="236"/>
      <c r="G195" s="236"/>
      <c r="H195" s="236"/>
      <c r="I195" s="236"/>
      <c r="J195" s="236"/>
      <c r="K195" s="236"/>
    </row>
    <row r="196" spans="2:11">
      <c r="B196" s="236"/>
      <c r="C196" s="236"/>
      <c r="D196" s="236"/>
      <c r="E196" s="236"/>
      <c r="F196" s="236"/>
      <c r="G196" s="236"/>
      <c r="H196" s="236"/>
      <c r="I196" s="236"/>
      <c r="J196" s="236"/>
      <c r="K196" s="236"/>
    </row>
    <row r="197" spans="2:11">
      <c r="B197" s="236"/>
      <c r="C197" s="236"/>
      <c r="D197" s="236"/>
      <c r="E197" s="236"/>
      <c r="F197" s="236"/>
      <c r="G197" s="236"/>
      <c r="H197" s="236"/>
      <c r="I197" s="236"/>
      <c r="J197" s="236"/>
      <c r="K197" s="236"/>
    </row>
    <row r="198" spans="2:11">
      <c r="B198" s="236"/>
      <c r="C198" s="236"/>
      <c r="D198" s="236"/>
      <c r="E198" s="236"/>
      <c r="F198" s="236"/>
      <c r="G198" s="236"/>
      <c r="H198" s="236"/>
      <c r="I198" s="236"/>
      <c r="J198" s="236"/>
      <c r="K198" s="236"/>
    </row>
    <row r="199" spans="2:11">
      <c r="B199" s="236"/>
      <c r="C199" s="236"/>
      <c r="D199" s="236"/>
      <c r="E199" s="236"/>
      <c r="F199" s="236"/>
      <c r="G199" s="236"/>
      <c r="H199" s="236"/>
      <c r="I199" s="236"/>
      <c r="J199" s="236"/>
      <c r="K199" s="236"/>
    </row>
    <row r="200" spans="2:11">
      <c r="B200" s="236"/>
      <c r="C200" s="236"/>
      <c r="D200" s="236"/>
      <c r="E200" s="236"/>
      <c r="F200" s="236"/>
      <c r="G200" s="236"/>
      <c r="H200" s="236"/>
      <c r="I200" s="236"/>
      <c r="J200" s="236"/>
      <c r="K200" s="236"/>
    </row>
    <row r="201" spans="2:11"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</row>
    <row r="202" spans="2:11">
      <c r="B202" s="236"/>
      <c r="C202" s="236"/>
      <c r="D202" s="236"/>
      <c r="E202" s="236"/>
      <c r="F202" s="236"/>
      <c r="G202" s="236"/>
      <c r="H202" s="236"/>
      <c r="I202" s="236"/>
      <c r="J202" s="236"/>
      <c r="K202" s="236"/>
    </row>
    <row r="203" spans="2:11">
      <c r="B203" s="236"/>
      <c r="C203" s="236"/>
      <c r="D203" s="236"/>
      <c r="E203" s="236"/>
      <c r="F203" s="236"/>
      <c r="G203" s="236"/>
      <c r="H203" s="236"/>
      <c r="I203" s="236"/>
      <c r="J203" s="236"/>
      <c r="K203" s="236"/>
    </row>
    <row r="204" spans="2:11">
      <c r="B204" s="236"/>
      <c r="C204" s="236"/>
      <c r="D204" s="236"/>
      <c r="E204" s="236"/>
      <c r="F204" s="236"/>
      <c r="G204" s="236"/>
      <c r="H204" s="236"/>
      <c r="I204" s="236"/>
      <c r="J204" s="236"/>
      <c r="K204" s="236"/>
    </row>
    <row r="205" spans="2:11">
      <c r="B205" s="236"/>
      <c r="C205" s="236"/>
      <c r="D205" s="236"/>
      <c r="E205" s="236"/>
      <c r="F205" s="236"/>
      <c r="G205" s="236"/>
      <c r="H205" s="236"/>
      <c r="I205" s="236"/>
      <c r="J205" s="236"/>
      <c r="K205" s="236"/>
    </row>
    <row r="206" spans="2:11">
      <c r="B206" s="236"/>
      <c r="C206" s="236"/>
      <c r="D206" s="236"/>
      <c r="E206" s="236"/>
      <c r="F206" s="236"/>
      <c r="G206" s="236"/>
      <c r="H206" s="236"/>
      <c r="I206" s="236"/>
      <c r="J206" s="236"/>
      <c r="K206" s="236"/>
    </row>
    <row r="207" spans="2:11">
      <c r="B207" s="236"/>
      <c r="C207" s="236"/>
      <c r="D207" s="236"/>
      <c r="E207" s="236"/>
      <c r="F207" s="236"/>
      <c r="G207" s="236"/>
      <c r="H207" s="236"/>
      <c r="I207" s="236"/>
      <c r="J207" s="236"/>
      <c r="K207" s="236"/>
    </row>
    <row r="208" spans="2:11">
      <c r="B208" s="236"/>
      <c r="C208" s="236"/>
      <c r="D208" s="236"/>
      <c r="E208" s="236"/>
      <c r="F208" s="236"/>
      <c r="G208" s="236"/>
      <c r="H208" s="236"/>
      <c r="I208" s="236"/>
      <c r="J208" s="236"/>
      <c r="K208" s="236"/>
    </row>
  </sheetData>
  <mergeCells count="3">
    <mergeCell ref="A3:L3"/>
    <mergeCell ref="B4:F4"/>
    <mergeCell ref="G4:K4"/>
  </mergeCells>
  <printOptions horizontalCentered="1" verticalCentered="1"/>
  <pageMargins left="0.55118110236220474" right="0.55118110236220474" top="0" bottom="0" header="0.19685039370078741" footer="0.19685039370078741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CG113"/>
  <sheetViews>
    <sheetView view="pageBreakPreview" zoomScaleNormal="100" zoomScaleSheetLayoutView="100" workbookViewId="0">
      <selection activeCell="A3" sqref="A3:L3"/>
    </sheetView>
  </sheetViews>
  <sheetFormatPr defaultRowHeight="12.75"/>
  <cols>
    <col min="1" max="1" width="32.85546875" style="114" customWidth="1"/>
    <col min="2" max="3" width="8.85546875" style="230" customWidth="1"/>
    <col min="4" max="4" width="9.5703125" style="230" customWidth="1"/>
    <col min="5" max="5" width="9.42578125" style="230" customWidth="1"/>
    <col min="6" max="6" width="9.85546875" style="230" customWidth="1"/>
    <col min="7" max="11" width="9.140625" style="230"/>
    <col min="12" max="12" width="31.42578125" style="235" customWidth="1"/>
    <col min="13" max="13" width="4.7109375" style="229" customWidth="1"/>
    <col min="14" max="14" width="9.140625" style="255"/>
    <col min="15" max="59" width="9.140625" style="229"/>
    <col min="60" max="16384" width="9.140625" style="230"/>
  </cols>
  <sheetData>
    <row r="1" spans="1:84" s="212" customFormat="1" ht="20.25" customHeight="1">
      <c r="A1" s="207" t="s">
        <v>349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10"/>
      <c r="M1" s="211"/>
      <c r="N1" s="253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</row>
    <row r="2" spans="1:84" s="212" customFormat="1" ht="21" customHeight="1">
      <c r="A2" s="207" t="s">
        <v>350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10"/>
      <c r="M2" s="211"/>
      <c r="N2" s="253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</row>
    <row r="3" spans="1:84" s="212" customFormat="1" ht="20.25" customHeight="1">
      <c r="A3" s="278" t="s">
        <v>268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11"/>
      <c r="N3" s="254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</row>
    <row r="4" spans="1:84" ht="20.25" customHeight="1" thickBot="1">
      <c r="A4" s="8" t="s">
        <v>0</v>
      </c>
      <c r="B4" s="277" t="s">
        <v>1</v>
      </c>
      <c r="C4" s="277"/>
      <c r="D4" s="277"/>
      <c r="E4" s="277"/>
      <c r="F4" s="277"/>
      <c r="G4" s="277" t="s">
        <v>232</v>
      </c>
      <c r="H4" s="277"/>
      <c r="I4" s="277"/>
      <c r="J4" s="277"/>
      <c r="K4" s="277"/>
      <c r="L4" s="9" t="s">
        <v>3</v>
      </c>
    </row>
    <row r="5" spans="1:84" s="99" customFormat="1" ht="15.75" customHeight="1" thickBot="1">
      <c r="A5" s="189"/>
      <c r="B5" s="215">
        <v>2008</v>
      </c>
      <c r="C5" s="215">
        <v>2009</v>
      </c>
      <c r="D5" s="215">
        <v>2010</v>
      </c>
      <c r="E5" s="215">
        <v>2011</v>
      </c>
      <c r="F5" s="219">
        <v>2012</v>
      </c>
      <c r="G5" s="215">
        <v>2008</v>
      </c>
      <c r="H5" s="215">
        <v>2009</v>
      </c>
      <c r="I5" s="215">
        <v>2010</v>
      </c>
      <c r="J5" s="215">
        <v>2011</v>
      </c>
      <c r="K5" s="219">
        <v>2012</v>
      </c>
      <c r="L5" s="190" t="s">
        <v>4</v>
      </c>
      <c r="M5" s="98"/>
      <c r="N5" s="260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</row>
    <row r="6" spans="1:84" s="99" customFormat="1" ht="19.5" customHeight="1" thickBot="1">
      <c r="A6" s="191" t="s">
        <v>5</v>
      </c>
      <c r="B6" s="15">
        <v>115135.06103694001</v>
      </c>
      <c r="C6" s="15">
        <v>95552.028871019997</v>
      </c>
      <c r="D6" s="15">
        <v>106864.00245000001</v>
      </c>
      <c r="E6" s="15">
        <v>131588.28483300001</v>
      </c>
      <c r="F6" s="15">
        <v>155594.74491000001</v>
      </c>
      <c r="G6" s="118">
        <v>313487.38520999998</v>
      </c>
      <c r="H6" s="15">
        <v>192314.95941999997</v>
      </c>
      <c r="I6" s="15">
        <v>251146.60596000002</v>
      </c>
      <c r="J6" s="15">
        <v>364702.95873000001</v>
      </c>
      <c r="K6" s="127">
        <v>388404.32166000002</v>
      </c>
      <c r="L6" s="192" t="s">
        <v>6</v>
      </c>
      <c r="M6" s="98"/>
      <c r="N6" s="260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</row>
    <row r="7" spans="1:84" ht="19.5" customHeight="1">
      <c r="A7" s="17" t="s">
        <v>7</v>
      </c>
      <c r="B7" s="18">
        <v>63282.141150210002</v>
      </c>
      <c r="C7" s="18">
        <v>52698.885415699995</v>
      </c>
      <c r="D7" s="18">
        <v>56696.175360000001</v>
      </c>
      <c r="E7" s="18">
        <v>65235.215430000004</v>
      </c>
      <c r="F7" s="18">
        <v>77246.832240000003</v>
      </c>
      <c r="G7" s="126">
        <v>140621.75775000002</v>
      </c>
      <c r="H7" s="19">
        <v>74353.705379999999</v>
      </c>
      <c r="I7" s="19">
        <v>98725.767390000008</v>
      </c>
      <c r="J7" s="19">
        <v>150150.14352000001</v>
      </c>
      <c r="K7" s="146">
        <v>164600.72415000002</v>
      </c>
      <c r="L7" s="36" t="s">
        <v>8</v>
      </c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</row>
    <row r="8" spans="1:84" ht="20.100000000000001" customHeight="1">
      <c r="A8" s="85" t="s">
        <v>9</v>
      </c>
      <c r="B8" s="22">
        <v>49430.708542800014</v>
      </c>
      <c r="C8" s="22">
        <v>40575.427905979996</v>
      </c>
      <c r="D8" s="22">
        <v>50162.227020000006</v>
      </c>
      <c r="E8" s="22">
        <v>66347.202663000004</v>
      </c>
      <c r="F8" s="129">
        <v>78344.712630000009</v>
      </c>
      <c r="G8" s="22">
        <v>172822.42692</v>
      </c>
      <c r="H8" s="22">
        <v>117953.52002999999</v>
      </c>
      <c r="I8" s="22">
        <v>152375.77134000001</v>
      </c>
      <c r="J8" s="22">
        <v>214528.81491000002</v>
      </c>
      <c r="K8" s="129">
        <v>223802.53083</v>
      </c>
      <c r="L8" s="193" t="s">
        <v>10</v>
      </c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</row>
    <row r="9" spans="1:84" ht="23.25" customHeight="1">
      <c r="A9" s="85" t="s">
        <v>326</v>
      </c>
      <c r="B9" s="22" t="s">
        <v>324</v>
      </c>
      <c r="C9" s="22" t="s">
        <v>324</v>
      </c>
      <c r="D9" s="22" t="s">
        <v>324</v>
      </c>
      <c r="E9" s="22" t="s">
        <v>324</v>
      </c>
      <c r="F9" s="129" t="s">
        <v>324</v>
      </c>
      <c r="G9" s="22">
        <v>247099.99484466002</v>
      </c>
      <c r="H9" s="22">
        <v>142193.10347464998</v>
      </c>
      <c r="I9" s="22">
        <v>189435.70125000001</v>
      </c>
      <c r="J9" s="22">
        <v>284979.29553</v>
      </c>
      <c r="K9" s="129">
        <v>305240.61546</v>
      </c>
      <c r="L9" s="193" t="s">
        <v>281</v>
      </c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</row>
    <row r="10" spans="1:84" ht="20.100000000000001" customHeight="1" thickBot="1">
      <c r="A10" s="194" t="s">
        <v>183</v>
      </c>
      <c r="B10" s="18">
        <v>2422.2113439300001</v>
      </c>
      <c r="C10" s="18">
        <v>2277.7155493399996</v>
      </c>
      <c r="D10" s="18">
        <v>5.6000700000000005</v>
      </c>
      <c r="E10" s="18">
        <v>5.8667400000000001</v>
      </c>
      <c r="F10" s="128">
        <v>3.2000400000000004</v>
      </c>
      <c r="G10" s="164">
        <v>43.200540000000004</v>
      </c>
      <c r="H10" s="18">
        <v>7.7340099999999996</v>
      </c>
      <c r="I10" s="18">
        <v>45.067230000000002</v>
      </c>
      <c r="J10" s="18">
        <v>24.000300000000003</v>
      </c>
      <c r="K10" s="128">
        <v>1.0666800000000001</v>
      </c>
      <c r="L10" s="195" t="s">
        <v>194</v>
      </c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</row>
    <row r="11" spans="1:84" s="99" customFormat="1" ht="13.5" thickBot="1">
      <c r="A11" s="189" t="s">
        <v>11</v>
      </c>
      <c r="B11" s="27">
        <v>37129.991852430001</v>
      </c>
      <c r="C11" s="27">
        <v>31145.362047409995</v>
      </c>
      <c r="D11" s="27">
        <v>34758.034470000006</v>
      </c>
      <c r="E11" s="27">
        <v>41387.184000000001</v>
      </c>
      <c r="F11" s="130">
        <v>46268.045010000002</v>
      </c>
      <c r="G11" s="27">
        <v>33428.684520000003</v>
      </c>
      <c r="H11" s="27">
        <v>17978.639659999997</v>
      </c>
      <c r="I11" s="27">
        <v>24121.10151</v>
      </c>
      <c r="J11" s="27">
        <v>44086.951080000006</v>
      </c>
      <c r="K11" s="130">
        <v>47463.25995</v>
      </c>
      <c r="L11" s="196" t="s">
        <v>12</v>
      </c>
      <c r="M11" s="98"/>
      <c r="N11" s="260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</row>
    <row r="12" spans="1:84" ht="18" customHeight="1" thickBot="1">
      <c r="A12" s="263" t="s">
        <v>288</v>
      </c>
      <c r="B12" s="15">
        <v>32814.66217815</v>
      </c>
      <c r="C12" s="15">
        <v>28269.724317789995</v>
      </c>
      <c r="D12" s="15">
        <v>30626.249490000002</v>
      </c>
      <c r="E12" s="15">
        <v>35996.716619999999</v>
      </c>
      <c r="F12" s="127">
        <v>40254.369839999999</v>
      </c>
      <c r="G12" s="264">
        <v>32919.87816</v>
      </c>
      <c r="H12" s="264">
        <v>17781.82244</v>
      </c>
      <c r="I12" s="264">
        <v>23850.164790000003</v>
      </c>
      <c r="J12" s="264">
        <v>43493.343660000006</v>
      </c>
      <c r="K12" s="265">
        <v>46534.71501</v>
      </c>
      <c r="L12" s="192" t="s">
        <v>294</v>
      </c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</row>
    <row r="13" spans="1:84" ht="15.75" customHeight="1">
      <c r="A13" s="32" t="s">
        <v>13</v>
      </c>
      <c r="B13" s="22">
        <v>32329.054241460002</v>
      </c>
      <c r="C13" s="22">
        <v>27837.812128779999</v>
      </c>
      <c r="D13" s="22">
        <v>29775.572190000003</v>
      </c>
      <c r="E13" s="22">
        <v>35215.373520000001</v>
      </c>
      <c r="F13" s="129">
        <v>38953.55358</v>
      </c>
      <c r="G13" s="33">
        <v>33021.746100000004</v>
      </c>
      <c r="H13" s="33">
        <v>17713.01642</v>
      </c>
      <c r="I13" s="33">
        <v>23831.764560000003</v>
      </c>
      <c r="J13" s="33">
        <v>43646.94558</v>
      </c>
      <c r="K13" s="131">
        <v>46989.920700000002</v>
      </c>
      <c r="L13" s="34" t="s">
        <v>14</v>
      </c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</row>
    <row r="14" spans="1:84" ht="15.75" customHeight="1">
      <c r="A14" s="197" t="s">
        <v>15</v>
      </c>
      <c r="B14" s="18">
        <v>30513.513947489999</v>
      </c>
      <c r="C14" s="18">
        <v>26390.419626349998</v>
      </c>
      <c r="D14" s="18">
        <v>27607.011750000001</v>
      </c>
      <c r="E14" s="18">
        <v>32274.536760000003</v>
      </c>
      <c r="F14" s="128">
        <v>36000.18333</v>
      </c>
      <c r="G14" s="18">
        <v>32530.539960000002</v>
      </c>
      <c r="H14" s="18">
        <v>17535.400879999997</v>
      </c>
      <c r="I14" s="18">
        <v>23560.827840000002</v>
      </c>
      <c r="J14" s="18">
        <v>43093.605330000006</v>
      </c>
      <c r="K14" s="128">
        <v>46144.043460000001</v>
      </c>
      <c r="L14" s="36" t="s">
        <v>16</v>
      </c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</row>
    <row r="15" spans="1:84">
      <c r="A15" s="40" t="s">
        <v>17</v>
      </c>
      <c r="B15" s="38">
        <v>1101.6852375600001</v>
      </c>
      <c r="C15" s="38">
        <v>1147.2883789499999</v>
      </c>
      <c r="D15" s="38">
        <v>769.87629000000004</v>
      </c>
      <c r="E15" s="38">
        <v>1280.0160000000001</v>
      </c>
      <c r="F15" s="132">
        <v>1250.4156300000002</v>
      </c>
      <c r="G15" s="38">
        <v>19.466910000000002</v>
      </c>
      <c r="H15" s="38">
        <v>10.6676</v>
      </c>
      <c r="I15" s="38" t="s">
        <v>324</v>
      </c>
      <c r="J15" s="7" t="s">
        <v>324</v>
      </c>
      <c r="K15" s="132">
        <v>4.8000600000000002</v>
      </c>
      <c r="L15" s="41" t="s">
        <v>18</v>
      </c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</row>
    <row r="16" spans="1:84">
      <c r="A16" s="40" t="s">
        <v>19</v>
      </c>
      <c r="B16" s="38">
        <v>1471.6535954399999</v>
      </c>
      <c r="C16" s="38">
        <v>1312.4726979799998</v>
      </c>
      <c r="D16" s="38">
        <v>1209.6151200000002</v>
      </c>
      <c r="E16" s="38">
        <v>1340.8167600000002</v>
      </c>
      <c r="F16" s="132">
        <v>1477.6184700000001</v>
      </c>
      <c r="G16" s="38">
        <v>3697.9128900000001</v>
      </c>
      <c r="H16" s="38">
        <v>2348.7388299999998</v>
      </c>
      <c r="I16" s="38">
        <v>3425.3761500000001</v>
      </c>
      <c r="J16" s="38">
        <v>4881.3943500000005</v>
      </c>
      <c r="K16" s="132">
        <v>5278.19931</v>
      </c>
      <c r="L16" s="41" t="s">
        <v>20</v>
      </c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</row>
    <row r="17" spans="1:84">
      <c r="A17" s="40" t="s">
        <v>21</v>
      </c>
      <c r="B17" s="38">
        <v>407.41575929999999</v>
      </c>
      <c r="C17" s="38">
        <v>415.51848801999995</v>
      </c>
      <c r="D17" s="38">
        <v>556.00695000000007</v>
      </c>
      <c r="E17" s="38">
        <v>630.40788000000009</v>
      </c>
      <c r="F17" s="132">
        <v>696.27537000000007</v>
      </c>
      <c r="G17" s="38">
        <v>9.0667800000000014</v>
      </c>
      <c r="H17" s="38">
        <v>4.5337299999999994</v>
      </c>
      <c r="I17" s="38" t="s">
        <v>324</v>
      </c>
      <c r="J17" s="38" t="s">
        <v>324</v>
      </c>
      <c r="K17" s="132">
        <v>2.93337</v>
      </c>
      <c r="L17" s="41" t="s">
        <v>22</v>
      </c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</row>
    <row r="18" spans="1:84">
      <c r="A18" s="40" t="s">
        <v>23</v>
      </c>
      <c r="B18" s="38">
        <v>1193.3045161200002</v>
      </c>
      <c r="C18" s="38">
        <v>671.75237318999996</v>
      </c>
      <c r="D18" s="38">
        <v>445.60557000000006</v>
      </c>
      <c r="E18" s="38">
        <v>610.94096999999999</v>
      </c>
      <c r="F18" s="132">
        <v>671.4750600000001</v>
      </c>
      <c r="G18" s="38">
        <v>26.667000000000002</v>
      </c>
      <c r="H18" s="38">
        <v>2.1335199999999999</v>
      </c>
      <c r="I18" s="38" t="s">
        <v>324</v>
      </c>
      <c r="J18" s="38" t="s">
        <v>324</v>
      </c>
      <c r="K18" s="132">
        <v>4.5333900000000007</v>
      </c>
      <c r="L18" s="41" t="s">
        <v>24</v>
      </c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</row>
    <row r="19" spans="1:84">
      <c r="A19" s="40" t="s">
        <v>25</v>
      </c>
      <c r="B19" s="38">
        <v>4002.0702919199998</v>
      </c>
      <c r="C19" s="38">
        <v>3763.2308538899997</v>
      </c>
      <c r="D19" s="38">
        <v>4372.05465</v>
      </c>
      <c r="E19" s="38">
        <v>4847.5272600000008</v>
      </c>
      <c r="F19" s="132">
        <v>4960.8620100000007</v>
      </c>
      <c r="G19" s="38">
        <v>4951.5285600000007</v>
      </c>
      <c r="H19" s="38">
        <v>3082.1363299999998</v>
      </c>
      <c r="I19" s="38">
        <v>4197.11913</v>
      </c>
      <c r="J19" s="38">
        <v>6581.1489300000003</v>
      </c>
      <c r="K19" s="132">
        <v>6933.95334</v>
      </c>
      <c r="L19" s="41" t="s">
        <v>26</v>
      </c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</row>
    <row r="20" spans="1:84">
      <c r="A20" s="40" t="s">
        <v>27</v>
      </c>
      <c r="B20" s="38">
        <v>8472.3299028000001</v>
      </c>
      <c r="C20" s="38">
        <v>7546.4405224399998</v>
      </c>
      <c r="D20" s="38">
        <v>8275.3034399999997</v>
      </c>
      <c r="E20" s="38">
        <v>9057.1798800000015</v>
      </c>
      <c r="F20" s="132">
        <v>11031.337890000001</v>
      </c>
      <c r="G20" s="38">
        <v>1490.1519600000001</v>
      </c>
      <c r="H20" s="38">
        <v>426.17061999999999</v>
      </c>
      <c r="I20" s="38">
        <v>253.86984000000001</v>
      </c>
      <c r="J20" s="38">
        <v>416.0052</v>
      </c>
      <c r="K20" s="132">
        <v>367.47126000000003</v>
      </c>
      <c r="L20" s="41" t="s">
        <v>28</v>
      </c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</row>
    <row r="21" spans="1:84">
      <c r="A21" s="40" t="s">
        <v>29</v>
      </c>
      <c r="B21" s="38">
        <v>100.46525580000001</v>
      </c>
      <c r="C21" s="38">
        <v>65.11743061</v>
      </c>
      <c r="D21" s="38">
        <v>111.46806000000001</v>
      </c>
      <c r="E21" s="38">
        <v>160.26867000000001</v>
      </c>
      <c r="F21" s="132">
        <v>335.47086000000002</v>
      </c>
      <c r="G21" s="38">
        <v>2087.2260900000001</v>
      </c>
      <c r="H21" s="38">
        <v>1013.15531</v>
      </c>
      <c r="I21" s="38">
        <v>1621.8869400000001</v>
      </c>
      <c r="J21" s="38">
        <v>2281.3618500000002</v>
      </c>
      <c r="K21" s="132">
        <v>3288.3077700000003</v>
      </c>
      <c r="L21" s="41" t="s">
        <v>30</v>
      </c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</row>
    <row r="22" spans="1:84">
      <c r="A22" s="40" t="s">
        <v>31</v>
      </c>
      <c r="B22" s="38">
        <v>867.75111342000002</v>
      </c>
      <c r="C22" s="38">
        <v>807.24929479999992</v>
      </c>
      <c r="D22" s="38">
        <v>930.67830000000004</v>
      </c>
      <c r="E22" s="38">
        <v>940.54509000000007</v>
      </c>
      <c r="F22" s="132">
        <v>1140.0142500000002</v>
      </c>
      <c r="G22" s="38">
        <v>5.8667400000000001</v>
      </c>
      <c r="H22" s="38">
        <v>2.40021</v>
      </c>
      <c r="I22" s="38">
        <v>41.867190000000001</v>
      </c>
      <c r="J22" s="38" t="s">
        <v>324</v>
      </c>
      <c r="K22" s="132">
        <v>8.8001100000000001</v>
      </c>
      <c r="L22" s="41" t="s">
        <v>32</v>
      </c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</row>
    <row r="23" spans="1:84">
      <c r="A23" s="40" t="s">
        <v>33</v>
      </c>
      <c r="B23" s="38">
        <v>4536.9863116200004</v>
      </c>
      <c r="C23" s="38">
        <v>3458.9143618599996</v>
      </c>
      <c r="D23" s="38">
        <v>3381.9089400000003</v>
      </c>
      <c r="E23" s="38">
        <v>4610.7243000000008</v>
      </c>
      <c r="F23" s="132">
        <v>4662.4582800000007</v>
      </c>
      <c r="G23" s="38">
        <v>6107.2763400000003</v>
      </c>
      <c r="H23" s="38">
        <v>2574.3585699999999</v>
      </c>
      <c r="I23" s="38">
        <v>4141.1184300000004</v>
      </c>
      <c r="J23" s="38">
        <v>10296.39537</v>
      </c>
      <c r="K23" s="132">
        <v>10487.064420000001</v>
      </c>
      <c r="L23" s="41" t="s">
        <v>34</v>
      </c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</row>
    <row r="24" spans="1:84">
      <c r="A24" s="40" t="s">
        <v>35</v>
      </c>
      <c r="B24" s="38">
        <v>48.000866670000008</v>
      </c>
      <c r="C24" s="38">
        <v>45.915217229999996</v>
      </c>
      <c r="D24" s="38">
        <v>55.467360000000006</v>
      </c>
      <c r="E24" s="38">
        <v>65.067480000000003</v>
      </c>
      <c r="F24" s="132">
        <v>70.13421000000001</v>
      </c>
      <c r="G24" s="38">
        <v>4.0000499999999999</v>
      </c>
      <c r="H24" s="38" t="s">
        <v>324</v>
      </c>
      <c r="I24" s="38" t="s">
        <v>324</v>
      </c>
      <c r="J24" s="38" t="s">
        <v>324</v>
      </c>
      <c r="K24" s="132">
        <v>0.80001000000000011</v>
      </c>
      <c r="L24" s="41" t="s">
        <v>36</v>
      </c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</row>
    <row r="25" spans="1:84">
      <c r="A25" s="40" t="s">
        <v>37</v>
      </c>
      <c r="B25" s="38">
        <v>1411.1365723200001</v>
      </c>
      <c r="C25" s="38">
        <v>1150.8156208899998</v>
      </c>
      <c r="D25" s="38">
        <v>1221.88194</v>
      </c>
      <c r="E25" s="38">
        <v>1475.7517800000001</v>
      </c>
      <c r="F25" s="132">
        <v>1673.0875800000001</v>
      </c>
      <c r="G25" s="38">
        <v>6541.1484300000002</v>
      </c>
      <c r="H25" s="38">
        <v>3583.2468399999998</v>
      </c>
      <c r="I25" s="38">
        <v>3394.7091</v>
      </c>
      <c r="J25" s="38">
        <v>8444.6388900000002</v>
      </c>
      <c r="K25" s="132">
        <v>8879.5776600000008</v>
      </c>
      <c r="L25" s="41" t="s">
        <v>38</v>
      </c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</row>
    <row r="26" spans="1:84">
      <c r="A26" s="40" t="s">
        <v>39</v>
      </c>
      <c r="B26" s="38">
        <v>86.847218910000009</v>
      </c>
      <c r="C26" s="38">
        <v>101.41100601999999</v>
      </c>
      <c r="D26" s="38">
        <v>141.33510000000001</v>
      </c>
      <c r="E26" s="38">
        <v>166.40208000000001</v>
      </c>
      <c r="F26" s="132">
        <v>202.93587000000002</v>
      </c>
      <c r="G26" s="38">
        <v>953.87859000000003</v>
      </c>
      <c r="H26" s="38">
        <v>483.77565999999996</v>
      </c>
      <c r="I26" s="38">
        <v>719.74233000000004</v>
      </c>
      <c r="J26" s="38">
        <v>1160.8145100000002</v>
      </c>
      <c r="K26" s="132">
        <v>964.27872000000002</v>
      </c>
      <c r="L26" s="41" t="s">
        <v>40</v>
      </c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</row>
    <row r="27" spans="1:84">
      <c r="A27" s="40" t="s">
        <v>41</v>
      </c>
      <c r="B27" s="38">
        <v>1297.1986147800001</v>
      </c>
      <c r="C27" s="38">
        <v>1176.6709496999999</v>
      </c>
      <c r="D27" s="38">
        <v>1262.68245</v>
      </c>
      <c r="E27" s="38">
        <v>1508.0188500000002</v>
      </c>
      <c r="F27" s="132">
        <v>1862.4232800000002</v>
      </c>
      <c r="G27" s="38">
        <v>5613.1368300000004</v>
      </c>
      <c r="H27" s="38">
        <v>3273.3530599999999</v>
      </c>
      <c r="I27" s="38">
        <v>4736.8592100000005</v>
      </c>
      <c r="J27" s="38">
        <v>7405.4259000000002</v>
      </c>
      <c r="K27" s="132">
        <v>7769.1637800000008</v>
      </c>
      <c r="L27" s="41" t="s">
        <v>42</v>
      </c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</row>
    <row r="28" spans="1:84">
      <c r="A28" s="40" t="s">
        <v>43</v>
      </c>
      <c r="B28" s="38">
        <v>1532.4455553300002</v>
      </c>
      <c r="C28" s="38">
        <v>1373.70365522</v>
      </c>
      <c r="D28" s="38">
        <v>1430.6845500000002</v>
      </c>
      <c r="E28" s="38">
        <v>1764.02205</v>
      </c>
      <c r="F28" s="132">
        <v>1773.8888400000001</v>
      </c>
      <c r="G28" s="38">
        <v>73.334250000000011</v>
      </c>
      <c r="H28" s="38">
        <v>34.136319999999998</v>
      </c>
      <c r="I28" s="38">
        <v>105.33465000000001</v>
      </c>
      <c r="J28" s="38">
        <v>98.401230000000012</v>
      </c>
      <c r="K28" s="132">
        <v>113.60142</v>
      </c>
      <c r="L28" s="41" t="s">
        <v>44</v>
      </c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</row>
    <row r="29" spans="1:84" ht="25.5">
      <c r="A29" s="198" t="s">
        <v>239</v>
      </c>
      <c r="B29" s="38">
        <v>3984.2231355000004</v>
      </c>
      <c r="C29" s="38">
        <v>3353.9187755499997</v>
      </c>
      <c r="D29" s="38">
        <v>3442.4430300000004</v>
      </c>
      <c r="E29" s="38">
        <v>3816.8477100000005</v>
      </c>
      <c r="F29" s="132">
        <v>4191.7857300000005</v>
      </c>
      <c r="G29" s="38">
        <v>949.87854000000004</v>
      </c>
      <c r="H29" s="38">
        <v>696.59427999999991</v>
      </c>
      <c r="I29" s="38">
        <v>922.94487000000004</v>
      </c>
      <c r="J29" s="38">
        <v>1528.0191000000002</v>
      </c>
      <c r="K29" s="132">
        <v>2040.5588400000001</v>
      </c>
      <c r="L29" s="199" t="s">
        <v>238</v>
      </c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</row>
    <row r="30" spans="1:84">
      <c r="A30" s="194" t="s">
        <v>46</v>
      </c>
      <c r="B30" s="18">
        <v>1815.54029397</v>
      </c>
      <c r="C30" s="18">
        <v>1447.3925024299997</v>
      </c>
      <c r="D30" s="18">
        <v>2168.5604400000002</v>
      </c>
      <c r="E30" s="18">
        <v>2940.8367600000001</v>
      </c>
      <c r="F30" s="128">
        <v>2953.3702500000004</v>
      </c>
      <c r="G30" s="18">
        <v>491.20614000000006</v>
      </c>
      <c r="H30" s="18">
        <v>177.61553999999998</v>
      </c>
      <c r="I30" s="18">
        <v>270.93672000000004</v>
      </c>
      <c r="J30" s="18">
        <v>553.34025000000008</v>
      </c>
      <c r="K30" s="128">
        <v>845.87724000000003</v>
      </c>
      <c r="L30" s="195" t="s">
        <v>47</v>
      </c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</row>
    <row r="31" spans="1:84">
      <c r="A31" s="40" t="s">
        <v>68</v>
      </c>
      <c r="B31" s="38">
        <v>86.487481080000009</v>
      </c>
      <c r="C31" s="38">
        <v>30.236512129999998</v>
      </c>
      <c r="D31" s="38">
        <v>91.734480000000005</v>
      </c>
      <c r="E31" s="38">
        <v>214.66935000000001</v>
      </c>
      <c r="F31" s="132">
        <v>178.93557000000001</v>
      </c>
      <c r="G31" s="38">
        <v>2.1333600000000001</v>
      </c>
      <c r="H31" s="38">
        <v>0.80006999999999995</v>
      </c>
      <c r="I31" s="38" t="s">
        <v>324</v>
      </c>
      <c r="J31" s="38" t="s">
        <v>324</v>
      </c>
      <c r="K31" s="132">
        <v>14.66685</v>
      </c>
      <c r="L31" s="41" t="s">
        <v>69</v>
      </c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</row>
    <row r="32" spans="1:84">
      <c r="A32" s="40" t="s">
        <v>48</v>
      </c>
      <c r="B32" s="46">
        <v>26.803801710000002</v>
      </c>
      <c r="C32" s="46">
        <v>12.324811659999998</v>
      </c>
      <c r="D32" s="46">
        <v>17.333550000000002</v>
      </c>
      <c r="E32" s="46">
        <v>16.80021</v>
      </c>
      <c r="F32" s="133">
        <v>18.400230000000001</v>
      </c>
      <c r="G32" s="46">
        <v>63.200790000000005</v>
      </c>
      <c r="H32" s="46">
        <v>8.5340799999999994</v>
      </c>
      <c r="I32" s="46">
        <v>40.533840000000005</v>
      </c>
      <c r="J32" s="46" t="s">
        <v>324</v>
      </c>
      <c r="K32" s="133">
        <v>6.9334200000000008</v>
      </c>
      <c r="L32" s="41" t="s">
        <v>49</v>
      </c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</row>
    <row r="33" spans="1:84">
      <c r="A33" s="40" t="s">
        <v>50</v>
      </c>
      <c r="B33" s="38">
        <v>227.98524978</v>
      </c>
      <c r="C33" s="38">
        <v>241.33551500999997</v>
      </c>
      <c r="D33" s="38">
        <v>320.80401000000001</v>
      </c>
      <c r="E33" s="38">
        <v>345.07098000000002</v>
      </c>
      <c r="F33" s="132">
        <v>386.93817000000001</v>
      </c>
      <c r="G33" s="38">
        <v>2.4000300000000001</v>
      </c>
      <c r="H33" s="38">
        <v>0.26668999999999998</v>
      </c>
      <c r="I33" s="38" t="s">
        <v>324</v>
      </c>
      <c r="J33" s="38" t="s">
        <v>324</v>
      </c>
      <c r="K33" s="132">
        <v>1.0666800000000001</v>
      </c>
      <c r="L33" s="41" t="s">
        <v>51</v>
      </c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</row>
    <row r="34" spans="1:84">
      <c r="A34" s="40" t="s">
        <v>52</v>
      </c>
      <c r="B34" s="38">
        <v>607.97426625000003</v>
      </c>
      <c r="C34" s="38">
        <v>488.84010309999996</v>
      </c>
      <c r="D34" s="38">
        <v>672.27507000000003</v>
      </c>
      <c r="E34" s="38">
        <v>1027.2128400000001</v>
      </c>
      <c r="F34" s="132">
        <v>750.94272000000001</v>
      </c>
      <c r="G34" s="38">
        <v>12.53349</v>
      </c>
      <c r="H34" s="38">
        <v>1.6001399999999999</v>
      </c>
      <c r="I34" s="38" t="s">
        <v>324</v>
      </c>
      <c r="J34" s="38" t="s">
        <v>324</v>
      </c>
      <c r="K34" s="132">
        <v>3.7333800000000004</v>
      </c>
      <c r="L34" s="41" t="s">
        <v>53</v>
      </c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</row>
    <row r="35" spans="1:84">
      <c r="A35" s="40" t="s">
        <v>54</v>
      </c>
      <c r="B35" s="38">
        <v>466.27569504000002</v>
      </c>
      <c r="C35" s="38">
        <v>325.73996641999997</v>
      </c>
      <c r="D35" s="38">
        <v>493.07283000000001</v>
      </c>
      <c r="E35" s="38">
        <v>456.00570000000005</v>
      </c>
      <c r="F35" s="132">
        <v>652.80816000000004</v>
      </c>
      <c r="G35" s="38">
        <v>59.200740000000003</v>
      </c>
      <c r="H35" s="38">
        <v>44.270539999999997</v>
      </c>
      <c r="I35" s="38">
        <v>142.93512000000001</v>
      </c>
      <c r="J35" s="38">
        <v>310.13721000000004</v>
      </c>
      <c r="K35" s="132">
        <v>452.80566000000005</v>
      </c>
      <c r="L35" s="41" t="s">
        <v>55</v>
      </c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</row>
    <row r="36" spans="1:84">
      <c r="A36" s="40" t="s">
        <v>72</v>
      </c>
      <c r="B36" s="38">
        <v>203.76014697000002</v>
      </c>
      <c r="C36" s="38">
        <v>160.54231288999998</v>
      </c>
      <c r="D36" s="38">
        <v>297.33705000000003</v>
      </c>
      <c r="E36" s="38">
        <v>511.20639000000006</v>
      </c>
      <c r="F36" s="38">
        <v>448.27227000000005</v>
      </c>
      <c r="G36" s="121">
        <v>12.000150000000001</v>
      </c>
      <c r="H36" s="38">
        <v>2.9335899999999997</v>
      </c>
      <c r="I36" s="38" t="s">
        <v>324</v>
      </c>
      <c r="J36" s="38" t="s">
        <v>324</v>
      </c>
      <c r="K36" s="132">
        <v>20.800260000000002</v>
      </c>
      <c r="L36" s="41" t="s">
        <v>73</v>
      </c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</row>
    <row r="37" spans="1:84">
      <c r="A37" s="40" t="s">
        <v>56</v>
      </c>
      <c r="B37" s="38">
        <v>53.671070880000009</v>
      </c>
      <c r="C37" s="38">
        <v>48.182348919999995</v>
      </c>
      <c r="D37" s="38">
        <v>62.934120000000007</v>
      </c>
      <c r="E37" s="38">
        <v>99.734580000000008</v>
      </c>
      <c r="F37" s="132">
        <v>118.66815000000001</v>
      </c>
      <c r="G37" s="38">
        <v>0.80001000000000011</v>
      </c>
      <c r="H37" s="38">
        <v>0.26668999999999998</v>
      </c>
      <c r="I37" s="38" t="s">
        <v>324</v>
      </c>
      <c r="J37" s="38" t="s">
        <v>324</v>
      </c>
      <c r="K37" s="132" t="s">
        <v>324</v>
      </c>
      <c r="L37" s="41" t="s">
        <v>57</v>
      </c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</row>
    <row r="38" spans="1:84">
      <c r="A38" s="40" t="s">
        <v>58</v>
      </c>
      <c r="B38" s="38">
        <v>142.58258226000001</v>
      </c>
      <c r="C38" s="38">
        <v>140.19093229999999</v>
      </c>
      <c r="D38" s="38">
        <v>213.06933000000001</v>
      </c>
      <c r="E38" s="38">
        <v>270.13670999999999</v>
      </c>
      <c r="F38" s="132">
        <v>398.40498000000002</v>
      </c>
      <c r="G38" s="38">
        <v>338.93757000000005</v>
      </c>
      <c r="H38" s="38">
        <v>118.94373999999999</v>
      </c>
      <c r="I38" s="38">
        <v>87.467760000000013</v>
      </c>
      <c r="J38" s="38">
        <v>243.20304000000002</v>
      </c>
      <c r="K38" s="132">
        <v>345.87099000000001</v>
      </c>
      <c r="L38" s="47" t="s">
        <v>59</v>
      </c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</row>
    <row r="39" spans="1:84" s="99" customFormat="1" ht="25.5">
      <c r="A39" s="200" t="s">
        <v>60</v>
      </c>
      <c r="B39" s="22">
        <v>2300.4591553800005</v>
      </c>
      <c r="C39" s="22">
        <v>1870.6402000299997</v>
      </c>
      <c r="D39" s="22">
        <v>2464.29747</v>
      </c>
      <c r="E39" s="22">
        <v>3382.7089500000002</v>
      </c>
      <c r="F39" s="129">
        <v>3853.3815000000004</v>
      </c>
      <c r="G39" s="22">
        <v>335.20419000000004</v>
      </c>
      <c r="H39" s="22">
        <v>246.42155999999997</v>
      </c>
      <c r="I39" s="22">
        <v>180.00225</v>
      </c>
      <c r="J39" s="22">
        <v>308.00385</v>
      </c>
      <c r="K39" s="129">
        <v>288.80360999999999</v>
      </c>
      <c r="L39" s="86" t="s">
        <v>245</v>
      </c>
      <c r="M39" s="98"/>
      <c r="N39" s="260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</row>
    <row r="40" spans="1:84">
      <c r="A40" s="40" t="s">
        <v>62</v>
      </c>
      <c r="B40" s="38">
        <v>271.27219086000002</v>
      </c>
      <c r="C40" s="38">
        <v>229.24725737999998</v>
      </c>
      <c r="D40" s="38">
        <v>208.53594000000001</v>
      </c>
      <c r="E40" s="38">
        <v>105.86799000000001</v>
      </c>
      <c r="F40" s="132">
        <v>215.46936000000002</v>
      </c>
      <c r="G40" s="38">
        <v>3.7333800000000004</v>
      </c>
      <c r="H40" s="38">
        <v>3.7336599999999995</v>
      </c>
      <c r="I40" s="38" t="s">
        <v>324</v>
      </c>
      <c r="J40" s="38">
        <v>46.13391</v>
      </c>
      <c r="K40" s="132">
        <v>8.8001100000000001</v>
      </c>
      <c r="L40" s="41" t="s">
        <v>63</v>
      </c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</row>
    <row r="41" spans="1:84">
      <c r="A41" s="40" t="s">
        <v>64</v>
      </c>
      <c r="B41" s="38">
        <v>2028.0461502600003</v>
      </c>
      <c r="C41" s="38">
        <v>1640.4893969299999</v>
      </c>
      <c r="D41" s="38">
        <v>2249.8947900000003</v>
      </c>
      <c r="E41" s="38">
        <v>3270.4408800000001</v>
      </c>
      <c r="F41" s="132">
        <v>3632.0454000000004</v>
      </c>
      <c r="G41" s="38">
        <v>330.40413000000001</v>
      </c>
      <c r="H41" s="38">
        <v>242.15451999999999</v>
      </c>
      <c r="I41" s="38">
        <v>180.00225</v>
      </c>
      <c r="J41" s="38">
        <v>261.86994000000004</v>
      </c>
      <c r="K41" s="132">
        <v>279.20349000000004</v>
      </c>
      <c r="L41" s="41" t="s">
        <v>65</v>
      </c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</row>
    <row r="42" spans="1:84">
      <c r="A42" s="40" t="s">
        <v>58</v>
      </c>
      <c r="B42" s="50">
        <v>1.1408142600000002</v>
      </c>
      <c r="C42" s="50">
        <v>0.90354571999999989</v>
      </c>
      <c r="D42" s="50">
        <v>5.8667400000000001</v>
      </c>
      <c r="E42" s="50">
        <v>6.4000800000000009</v>
      </c>
      <c r="F42" s="155">
        <v>5.8667400000000001</v>
      </c>
      <c r="G42" s="38">
        <v>1.0666800000000001</v>
      </c>
      <c r="H42" s="38">
        <v>0.53337999999999997</v>
      </c>
      <c r="I42" s="38" t="s">
        <v>324</v>
      </c>
      <c r="J42" s="38" t="s">
        <v>324</v>
      </c>
      <c r="K42" s="132">
        <v>0.80001000000000011</v>
      </c>
      <c r="L42" s="47" t="s">
        <v>59</v>
      </c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</row>
    <row r="43" spans="1:84" s="99" customFormat="1" ht="13.5" thickBot="1">
      <c r="A43" s="51" t="s">
        <v>66</v>
      </c>
      <c r="B43" s="53">
        <v>0.68907528000000007</v>
      </c>
      <c r="C43" s="53">
        <v>8.6644914099999983</v>
      </c>
      <c r="D43" s="53">
        <v>554.94027000000006</v>
      </c>
      <c r="E43" s="53">
        <v>339.47091</v>
      </c>
      <c r="F43" s="134">
        <v>400.80501000000004</v>
      </c>
      <c r="G43" s="53">
        <v>54.134010000000004</v>
      </c>
      <c r="H43" s="53" t="s">
        <v>324</v>
      </c>
      <c r="I43" s="53">
        <v>109.33470000000001</v>
      </c>
      <c r="J43" s="53">
        <v>91.734480000000005</v>
      </c>
      <c r="K43" s="134">
        <v>101.86794</v>
      </c>
      <c r="L43" s="54" t="s">
        <v>67</v>
      </c>
      <c r="M43" s="98"/>
      <c r="N43" s="260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</row>
    <row r="44" spans="1:84" s="99" customFormat="1" ht="20.25" customHeight="1" thickBot="1">
      <c r="A44" s="266" t="s">
        <v>289</v>
      </c>
      <c r="B44" s="59">
        <v>4315.3296742800003</v>
      </c>
      <c r="C44" s="59">
        <v>2875.6377296199998</v>
      </c>
      <c r="D44" s="59">
        <v>4131.7849800000004</v>
      </c>
      <c r="E44" s="59">
        <v>5390.46738</v>
      </c>
      <c r="F44" s="136">
        <v>6013.6751700000004</v>
      </c>
      <c r="G44" s="59">
        <v>508.80636000000004</v>
      </c>
      <c r="H44" s="59">
        <v>196.81721999999999</v>
      </c>
      <c r="I44" s="59">
        <v>270.93672000000004</v>
      </c>
      <c r="J44" s="59">
        <v>593.60742000000005</v>
      </c>
      <c r="K44" s="136">
        <v>928.54494000000011</v>
      </c>
      <c r="L44" s="267" t="s">
        <v>295</v>
      </c>
      <c r="M44" s="98"/>
      <c r="N44" s="260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</row>
    <row r="45" spans="1:84">
      <c r="A45" s="40" t="s">
        <v>254</v>
      </c>
      <c r="B45" s="38">
        <v>1.0578798900000002</v>
      </c>
      <c r="C45" s="38">
        <v>1.2051721099999999</v>
      </c>
      <c r="D45" s="38">
        <v>4.8000600000000002</v>
      </c>
      <c r="E45" s="38">
        <v>49.867290000000004</v>
      </c>
      <c r="F45" s="38">
        <v>10.933470000000002</v>
      </c>
      <c r="G45" s="121">
        <v>0.26667000000000002</v>
      </c>
      <c r="H45" s="38" t="s">
        <v>324</v>
      </c>
      <c r="I45" s="38" t="s">
        <v>324</v>
      </c>
      <c r="J45" s="38" t="s">
        <v>324</v>
      </c>
      <c r="K45" s="132" t="s">
        <v>324</v>
      </c>
      <c r="L45" s="41" t="s">
        <v>286</v>
      </c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</row>
    <row r="46" spans="1:84">
      <c r="A46" s="40" t="s">
        <v>74</v>
      </c>
      <c r="B46" s="38">
        <v>1070.6901834600001</v>
      </c>
      <c r="C46" s="38">
        <v>696.93724334000001</v>
      </c>
      <c r="D46" s="38">
        <v>902.9446200000001</v>
      </c>
      <c r="E46" s="38">
        <v>1221.88194</v>
      </c>
      <c r="F46" s="38">
        <v>1465.3516500000001</v>
      </c>
      <c r="G46" s="121">
        <v>12.800160000000002</v>
      </c>
      <c r="H46" s="38">
        <v>16.801469999999998</v>
      </c>
      <c r="I46" s="38" t="s">
        <v>324</v>
      </c>
      <c r="J46" s="38">
        <v>40.26717</v>
      </c>
      <c r="K46" s="132">
        <v>46.400580000000005</v>
      </c>
      <c r="L46" s="41" t="s">
        <v>75</v>
      </c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</row>
    <row r="47" spans="1:84">
      <c r="A47" s="40" t="s">
        <v>76</v>
      </c>
      <c r="B47" s="38">
        <v>1386.9466699500001</v>
      </c>
      <c r="C47" s="38">
        <v>700.47381942999993</v>
      </c>
      <c r="D47" s="38">
        <v>1018.9460700000001</v>
      </c>
      <c r="E47" s="38">
        <v>1131.74748</v>
      </c>
      <c r="F47" s="38">
        <v>1539.2192400000001</v>
      </c>
      <c r="G47" s="121">
        <v>4.0000499999999999</v>
      </c>
      <c r="H47" s="38">
        <v>0.53337999999999997</v>
      </c>
      <c r="I47" s="38" t="s">
        <v>324</v>
      </c>
      <c r="J47" s="38" t="s">
        <v>324</v>
      </c>
      <c r="K47" s="132">
        <v>34.933770000000003</v>
      </c>
      <c r="L47" s="41" t="s">
        <v>77</v>
      </c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</row>
    <row r="48" spans="1:84" s="99" customFormat="1" ht="13.5" thickBot="1">
      <c r="A48" s="58" t="s">
        <v>78</v>
      </c>
      <c r="B48" s="59">
        <v>41.094647010000003</v>
      </c>
      <c r="C48" s="59">
        <v>29.628992309999997</v>
      </c>
      <c r="D48" s="59">
        <v>36.533790000000003</v>
      </c>
      <c r="E48" s="59">
        <v>46.13391</v>
      </c>
      <c r="F48" s="59">
        <v>44.800560000000004</v>
      </c>
      <c r="G48" s="123">
        <v>0.53334000000000004</v>
      </c>
      <c r="H48" s="59">
        <v>1.8668299999999998</v>
      </c>
      <c r="I48" s="59" t="s">
        <v>324</v>
      </c>
      <c r="J48" s="59" t="s">
        <v>324</v>
      </c>
      <c r="K48" s="136">
        <v>1.33335</v>
      </c>
      <c r="L48" s="60" t="s">
        <v>79</v>
      </c>
      <c r="M48" s="98"/>
      <c r="N48" s="260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</row>
    <row r="49" spans="1:84" ht="13.5" thickBot="1">
      <c r="A49" s="191" t="s">
        <v>80</v>
      </c>
      <c r="B49" s="27">
        <v>21845.68080093</v>
      </c>
      <c r="C49" s="27">
        <v>18300.154190059999</v>
      </c>
      <c r="D49" s="27">
        <v>19993.049910000002</v>
      </c>
      <c r="E49" s="27">
        <v>23928.832440000002</v>
      </c>
      <c r="F49" s="27">
        <v>28843.293870000001</v>
      </c>
      <c r="G49" s="120">
        <v>57626.053650000002</v>
      </c>
      <c r="H49" s="27">
        <v>26266.03141</v>
      </c>
      <c r="I49" s="27">
        <v>37925.807400000005</v>
      </c>
      <c r="J49" s="27">
        <v>57189.248190000006</v>
      </c>
      <c r="K49" s="130">
        <v>61953.307740000004</v>
      </c>
      <c r="L49" s="201" t="s">
        <v>81</v>
      </c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</row>
    <row r="50" spans="1:84" s="99" customFormat="1" ht="20.25" customHeight="1" thickBot="1">
      <c r="A50" s="191" t="s">
        <v>7</v>
      </c>
      <c r="B50" s="15">
        <v>17455.001918130001</v>
      </c>
      <c r="C50" s="15">
        <v>14859.948398390001</v>
      </c>
      <c r="D50" s="15">
        <v>15524.460720000001</v>
      </c>
      <c r="E50" s="15">
        <v>18135.960030000002</v>
      </c>
      <c r="F50" s="15">
        <v>23292.02448</v>
      </c>
      <c r="G50" s="118">
        <v>54189.210690000007</v>
      </c>
      <c r="H50" s="15">
        <v>24272.523659999999</v>
      </c>
      <c r="I50" s="15">
        <v>35199.906660000001</v>
      </c>
      <c r="J50" s="15">
        <v>52492.389480000005</v>
      </c>
      <c r="K50" s="127">
        <v>58159.926990000007</v>
      </c>
      <c r="L50" s="201" t="s">
        <v>8</v>
      </c>
      <c r="M50" s="98"/>
      <c r="N50" s="260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</row>
    <row r="51" spans="1:84">
      <c r="A51" s="40" t="s">
        <v>82</v>
      </c>
      <c r="B51" s="38">
        <v>1779.3089077500001</v>
      </c>
      <c r="C51" s="38">
        <v>1344.9870094</v>
      </c>
      <c r="D51" s="38">
        <v>1457.88489</v>
      </c>
      <c r="E51" s="38">
        <v>1617.62022</v>
      </c>
      <c r="F51" s="38">
        <v>2286.4285800000002</v>
      </c>
      <c r="G51" s="121">
        <v>2049.6256200000003</v>
      </c>
      <c r="H51" s="38">
        <v>1461.9945799999998</v>
      </c>
      <c r="I51" s="38">
        <v>1952.8244100000002</v>
      </c>
      <c r="J51" s="38">
        <v>2485.8977400000003</v>
      </c>
      <c r="K51" s="132">
        <v>2602.1658600000001</v>
      </c>
      <c r="L51" s="41" t="s">
        <v>83</v>
      </c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</row>
    <row r="52" spans="1:84" ht="13.5" thickBot="1">
      <c r="A52" s="40" t="s">
        <v>84</v>
      </c>
      <c r="B52" s="38">
        <v>15675.693010380002</v>
      </c>
      <c r="C52" s="38">
        <v>13514.961388989999</v>
      </c>
      <c r="D52" s="38">
        <v>14066.575830000002</v>
      </c>
      <c r="E52" s="38">
        <v>16518.339810000001</v>
      </c>
      <c r="F52" s="38">
        <v>21005.5959</v>
      </c>
      <c r="G52" s="121">
        <v>52139.585070000001</v>
      </c>
      <c r="H52" s="38">
        <v>22810.52908</v>
      </c>
      <c r="I52" s="38">
        <v>33247.082249999999</v>
      </c>
      <c r="J52" s="38">
        <v>50006.491740000005</v>
      </c>
      <c r="K52" s="132">
        <v>55557.761130000006</v>
      </c>
      <c r="L52" s="41" t="s">
        <v>242</v>
      </c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</row>
    <row r="53" spans="1:84" s="99" customFormat="1" ht="20.25" customHeight="1" thickBot="1">
      <c r="A53" s="202" t="s">
        <v>85</v>
      </c>
      <c r="B53" s="15">
        <v>4390.6788827999999</v>
      </c>
      <c r="C53" s="15">
        <v>3440.2057916699987</v>
      </c>
      <c r="D53" s="15">
        <v>4468.5891900000006</v>
      </c>
      <c r="E53" s="15">
        <v>5792.8724099999999</v>
      </c>
      <c r="F53" s="15">
        <v>5551.2693900000004</v>
      </c>
      <c r="G53" s="118">
        <v>3436.8429600000004</v>
      </c>
      <c r="H53" s="15">
        <v>1993.5077499999998</v>
      </c>
      <c r="I53" s="15">
        <v>2725.90074</v>
      </c>
      <c r="J53" s="15">
        <v>4696.8587100000004</v>
      </c>
      <c r="K53" s="127">
        <v>3793.3807500000003</v>
      </c>
      <c r="L53" s="201" t="s">
        <v>86</v>
      </c>
      <c r="M53" s="98"/>
      <c r="N53" s="260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</row>
    <row r="54" spans="1:84" ht="25.5">
      <c r="A54" s="200" t="s">
        <v>87</v>
      </c>
      <c r="B54" s="66">
        <v>4149.8940063600003</v>
      </c>
      <c r="C54" s="66">
        <v>3276.9971121599988</v>
      </c>
      <c r="D54" s="66">
        <v>4265.1199800000004</v>
      </c>
      <c r="E54" s="66">
        <v>5620.3369200000006</v>
      </c>
      <c r="F54" s="66">
        <v>5391.00072</v>
      </c>
      <c r="G54" s="124">
        <v>3156.5727900000002</v>
      </c>
      <c r="H54" s="66">
        <v>1905.5000499999999</v>
      </c>
      <c r="I54" s="66">
        <v>2489.63112</v>
      </c>
      <c r="J54" s="66">
        <v>4288.3202700000002</v>
      </c>
      <c r="K54" s="137">
        <v>3759.2469900000001</v>
      </c>
      <c r="L54" s="86" t="s">
        <v>88</v>
      </c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</row>
    <row r="55" spans="1:84">
      <c r="A55" s="40" t="s">
        <v>89</v>
      </c>
      <c r="B55" s="38">
        <v>618.40986336000003</v>
      </c>
      <c r="C55" s="38">
        <v>345.79985483999997</v>
      </c>
      <c r="D55" s="38">
        <v>410.13846000000001</v>
      </c>
      <c r="E55" s="38">
        <v>711.74223000000006</v>
      </c>
      <c r="F55" s="38">
        <v>921.61152000000004</v>
      </c>
      <c r="G55" s="121">
        <v>29.067030000000003</v>
      </c>
      <c r="H55" s="38">
        <v>1.33345</v>
      </c>
      <c r="I55" s="38">
        <v>54.934020000000004</v>
      </c>
      <c r="J55" s="38" t="s">
        <v>324</v>
      </c>
      <c r="K55" s="132">
        <v>9.0667800000000014</v>
      </c>
      <c r="L55" s="41" t="s">
        <v>90</v>
      </c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</row>
    <row r="56" spans="1:84">
      <c r="A56" s="40" t="s">
        <v>91</v>
      </c>
      <c r="B56" s="38" t="s">
        <v>324</v>
      </c>
      <c r="C56" s="38">
        <v>0.21761903999999996</v>
      </c>
      <c r="D56" s="38" t="s">
        <v>324</v>
      </c>
      <c r="E56" s="38">
        <v>0.53334000000000004</v>
      </c>
      <c r="F56" s="38">
        <v>0.53334000000000004</v>
      </c>
      <c r="G56" s="121" t="s">
        <v>324</v>
      </c>
      <c r="H56" s="38" t="s">
        <v>324</v>
      </c>
      <c r="I56" s="38" t="s">
        <v>324</v>
      </c>
      <c r="J56" s="38" t="s">
        <v>324</v>
      </c>
      <c r="K56" s="132" t="s">
        <v>324</v>
      </c>
      <c r="L56" s="41" t="s">
        <v>92</v>
      </c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</row>
    <row r="57" spans="1:84">
      <c r="A57" s="40" t="s">
        <v>93</v>
      </c>
      <c r="B57" s="38">
        <v>2872.6041737700002</v>
      </c>
      <c r="C57" s="38">
        <v>2370.6767494000001</v>
      </c>
      <c r="D57" s="38">
        <v>3119.7723300000002</v>
      </c>
      <c r="E57" s="38">
        <v>3792.5807400000003</v>
      </c>
      <c r="F57" s="38">
        <v>3149.3727000000003</v>
      </c>
      <c r="G57" s="121">
        <v>2610.6993000000002</v>
      </c>
      <c r="H57" s="38">
        <v>1469.1952099999999</v>
      </c>
      <c r="I57" s="38">
        <v>2033.8920900000001</v>
      </c>
      <c r="J57" s="38">
        <v>3398.9758200000001</v>
      </c>
      <c r="K57" s="132">
        <v>2929.9032900000002</v>
      </c>
      <c r="L57" s="41" t="s">
        <v>94</v>
      </c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</row>
    <row r="58" spans="1:84" ht="15.75" customHeight="1">
      <c r="A58" s="40" t="s">
        <v>95</v>
      </c>
      <c r="B58" s="38">
        <v>170.56293201</v>
      </c>
      <c r="C58" s="38">
        <v>107.55847721000001</v>
      </c>
      <c r="D58" s="38">
        <v>231.20289000000002</v>
      </c>
      <c r="E58" s="38">
        <v>297.87039000000004</v>
      </c>
      <c r="F58" s="38">
        <v>245.86974000000001</v>
      </c>
      <c r="G58" s="121">
        <v>31.733730000000001</v>
      </c>
      <c r="H58" s="38">
        <v>5.3338000000000001</v>
      </c>
      <c r="I58" s="38" t="s">
        <v>324</v>
      </c>
      <c r="J58" s="38">
        <v>44.53389</v>
      </c>
      <c r="K58" s="132">
        <v>42.133860000000006</v>
      </c>
      <c r="L58" s="228" t="s">
        <v>179</v>
      </c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</row>
    <row r="59" spans="1:84">
      <c r="A59" s="40" t="s">
        <v>97</v>
      </c>
      <c r="B59" s="38">
        <v>12.782293110000001</v>
      </c>
      <c r="C59" s="38">
        <v>23.915425749999997</v>
      </c>
      <c r="D59" s="38">
        <v>20.800260000000002</v>
      </c>
      <c r="E59" s="38">
        <v>18.133560000000003</v>
      </c>
      <c r="F59" s="38">
        <v>26.133660000000003</v>
      </c>
      <c r="G59" s="121">
        <v>40.000500000000002</v>
      </c>
      <c r="H59" s="38">
        <v>38.136669999999995</v>
      </c>
      <c r="I59" s="38" t="s">
        <v>324</v>
      </c>
      <c r="J59" s="38">
        <v>31.467060000000004</v>
      </c>
      <c r="K59" s="132">
        <v>17.60022</v>
      </c>
      <c r="L59" s="41" t="s">
        <v>98</v>
      </c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</row>
    <row r="60" spans="1:84">
      <c r="A60" s="40" t="s">
        <v>99</v>
      </c>
      <c r="B60" s="38">
        <v>411.35234184000001</v>
      </c>
      <c r="C60" s="38">
        <v>364.73857850000002</v>
      </c>
      <c r="D60" s="38">
        <v>396.27162000000004</v>
      </c>
      <c r="E60" s="38">
        <v>702.94212000000005</v>
      </c>
      <c r="F60" s="38">
        <v>1006.67925</v>
      </c>
      <c r="G60" s="121">
        <v>405.87174000000005</v>
      </c>
      <c r="H60" s="38">
        <v>363.76515999999998</v>
      </c>
      <c r="I60" s="38">
        <v>400.80501000000004</v>
      </c>
      <c r="J60" s="38">
        <v>744.8093100000001</v>
      </c>
      <c r="K60" s="132">
        <v>573.07383000000004</v>
      </c>
      <c r="L60" s="41" t="s">
        <v>100</v>
      </c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</row>
    <row r="61" spans="1:84">
      <c r="A61" s="40" t="s">
        <v>58</v>
      </c>
      <c r="B61" s="50">
        <v>64.182402270000011</v>
      </c>
      <c r="C61" s="50">
        <v>64.090407419999991</v>
      </c>
      <c r="D61" s="50">
        <v>86.934420000000003</v>
      </c>
      <c r="E61" s="50">
        <v>96.534540000000007</v>
      </c>
      <c r="F61" s="50">
        <v>40.800510000000003</v>
      </c>
      <c r="G61" s="121">
        <v>39.200490000000002</v>
      </c>
      <c r="H61" s="38">
        <v>27.735759999999999</v>
      </c>
      <c r="I61" s="38" t="s">
        <v>324</v>
      </c>
      <c r="J61" s="38">
        <v>68.534190000000009</v>
      </c>
      <c r="K61" s="132">
        <v>187.46901000000003</v>
      </c>
      <c r="L61" s="41" t="s">
        <v>59</v>
      </c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</row>
    <row r="62" spans="1:84" ht="13.5" thickBot="1">
      <c r="A62" s="85" t="s">
        <v>101</v>
      </c>
      <c r="B62" s="38">
        <v>240.78487644000006</v>
      </c>
      <c r="C62" s="38">
        <v>163.20867951</v>
      </c>
      <c r="D62" s="38">
        <v>203.46921</v>
      </c>
      <c r="E62" s="38">
        <v>172.53549000000001</v>
      </c>
      <c r="F62" s="38">
        <v>160.26867000000001</v>
      </c>
      <c r="G62" s="125">
        <v>280.27017000000001</v>
      </c>
      <c r="H62" s="67">
        <v>88.0077</v>
      </c>
      <c r="I62" s="67">
        <v>236.26962</v>
      </c>
      <c r="J62" s="67">
        <v>408.53844000000004</v>
      </c>
      <c r="K62" s="138">
        <v>34.133760000000002</v>
      </c>
      <c r="L62" s="86" t="s">
        <v>102</v>
      </c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</row>
    <row r="63" spans="1:84" ht="13.5" thickBot="1">
      <c r="A63" s="191" t="s">
        <v>103</v>
      </c>
      <c r="B63" s="15">
        <v>3034.8256681800003</v>
      </c>
      <c r="C63" s="15">
        <v>1985.32676756</v>
      </c>
      <c r="D63" s="15">
        <v>2147.2268400000003</v>
      </c>
      <c r="E63" s="15">
        <v>2358.4294800000002</v>
      </c>
      <c r="F63" s="15">
        <v>2877.9026400000002</v>
      </c>
      <c r="G63" s="118">
        <v>883.74438000000009</v>
      </c>
      <c r="H63" s="15">
        <v>530.17971999999997</v>
      </c>
      <c r="I63" s="15">
        <v>504.00630000000001</v>
      </c>
      <c r="J63" s="15">
        <v>1064.81331</v>
      </c>
      <c r="K63" s="127">
        <v>1264.5491400000001</v>
      </c>
      <c r="L63" s="201" t="s">
        <v>104</v>
      </c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</row>
    <row r="64" spans="1:84" ht="20.25" customHeight="1" thickBot="1">
      <c r="A64" s="191" t="s">
        <v>7</v>
      </c>
      <c r="B64" s="15">
        <v>3028.1359845600005</v>
      </c>
      <c r="C64" s="15">
        <v>1984.8336577499999</v>
      </c>
      <c r="D64" s="15">
        <v>2145.36015</v>
      </c>
      <c r="E64" s="15">
        <v>2354.9627700000001</v>
      </c>
      <c r="F64" s="15">
        <v>2823.76863</v>
      </c>
      <c r="G64" s="118">
        <v>855.74403000000007</v>
      </c>
      <c r="H64" s="15">
        <v>528.31288999999992</v>
      </c>
      <c r="I64" s="15">
        <v>501.60627000000005</v>
      </c>
      <c r="J64" s="15">
        <v>1062.41328</v>
      </c>
      <c r="K64" s="127">
        <v>1250.4156300000002</v>
      </c>
      <c r="L64" s="201" t="s">
        <v>105</v>
      </c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</row>
    <row r="65" spans="1:84">
      <c r="A65" s="40" t="s">
        <v>106</v>
      </c>
      <c r="B65" s="38">
        <v>2448.2215357200002</v>
      </c>
      <c r="C65" s="38">
        <v>1643.3331123999999</v>
      </c>
      <c r="D65" s="38">
        <v>1657.6207200000001</v>
      </c>
      <c r="E65" s="38">
        <v>1751.22189</v>
      </c>
      <c r="F65" s="38">
        <v>2186.42733</v>
      </c>
      <c r="G65" s="121">
        <v>538.14006000000006</v>
      </c>
      <c r="H65" s="38">
        <v>290.95878999999996</v>
      </c>
      <c r="I65" s="38">
        <v>258.66990000000004</v>
      </c>
      <c r="J65" s="38">
        <v>402.67170000000004</v>
      </c>
      <c r="K65" s="132">
        <v>430.93872000000005</v>
      </c>
      <c r="L65" s="41" t="s">
        <v>107</v>
      </c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</row>
    <row r="66" spans="1:84" ht="13.5" thickBot="1">
      <c r="A66" s="40" t="s">
        <v>108</v>
      </c>
      <c r="B66" s="38">
        <v>579.91444884000009</v>
      </c>
      <c r="C66" s="38">
        <v>341.50054534999998</v>
      </c>
      <c r="D66" s="38">
        <v>487.73943000000003</v>
      </c>
      <c r="E66" s="38">
        <v>603.74088000000006</v>
      </c>
      <c r="F66" s="38">
        <v>637.34130000000005</v>
      </c>
      <c r="G66" s="121">
        <v>317.60397</v>
      </c>
      <c r="H66" s="38">
        <v>237.35409999999999</v>
      </c>
      <c r="I66" s="38">
        <v>242.93637000000001</v>
      </c>
      <c r="J66" s="38">
        <v>659.74158</v>
      </c>
      <c r="K66" s="132">
        <v>819.47691000000009</v>
      </c>
      <c r="L66" s="41" t="s">
        <v>109</v>
      </c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</row>
    <row r="67" spans="1:84" ht="20.25" customHeight="1" thickBot="1">
      <c r="A67" s="202" t="s">
        <v>85</v>
      </c>
      <c r="B67" s="15">
        <v>6.6896836200000003</v>
      </c>
      <c r="C67" s="15">
        <v>0.49310980999999998</v>
      </c>
      <c r="D67" s="15">
        <v>1.8666900000000002</v>
      </c>
      <c r="E67" s="15">
        <v>3.4667100000000004</v>
      </c>
      <c r="F67" s="15">
        <v>54.134010000000004</v>
      </c>
      <c r="G67" s="118">
        <v>28.000350000000001</v>
      </c>
      <c r="H67" s="15">
        <v>1.8668299999999998</v>
      </c>
      <c r="I67" s="15">
        <v>2.4000300000000001</v>
      </c>
      <c r="J67" s="15">
        <v>2.4000300000000001</v>
      </c>
      <c r="K67" s="127">
        <v>14.133510000000001</v>
      </c>
      <c r="L67" s="203" t="s">
        <v>110</v>
      </c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</row>
    <row r="68" spans="1:84" ht="13.5" thickBot="1">
      <c r="A68" s="202" t="s">
        <v>111</v>
      </c>
      <c r="B68" s="15">
        <v>49074.314754600004</v>
      </c>
      <c r="C68" s="15">
        <v>40825.940757269993</v>
      </c>
      <c r="D68" s="15">
        <v>48524.339880000007</v>
      </c>
      <c r="E68" s="15">
        <v>62040.748833000005</v>
      </c>
      <c r="F68" s="15">
        <v>75578.544720000005</v>
      </c>
      <c r="G68" s="118">
        <v>213019.46271000002</v>
      </c>
      <c r="H68" s="15">
        <v>142534.07063999999</v>
      </c>
      <c r="I68" s="15">
        <v>183030.55452000001</v>
      </c>
      <c r="J68" s="15">
        <v>253564.23618000001</v>
      </c>
      <c r="K68" s="127">
        <v>266091.05943000002</v>
      </c>
      <c r="L68" s="203" t="s">
        <v>112</v>
      </c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</row>
    <row r="69" spans="1:84" ht="20.25" customHeight="1" thickBot="1">
      <c r="A69" s="191" t="s">
        <v>234</v>
      </c>
      <c r="B69" s="15">
        <v>9353.3057148600001</v>
      </c>
      <c r="C69" s="15">
        <v>7191.4222610599991</v>
      </c>
      <c r="D69" s="15">
        <v>7988.6331900000005</v>
      </c>
      <c r="E69" s="15">
        <v>8284.1035499999998</v>
      </c>
      <c r="F69" s="15">
        <v>10397.19663</v>
      </c>
      <c r="G69" s="118">
        <v>47686.72941</v>
      </c>
      <c r="H69" s="15">
        <v>29057.475639999997</v>
      </c>
      <c r="I69" s="15">
        <v>36169.518780000006</v>
      </c>
      <c r="J69" s="15">
        <v>48221.402760000004</v>
      </c>
      <c r="K69" s="127">
        <v>51254.240670000007</v>
      </c>
      <c r="L69" s="203" t="s">
        <v>213</v>
      </c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</row>
    <row r="70" spans="1:84" ht="13.5" thickBot="1">
      <c r="A70" s="268" t="s">
        <v>115</v>
      </c>
      <c r="B70" s="269">
        <v>39721.009039740005</v>
      </c>
      <c r="C70" s="269">
        <v>33634.518496209996</v>
      </c>
      <c r="D70" s="269">
        <v>40535.706690000006</v>
      </c>
      <c r="E70" s="269">
        <v>53756.645283000005</v>
      </c>
      <c r="F70" s="269">
        <v>65181.348090000007</v>
      </c>
      <c r="G70" s="270">
        <v>165332.73330000002</v>
      </c>
      <c r="H70" s="269">
        <v>113476.59499999999</v>
      </c>
      <c r="I70" s="269">
        <v>146861.03574000002</v>
      </c>
      <c r="J70" s="269">
        <v>205342.83342000001</v>
      </c>
      <c r="K70" s="271">
        <v>214836.81876000002</v>
      </c>
      <c r="L70" s="272" t="s">
        <v>110</v>
      </c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</row>
    <row r="71" spans="1:84" ht="13.5" thickBot="1">
      <c r="A71" s="191" t="s">
        <v>116</v>
      </c>
      <c r="B71" s="76">
        <v>8175.1880552399998</v>
      </c>
      <c r="C71" s="76">
        <v>7590.8030704899993</v>
      </c>
      <c r="D71" s="76">
        <v>9596.6532900000002</v>
      </c>
      <c r="E71" s="76">
        <v>12706.798833000001</v>
      </c>
      <c r="F71" s="76">
        <v>14789.5182</v>
      </c>
      <c r="G71" s="140">
        <v>37308.73302</v>
      </c>
      <c r="H71" s="76">
        <v>29070.810139999998</v>
      </c>
      <c r="I71" s="76">
        <v>32513.739750000001</v>
      </c>
      <c r="J71" s="76">
        <v>39620.49525</v>
      </c>
      <c r="K71" s="141">
        <v>40396.238280000005</v>
      </c>
      <c r="L71" s="201" t="s">
        <v>117</v>
      </c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</row>
    <row r="72" spans="1:84" s="99" customFormat="1" ht="25.5">
      <c r="A72" s="77" t="s">
        <v>118</v>
      </c>
      <c r="B72" s="78">
        <v>2335.5094601700002</v>
      </c>
      <c r="C72" s="78">
        <v>1777.6464637899996</v>
      </c>
      <c r="D72" s="78">
        <v>2356.5627899999999</v>
      </c>
      <c r="E72" s="78">
        <v>2517.3648000000003</v>
      </c>
      <c r="F72" s="78">
        <v>3678.7126500000004</v>
      </c>
      <c r="G72" s="142">
        <v>3350.4418800000003</v>
      </c>
      <c r="H72" s="78">
        <v>1799.3574299999998</v>
      </c>
      <c r="I72" s="78">
        <v>2647.4997600000002</v>
      </c>
      <c r="J72" s="78">
        <v>3657.11238</v>
      </c>
      <c r="K72" s="143">
        <v>4436.5887900000007</v>
      </c>
      <c r="L72" s="204" t="s">
        <v>216</v>
      </c>
      <c r="M72" s="98"/>
      <c r="N72" s="260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</row>
    <row r="73" spans="1:84">
      <c r="A73" s="40" t="s">
        <v>120</v>
      </c>
      <c r="B73" s="46">
        <v>476.64462465000003</v>
      </c>
      <c r="C73" s="46">
        <v>153.51209779999999</v>
      </c>
      <c r="D73" s="46">
        <v>157.60197000000002</v>
      </c>
      <c r="E73" s="46">
        <v>66.134160000000008</v>
      </c>
      <c r="F73" s="46">
        <v>99.467910000000003</v>
      </c>
      <c r="G73" s="122">
        <v>243.73638000000003</v>
      </c>
      <c r="H73" s="46">
        <v>269.3569</v>
      </c>
      <c r="I73" s="46">
        <v>244.26972000000001</v>
      </c>
      <c r="J73" s="46">
        <v>309.07053000000002</v>
      </c>
      <c r="K73" s="133">
        <v>120.00150000000001</v>
      </c>
      <c r="L73" s="41" t="s">
        <v>243</v>
      </c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</row>
    <row r="74" spans="1:84" ht="13.5" thickBot="1">
      <c r="A74" s="80" t="s">
        <v>122</v>
      </c>
      <c r="B74" s="81">
        <v>1858.86483552</v>
      </c>
      <c r="C74" s="81">
        <v>1624.1343659899999</v>
      </c>
      <c r="D74" s="81">
        <v>2198.9608200000002</v>
      </c>
      <c r="E74" s="81">
        <v>2451.2306400000002</v>
      </c>
      <c r="F74" s="81">
        <v>3579.2447400000001</v>
      </c>
      <c r="G74" s="144">
        <v>3106.7055</v>
      </c>
      <c r="H74" s="81">
        <v>1530.0005299999998</v>
      </c>
      <c r="I74" s="81">
        <v>2403.2300400000004</v>
      </c>
      <c r="J74" s="81">
        <v>3348.0418500000001</v>
      </c>
      <c r="K74" s="145">
        <v>4316.5872900000004</v>
      </c>
      <c r="L74" s="82" t="s">
        <v>123</v>
      </c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</row>
    <row r="75" spans="1:84" s="231" customFormat="1" ht="25.5">
      <c r="A75" s="77" t="s">
        <v>124</v>
      </c>
      <c r="B75" s="19">
        <v>5390.5636478700008</v>
      </c>
      <c r="C75" s="19">
        <v>4758.261644799999</v>
      </c>
      <c r="D75" s="19">
        <v>5641.4038500000006</v>
      </c>
      <c r="E75" s="19">
        <v>7111.8222300000007</v>
      </c>
      <c r="F75" s="19">
        <v>9627.0536700000011</v>
      </c>
      <c r="G75" s="126">
        <v>29028.09618</v>
      </c>
      <c r="H75" s="19">
        <v>17957.304459999999</v>
      </c>
      <c r="I75" s="19">
        <v>23229.6237</v>
      </c>
      <c r="J75" s="19">
        <v>33963.624540000004</v>
      </c>
      <c r="K75" s="146">
        <v>33229.748700000004</v>
      </c>
      <c r="L75" s="204" t="s">
        <v>125</v>
      </c>
      <c r="M75" s="98"/>
      <c r="N75" s="260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</row>
    <row r="76" spans="1:84">
      <c r="A76" s="40" t="s">
        <v>126</v>
      </c>
      <c r="B76" s="46">
        <v>1117.0022290200002</v>
      </c>
      <c r="C76" s="46">
        <v>859.45119539999996</v>
      </c>
      <c r="D76" s="46">
        <v>1144.28097</v>
      </c>
      <c r="E76" s="46">
        <v>1441.8846900000001</v>
      </c>
      <c r="F76" s="46">
        <v>1946.9576700000002</v>
      </c>
      <c r="G76" s="122">
        <v>4032.5837400000005</v>
      </c>
      <c r="H76" s="46">
        <v>2954.6585099999998</v>
      </c>
      <c r="I76" s="46">
        <v>3836.8479600000001</v>
      </c>
      <c r="J76" s="46">
        <v>4759.2594900000004</v>
      </c>
      <c r="K76" s="133">
        <v>5263.7991300000003</v>
      </c>
      <c r="L76" s="41" t="s">
        <v>127</v>
      </c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</row>
    <row r="77" spans="1:84">
      <c r="A77" s="40" t="s">
        <v>128</v>
      </c>
      <c r="B77" s="46">
        <v>1186.1036261100001</v>
      </c>
      <c r="C77" s="46">
        <v>910.07722478999995</v>
      </c>
      <c r="D77" s="46">
        <v>1183.7481300000002</v>
      </c>
      <c r="E77" s="46">
        <v>1634.4204300000001</v>
      </c>
      <c r="F77" s="46">
        <v>1557.3528000000001</v>
      </c>
      <c r="G77" s="122">
        <v>2119.49316</v>
      </c>
      <c r="H77" s="46">
        <v>1087.5618199999999</v>
      </c>
      <c r="I77" s="46">
        <v>1718.4214800000002</v>
      </c>
      <c r="J77" s="46">
        <v>2525.63157</v>
      </c>
      <c r="K77" s="133">
        <v>2487.4977600000002</v>
      </c>
      <c r="L77" s="41" t="s">
        <v>129</v>
      </c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</row>
    <row r="78" spans="1:84">
      <c r="A78" s="40" t="s">
        <v>130</v>
      </c>
      <c r="B78" s="46">
        <v>162.58016556000001</v>
      </c>
      <c r="C78" s="46">
        <v>155.02022974999997</v>
      </c>
      <c r="D78" s="46">
        <v>200.00250000000003</v>
      </c>
      <c r="E78" s="46">
        <v>259.20323999999999</v>
      </c>
      <c r="F78" s="46">
        <v>274.67009999999999</v>
      </c>
      <c r="G78" s="122">
        <v>4731.2591400000001</v>
      </c>
      <c r="H78" s="46">
        <v>1539.6013699999999</v>
      </c>
      <c r="I78" s="46">
        <v>2460.2974200000003</v>
      </c>
      <c r="J78" s="46">
        <v>3483.7768800000003</v>
      </c>
      <c r="K78" s="133">
        <v>3432.0429000000004</v>
      </c>
      <c r="L78" s="41" t="s">
        <v>131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</row>
    <row r="79" spans="1:84">
      <c r="A79" s="40" t="s">
        <v>132</v>
      </c>
      <c r="B79" s="46">
        <v>738.48203091000005</v>
      </c>
      <c r="C79" s="46">
        <v>681.30280877999985</v>
      </c>
      <c r="D79" s="46">
        <v>597.87414000000001</v>
      </c>
      <c r="E79" s="46">
        <v>668.27502000000004</v>
      </c>
      <c r="F79" s="46">
        <v>1078.4134800000002</v>
      </c>
      <c r="G79" s="122">
        <v>11651.61231</v>
      </c>
      <c r="H79" s="46">
        <v>8381.800009999999</v>
      </c>
      <c r="I79" s="46">
        <v>10115.05977</v>
      </c>
      <c r="J79" s="46">
        <v>16106.33466</v>
      </c>
      <c r="K79" s="133">
        <v>14288.711940000001</v>
      </c>
      <c r="L79" s="41" t="s">
        <v>133</v>
      </c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</row>
    <row r="80" spans="1:84">
      <c r="A80" s="40" t="s">
        <v>134</v>
      </c>
      <c r="B80" s="46">
        <v>2044.8234266400002</v>
      </c>
      <c r="C80" s="46">
        <v>2027.3912478799998</v>
      </c>
      <c r="D80" s="46">
        <v>2334.1625100000001</v>
      </c>
      <c r="E80" s="46">
        <v>2706.4338300000004</v>
      </c>
      <c r="F80" s="46">
        <v>3388.5756900000001</v>
      </c>
      <c r="G80" s="122">
        <v>6337.41255</v>
      </c>
      <c r="H80" s="46">
        <v>3702.7239599999998</v>
      </c>
      <c r="I80" s="46">
        <v>4779.7930800000004</v>
      </c>
      <c r="J80" s="46">
        <v>6571.0154700000003</v>
      </c>
      <c r="K80" s="133">
        <v>7232.8904100000009</v>
      </c>
      <c r="L80" s="41" t="s">
        <v>135</v>
      </c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</row>
    <row r="81" spans="1:84">
      <c r="A81" s="40" t="s">
        <v>58</v>
      </c>
      <c r="B81" s="46">
        <v>141.57216963000002</v>
      </c>
      <c r="C81" s="46">
        <v>125.01893819999998</v>
      </c>
      <c r="D81" s="46">
        <v>181.3356</v>
      </c>
      <c r="E81" s="46">
        <v>401.60502000000002</v>
      </c>
      <c r="F81" s="46">
        <v>1381.08393</v>
      </c>
      <c r="G81" s="122">
        <v>155.73528000000002</v>
      </c>
      <c r="H81" s="46">
        <v>290.95878999999996</v>
      </c>
      <c r="I81" s="46">
        <v>319.20399000000003</v>
      </c>
      <c r="J81" s="46">
        <v>517.60647000000006</v>
      </c>
      <c r="K81" s="133">
        <v>524.80655999999999</v>
      </c>
      <c r="L81" s="41" t="s">
        <v>59</v>
      </c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</row>
    <row r="82" spans="1:84" s="231" customFormat="1">
      <c r="A82" s="85" t="s">
        <v>136</v>
      </c>
      <c r="B82" s="22">
        <v>23819.747876460006</v>
      </c>
      <c r="C82" s="22">
        <v>19507.807317129995</v>
      </c>
      <c r="D82" s="22">
        <v>22941.086760000002</v>
      </c>
      <c r="E82" s="22">
        <v>31420.659420000004</v>
      </c>
      <c r="F82" s="22">
        <v>37086.063570000006</v>
      </c>
      <c r="G82" s="119">
        <v>95645.462220000001</v>
      </c>
      <c r="H82" s="22">
        <v>64649.122969999997</v>
      </c>
      <c r="I82" s="22">
        <v>88470.172530000011</v>
      </c>
      <c r="J82" s="22">
        <v>128101.60125000001</v>
      </c>
      <c r="K82" s="129">
        <v>136774.24299</v>
      </c>
      <c r="L82" s="86" t="s">
        <v>137</v>
      </c>
      <c r="M82" s="98"/>
      <c r="N82" s="260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</row>
    <row r="83" spans="1:84">
      <c r="A83" s="40" t="s">
        <v>138</v>
      </c>
      <c r="B83" s="46">
        <v>0.28453688999999999</v>
      </c>
      <c r="C83" s="46">
        <v>0.20881827</v>
      </c>
      <c r="D83" s="46">
        <v>0.26667000000000002</v>
      </c>
      <c r="E83" s="46">
        <v>0.26667000000000002</v>
      </c>
      <c r="F83" s="46" t="s">
        <v>324</v>
      </c>
      <c r="G83" s="122">
        <v>2.6667000000000001</v>
      </c>
      <c r="H83" s="46">
        <v>10.6676</v>
      </c>
      <c r="I83" s="46" t="s">
        <v>324</v>
      </c>
      <c r="J83" s="46" t="s">
        <v>324</v>
      </c>
      <c r="K83" s="133">
        <v>10.933470000000002</v>
      </c>
      <c r="L83" s="41" t="s">
        <v>139</v>
      </c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</row>
    <row r="84" spans="1:84">
      <c r="A84" s="40" t="s">
        <v>140</v>
      </c>
      <c r="B84" s="38">
        <v>38.750084370000003</v>
      </c>
      <c r="C84" s="38">
        <v>54.877067989999993</v>
      </c>
      <c r="D84" s="38">
        <v>73.867590000000007</v>
      </c>
      <c r="E84" s="38">
        <v>116.00145000000001</v>
      </c>
      <c r="F84" s="38">
        <v>170.93547000000001</v>
      </c>
      <c r="G84" s="121">
        <v>540.80676000000005</v>
      </c>
      <c r="H84" s="38">
        <v>390.70085</v>
      </c>
      <c r="I84" s="38">
        <v>606.40758000000005</v>
      </c>
      <c r="J84" s="38">
        <v>780.27642000000003</v>
      </c>
      <c r="K84" s="132">
        <v>851.4773100000001</v>
      </c>
      <c r="L84" s="41" t="s">
        <v>141</v>
      </c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</row>
    <row r="85" spans="1:84">
      <c r="A85" s="40" t="s">
        <v>142</v>
      </c>
      <c r="B85" s="38">
        <v>12591.218188260002</v>
      </c>
      <c r="C85" s="38">
        <v>10736.293210129999</v>
      </c>
      <c r="D85" s="38">
        <v>12493.756170000001</v>
      </c>
      <c r="E85" s="38">
        <v>17287.949430000001</v>
      </c>
      <c r="F85" s="38">
        <v>19785.58065</v>
      </c>
      <c r="G85" s="121">
        <v>27988.083180000001</v>
      </c>
      <c r="H85" s="38">
        <v>21446.409729999999</v>
      </c>
      <c r="I85" s="38">
        <v>29923.040700000001</v>
      </c>
      <c r="J85" s="38">
        <v>45467.235000000001</v>
      </c>
      <c r="K85" s="132">
        <v>50195.027430000002</v>
      </c>
      <c r="L85" s="41" t="s">
        <v>143</v>
      </c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</row>
    <row r="86" spans="1:84">
      <c r="A86" s="40" t="s">
        <v>144</v>
      </c>
      <c r="B86" s="38">
        <v>49.900357079999999</v>
      </c>
      <c r="C86" s="38">
        <v>31.577962829999997</v>
      </c>
      <c r="D86" s="38">
        <v>70.13421000000001</v>
      </c>
      <c r="E86" s="38">
        <v>73.867590000000007</v>
      </c>
      <c r="F86" s="38">
        <v>59.467410000000001</v>
      </c>
      <c r="G86" s="121">
        <v>286.40358000000003</v>
      </c>
      <c r="H86" s="38">
        <v>291.75885999999997</v>
      </c>
      <c r="I86" s="38">
        <v>414.93852000000004</v>
      </c>
      <c r="J86" s="38">
        <v>505.87299000000002</v>
      </c>
      <c r="K86" s="132">
        <v>465.87249000000003</v>
      </c>
      <c r="L86" s="41" t="s">
        <v>145</v>
      </c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</row>
    <row r="87" spans="1:84">
      <c r="A87" s="40" t="s">
        <v>146</v>
      </c>
      <c r="B87" s="38">
        <v>4717.1920308300005</v>
      </c>
      <c r="C87" s="38">
        <v>3402.3662143299998</v>
      </c>
      <c r="D87" s="38">
        <v>4030.9837200000002</v>
      </c>
      <c r="E87" s="38">
        <v>4317.6539700000003</v>
      </c>
      <c r="F87" s="38">
        <v>5221.6652700000004</v>
      </c>
      <c r="G87" s="121">
        <v>22745.61765</v>
      </c>
      <c r="H87" s="38">
        <v>14121.502189999999</v>
      </c>
      <c r="I87" s="38">
        <v>19171.17297</v>
      </c>
      <c r="J87" s="38">
        <v>27539.544240000003</v>
      </c>
      <c r="K87" s="132">
        <v>32224.669470000001</v>
      </c>
      <c r="L87" s="41" t="s">
        <v>147</v>
      </c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</row>
    <row r="88" spans="1:84">
      <c r="A88" s="40" t="s">
        <v>148</v>
      </c>
      <c r="B88" s="38">
        <v>21.9522744</v>
      </c>
      <c r="C88" s="38">
        <v>47.656969619999998</v>
      </c>
      <c r="D88" s="38">
        <v>29.3337</v>
      </c>
      <c r="E88" s="38">
        <v>41.06718</v>
      </c>
      <c r="F88" s="38">
        <v>25.866990000000001</v>
      </c>
      <c r="G88" s="121">
        <v>23.733630000000002</v>
      </c>
      <c r="H88" s="38">
        <v>3.7336599999999995</v>
      </c>
      <c r="I88" s="38" t="s">
        <v>324</v>
      </c>
      <c r="J88" s="38" t="s">
        <v>324</v>
      </c>
      <c r="K88" s="132">
        <v>1.0666800000000001</v>
      </c>
      <c r="L88" s="41" t="s">
        <v>214</v>
      </c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</row>
    <row r="89" spans="1:84">
      <c r="A89" s="40" t="s">
        <v>150</v>
      </c>
      <c r="B89" s="38">
        <v>5077.9976075100003</v>
      </c>
      <c r="C89" s="38">
        <v>4201.0803623700003</v>
      </c>
      <c r="D89" s="38">
        <v>4743.7926299999999</v>
      </c>
      <c r="E89" s="38">
        <v>7753.6969200000003</v>
      </c>
      <c r="F89" s="38">
        <v>9457.9848900000015</v>
      </c>
      <c r="G89" s="121">
        <v>27099.272070000003</v>
      </c>
      <c r="H89" s="38">
        <v>18205.05947</v>
      </c>
      <c r="I89" s="38">
        <v>24648.574770000003</v>
      </c>
      <c r="J89" s="38">
        <v>36638.324639999999</v>
      </c>
      <c r="K89" s="132">
        <v>35623.111950000006</v>
      </c>
      <c r="L89" s="41" t="s">
        <v>151</v>
      </c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</row>
    <row r="90" spans="1:84">
      <c r="A90" s="40" t="s">
        <v>152</v>
      </c>
      <c r="B90" s="38">
        <v>313.61085342000001</v>
      </c>
      <c r="C90" s="38">
        <v>309.18465128999998</v>
      </c>
      <c r="D90" s="38">
        <v>371.73798000000005</v>
      </c>
      <c r="E90" s="38">
        <v>458.40573000000001</v>
      </c>
      <c r="F90" s="38">
        <v>444.27222</v>
      </c>
      <c r="G90" s="121">
        <v>4434.7221</v>
      </c>
      <c r="H90" s="38">
        <v>2530.0880299999999</v>
      </c>
      <c r="I90" s="38">
        <v>3279.5076600000002</v>
      </c>
      <c r="J90" s="38">
        <v>4352.8544099999999</v>
      </c>
      <c r="K90" s="132">
        <v>3448.8431100000003</v>
      </c>
      <c r="L90" s="41" t="s">
        <v>153</v>
      </c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</row>
    <row r="91" spans="1:84">
      <c r="A91" s="40" t="s">
        <v>154</v>
      </c>
      <c r="B91" s="38">
        <v>51.752113560000005</v>
      </c>
      <c r="C91" s="38">
        <v>29.822342559999999</v>
      </c>
      <c r="D91" s="38">
        <v>42.933870000000006</v>
      </c>
      <c r="E91" s="38">
        <v>68.80086</v>
      </c>
      <c r="F91" s="38">
        <v>72.534240000000011</v>
      </c>
      <c r="G91" s="121">
        <v>202.93587000000002</v>
      </c>
      <c r="H91" s="38">
        <v>125.87768</v>
      </c>
      <c r="I91" s="38">
        <v>192.80241000000001</v>
      </c>
      <c r="J91" s="38">
        <v>193.06908000000001</v>
      </c>
      <c r="K91" s="132">
        <v>508.27302000000003</v>
      </c>
      <c r="L91" s="41" t="s">
        <v>155</v>
      </c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</row>
    <row r="92" spans="1:84" s="232" customFormat="1" ht="13.5" thickBot="1">
      <c r="A92" s="40" t="s">
        <v>58</v>
      </c>
      <c r="B92" s="87">
        <v>957.08983014</v>
      </c>
      <c r="C92" s="87">
        <v>694.73971773999995</v>
      </c>
      <c r="D92" s="87">
        <v>1084.2802200000001</v>
      </c>
      <c r="E92" s="87">
        <v>1302.9496200000001</v>
      </c>
      <c r="F92" s="87">
        <v>1847.7564300000001</v>
      </c>
      <c r="G92" s="121">
        <v>12321.22068</v>
      </c>
      <c r="H92" s="38">
        <v>7523.3248999999996</v>
      </c>
      <c r="I92" s="38">
        <v>10233.727920000001</v>
      </c>
      <c r="J92" s="38">
        <v>12624.424470000002</v>
      </c>
      <c r="K92" s="132">
        <v>13444.968060000001</v>
      </c>
      <c r="L92" s="41" t="s">
        <v>59</v>
      </c>
      <c r="M92" s="229"/>
      <c r="N92" s="255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</row>
    <row r="93" spans="1:84" ht="13.5" thickBot="1">
      <c r="A93" s="191" t="s">
        <v>156</v>
      </c>
      <c r="B93" s="15">
        <v>1628.0366168700002</v>
      </c>
      <c r="C93" s="15">
        <v>1017.5295593799999</v>
      </c>
      <c r="D93" s="15">
        <v>1435.7512800000002</v>
      </c>
      <c r="E93" s="15">
        <v>1867.2233400000002</v>
      </c>
      <c r="F93" s="15">
        <v>2023.75863</v>
      </c>
      <c r="G93" s="118">
        <v>8486.2394100000001</v>
      </c>
      <c r="H93" s="15">
        <v>4998.3039799999997</v>
      </c>
      <c r="I93" s="15">
        <v>5520.0690000000004</v>
      </c>
      <c r="J93" s="15">
        <v>8773.7096700000002</v>
      </c>
      <c r="K93" s="127">
        <v>11631.078720000001</v>
      </c>
      <c r="L93" s="201" t="s">
        <v>157</v>
      </c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</row>
    <row r="94" spans="1:84" s="99" customFormat="1" ht="20.25" customHeight="1" thickBot="1">
      <c r="A94" s="202" t="s">
        <v>158</v>
      </c>
      <c r="B94" s="15">
        <v>631.03535451000005</v>
      </c>
      <c r="C94" s="15">
        <v>392.95678070999998</v>
      </c>
      <c r="D94" s="15">
        <v>411.47181</v>
      </c>
      <c r="E94" s="15">
        <v>463.47246000000001</v>
      </c>
      <c r="F94" s="15">
        <v>479.47266000000002</v>
      </c>
      <c r="G94" s="118">
        <v>4970.1954599999999</v>
      </c>
      <c r="H94" s="15">
        <v>2713.5707499999999</v>
      </c>
      <c r="I94" s="15">
        <v>3004.5708900000004</v>
      </c>
      <c r="J94" s="15">
        <v>4880.5943400000006</v>
      </c>
      <c r="K94" s="127">
        <v>7401.4258500000005</v>
      </c>
      <c r="L94" s="273" t="s">
        <v>220</v>
      </c>
      <c r="M94" s="98"/>
      <c r="N94" s="260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</row>
    <row r="95" spans="1:84" s="99" customFormat="1" ht="20.25" customHeight="1" thickBot="1">
      <c r="A95" s="274" t="s">
        <v>85</v>
      </c>
      <c r="B95" s="15">
        <v>997.00126236000017</v>
      </c>
      <c r="C95" s="15">
        <v>624.57277866999993</v>
      </c>
      <c r="D95" s="15">
        <v>1024.2794700000002</v>
      </c>
      <c r="E95" s="15">
        <v>1403.7508800000001</v>
      </c>
      <c r="F95" s="15">
        <v>1544.2859700000001</v>
      </c>
      <c r="G95" s="118">
        <v>3516.0439500000002</v>
      </c>
      <c r="H95" s="15">
        <v>2284.7332299999998</v>
      </c>
      <c r="I95" s="15">
        <v>2515.49811</v>
      </c>
      <c r="J95" s="15">
        <v>3893.1153300000001</v>
      </c>
      <c r="K95" s="127">
        <v>4229.6528699999999</v>
      </c>
      <c r="L95" s="272" t="s">
        <v>110</v>
      </c>
      <c r="M95" s="98"/>
      <c r="N95" s="260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</row>
    <row r="96" spans="1:84" s="99" customFormat="1" ht="15.75">
      <c r="A96" s="205" t="s">
        <v>290</v>
      </c>
      <c r="B96" s="19">
        <v>155.55821112000001</v>
      </c>
      <c r="C96" s="19">
        <v>152.13784422999998</v>
      </c>
      <c r="D96" s="19">
        <v>162.40203000000002</v>
      </c>
      <c r="E96" s="19">
        <v>249.06978000000001</v>
      </c>
      <c r="F96" s="19">
        <v>267.47001</v>
      </c>
      <c r="G96" s="126">
        <v>1791.7557300000001</v>
      </c>
      <c r="H96" s="19">
        <v>1100.8963199999998</v>
      </c>
      <c r="I96" s="19">
        <v>1230.6820500000001</v>
      </c>
      <c r="J96" s="19">
        <v>1861.62327</v>
      </c>
      <c r="K96" s="146">
        <v>1662.9541200000001</v>
      </c>
      <c r="L96" s="204" t="s">
        <v>296</v>
      </c>
      <c r="M96" s="98"/>
      <c r="N96" s="260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</row>
    <row r="97" spans="1:85" s="252" customFormat="1" ht="12.75" customHeight="1">
      <c r="A97" s="40" t="s">
        <v>160</v>
      </c>
      <c r="B97" s="46">
        <v>9.1041138000000004</v>
      </c>
      <c r="C97" s="46">
        <v>5.2273906899999991</v>
      </c>
      <c r="D97" s="46">
        <v>9.8667899999999999</v>
      </c>
      <c r="E97" s="46">
        <v>12.000150000000001</v>
      </c>
      <c r="F97" s="46">
        <v>17.333550000000002</v>
      </c>
      <c r="G97" s="122">
        <v>106.40133</v>
      </c>
      <c r="H97" s="46">
        <v>154.94689</v>
      </c>
      <c r="I97" s="46">
        <v>273.07008000000002</v>
      </c>
      <c r="J97" s="46">
        <v>387.47151000000002</v>
      </c>
      <c r="K97" s="133">
        <v>425.07198000000005</v>
      </c>
      <c r="L97" s="41" t="s">
        <v>161</v>
      </c>
      <c r="M97" s="251"/>
      <c r="N97" s="26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</row>
    <row r="98" spans="1:85">
      <c r="A98" s="40" t="s">
        <v>255</v>
      </c>
      <c r="B98" s="38">
        <v>130.34616263999999</v>
      </c>
      <c r="C98" s="38">
        <v>103.92349250999999</v>
      </c>
      <c r="D98" s="38">
        <v>15.46686</v>
      </c>
      <c r="E98" s="38">
        <v>13.066830000000001</v>
      </c>
      <c r="F98" s="38">
        <v>25.866990000000001</v>
      </c>
      <c r="G98" s="121">
        <v>1643.48721</v>
      </c>
      <c r="H98" s="38">
        <v>914.74669999999992</v>
      </c>
      <c r="I98" s="38">
        <v>957.61197000000004</v>
      </c>
      <c r="J98" s="38">
        <v>1446.4180800000001</v>
      </c>
      <c r="K98" s="132">
        <v>1180.01475</v>
      </c>
      <c r="L98" s="41" t="s">
        <v>257</v>
      </c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</row>
    <row r="99" spans="1:85">
      <c r="A99" s="40" t="s">
        <v>256</v>
      </c>
      <c r="B99" s="38">
        <v>15.955132770000002</v>
      </c>
      <c r="C99" s="38">
        <v>42.642130860000002</v>
      </c>
      <c r="D99" s="38">
        <v>135.46836000000002</v>
      </c>
      <c r="E99" s="38">
        <v>224.00280000000001</v>
      </c>
      <c r="F99" s="38">
        <v>224.00280000000001</v>
      </c>
      <c r="G99" s="121">
        <v>21.333600000000001</v>
      </c>
      <c r="H99" s="38">
        <v>16.801469999999998</v>
      </c>
      <c r="I99" s="38" t="s">
        <v>324</v>
      </c>
      <c r="J99" s="38">
        <v>27.733680000000003</v>
      </c>
      <c r="K99" s="132">
        <v>32.800409999999999</v>
      </c>
      <c r="L99" s="41" t="s">
        <v>258</v>
      </c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</row>
    <row r="100" spans="1:85">
      <c r="A100" s="40" t="s">
        <v>58</v>
      </c>
      <c r="B100" s="38">
        <v>0.15280190999999999</v>
      </c>
      <c r="C100" s="38">
        <v>0.34483016999999999</v>
      </c>
      <c r="D100" s="38">
        <v>1.6000200000000002</v>
      </c>
      <c r="E100" s="38" t="s">
        <v>324</v>
      </c>
      <c r="F100" s="38">
        <v>0.26667000000000002</v>
      </c>
      <c r="G100" s="121">
        <v>20.53359</v>
      </c>
      <c r="H100" s="38">
        <v>14.401259999999999</v>
      </c>
      <c r="I100" s="38" t="s">
        <v>324</v>
      </c>
      <c r="J100" s="38" t="s">
        <v>324</v>
      </c>
      <c r="K100" s="132">
        <v>25.066980000000001</v>
      </c>
      <c r="L100" s="41" t="s">
        <v>59</v>
      </c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</row>
    <row r="101" spans="1:85" ht="25.5">
      <c r="A101" s="92" t="s">
        <v>168</v>
      </c>
      <c r="B101" s="66">
        <v>29.504902140000006</v>
      </c>
      <c r="C101" s="66">
        <v>28.980935609999996</v>
      </c>
      <c r="D101" s="66">
        <v>49.600620000000006</v>
      </c>
      <c r="E101" s="66">
        <v>74.667600000000007</v>
      </c>
      <c r="F101" s="66">
        <v>45.3339</v>
      </c>
      <c r="G101" s="124">
        <v>21.866940000000003</v>
      </c>
      <c r="H101" s="66">
        <v>17.334849999999999</v>
      </c>
      <c r="I101" s="66" t="s">
        <v>324</v>
      </c>
      <c r="J101" s="66" t="s">
        <v>324</v>
      </c>
      <c r="K101" s="137">
        <v>36.000450000000001</v>
      </c>
      <c r="L101" s="206" t="s">
        <v>169</v>
      </c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</row>
    <row r="102" spans="1:85" ht="25.5">
      <c r="A102" s="92" t="s">
        <v>170</v>
      </c>
      <c r="B102" s="66">
        <v>7.2075567600000001</v>
      </c>
      <c r="C102" s="66">
        <v>4.3011763199999997</v>
      </c>
      <c r="D102" s="66">
        <v>9.0667800000000014</v>
      </c>
      <c r="E102" s="66">
        <v>6.9334200000000008</v>
      </c>
      <c r="F102" s="66">
        <v>15.46686</v>
      </c>
      <c r="G102" s="124">
        <v>180.00225</v>
      </c>
      <c r="H102" s="66">
        <v>185.88292999999999</v>
      </c>
      <c r="I102" s="66">
        <v>325.60407000000004</v>
      </c>
      <c r="J102" s="66">
        <v>514.67310000000009</v>
      </c>
      <c r="K102" s="137">
        <v>490.13946000000004</v>
      </c>
      <c r="L102" s="206" t="s">
        <v>171</v>
      </c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</row>
    <row r="103" spans="1:85" ht="13.5" thickBot="1">
      <c r="A103" s="51" t="s">
        <v>172</v>
      </c>
      <c r="B103" s="52">
        <v>804.73059234000016</v>
      </c>
      <c r="C103" s="52">
        <v>439.15282250999991</v>
      </c>
      <c r="D103" s="52">
        <v>803.21004000000005</v>
      </c>
      <c r="E103" s="52">
        <v>1073.0800800000002</v>
      </c>
      <c r="F103" s="52">
        <v>1216.0152</v>
      </c>
      <c r="G103" s="147">
        <v>1522.41903</v>
      </c>
      <c r="H103" s="52">
        <v>980.61912999999993</v>
      </c>
      <c r="I103" s="52">
        <v>959.21199000000001</v>
      </c>
      <c r="J103" s="52">
        <v>1516.8189600000001</v>
      </c>
      <c r="K103" s="148">
        <v>2040.5588400000001</v>
      </c>
      <c r="L103" s="54" t="s">
        <v>173</v>
      </c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</row>
    <row r="104" spans="1:85" s="187" customFormat="1" ht="12">
      <c r="A104" s="183" t="s">
        <v>174</v>
      </c>
      <c r="B104" s="216"/>
      <c r="C104" s="216"/>
      <c r="D104" s="216"/>
      <c r="E104" s="216"/>
      <c r="F104" s="216"/>
      <c r="G104" s="217"/>
      <c r="H104" s="217"/>
      <c r="I104" s="217"/>
      <c r="J104" s="217"/>
      <c r="K104" s="217"/>
      <c r="L104" s="218" t="s">
        <v>229</v>
      </c>
      <c r="N104" s="256"/>
    </row>
    <row r="105" spans="1:85" s="187" customFormat="1" ht="12">
      <c r="A105" s="188" t="s">
        <v>252</v>
      </c>
      <c r="B105" s="216"/>
      <c r="C105" s="222"/>
      <c r="D105" s="216"/>
      <c r="E105" s="216"/>
      <c r="F105" s="216"/>
      <c r="G105" s="217"/>
      <c r="H105" s="217"/>
      <c r="I105" s="217"/>
      <c r="J105" s="217"/>
      <c r="K105" s="217"/>
      <c r="L105" s="218" t="s">
        <v>221</v>
      </c>
      <c r="N105" s="186"/>
    </row>
    <row r="106" spans="1:85" s="187" customFormat="1" ht="12">
      <c r="A106" s="188" t="s">
        <v>218</v>
      </c>
      <c r="B106" s="184"/>
      <c r="C106" s="185"/>
      <c r="D106" s="184"/>
      <c r="E106" s="184"/>
      <c r="F106" s="184"/>
      <c r="G106" s="185"/>
      <c r="H106" s="185"/>
      <c r="I106" s="185"/>
      <c r="J106" s="185"/>
      <c r="K106" s="185"/>
      <c r="L106" s="218" t="s">
        <v>249</v>
      </c>
      <c r="N106" s="256"/>
    </row>
    <row r="107" spans="1:85" s="187" customFormat="1" ht="12">
      <c r="A107" s="188" t="s">
        <v>181</v>
      </c>
      <c r="B107" s="184"/>
      <c r="C107" s="185"/>
      <c r="D107" s="184"/>
      <c r="E107" s="184"/>
      <c r="F107" s="184"/>
      <c r="G107" s="185"/>
      <c r="H107" s="185"/>
      <c r="I107" s="185"/>
      <c r="J107" s="185"/>
      <c r="K107" s="185"/>
      <c r="L107" s="218" t="s">
        <v>228</v>
      </c>
      <c r="N107" s="256"/>
    </row>
    <row r="108" spans="1:85" s="187" customFormat="1" ht="12">
      <c r="A108" s="188" t="s">
        <v>323</v>
      </c>
      <c r="B108" s="186"/>
      <c r="G108" s="186"/>
      <c r="H108" s="186"/>
      <c r="I108" s="186"/>
      <c r="J108" s="186"/>
      <c r="K108" s="186"/>
      <c r="L108" s="218" t="s">
        <v>308</v>
      </c>
      <c r="M108" s="186"/>
      <c r="N108" s="25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6"/>
      <c r="BU108" s="186"/>
      <c r="BV108" s="186"/>
      <c r="BW108" s="186"/>
      <c r="BX108" s="186"/>
      <c r="BY108" s="186"/>
      <c r="BZ108" s="186"/>
      <c r="CA108" s="186"/>
      <c r="CB108" s="186"/>
      <c r="CC108" s="186"/>
      <c r="CD108" s="186"/>
      <c r="CE108" s="186"/>
      <c r="CF108" s="186"/>
      <c r="CG108" s="186"/>
    </row>
    <row r="109" spans="1:85" s="187" customFormat="1" ht="12">
      <c r="A109" s="188" t="s">
        <v>261</v>
      </c>
      <c r="G109" s="186"/>
      <c r="H109" s="186"/>
      <c r="I109" s="186"/>
      <c r="J109" s="186"/>
      <c r="K109" s="186"/>
      <c r="L109" s="225" t="s">
        <v>262</v>
      </c>
      <c r="M109" s="186"/>
      <c r="N109" s="25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  <c r="BF109" s="186"/>
      <c r="BG109" s="186"/>
    </row>
    <row r="110" spans="1:85">
      <c r="N110" s="256"/>
    </row>
    <row r="111" spans="1:85">
      <c r="N111" s="256"/>
    </row>
    <row r="113" spans="2:11"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</row>
  </sheetData>
  <mergeCells count="3">
    <mergeCell ref="A3:L3"/>
    <mergeCell ref="B4:F4"/>
    <mergeCell ref="G4:K4"/>
  </mergeCells>
  <printOptions horizontalCentered="1" verticalCentered="1"/>
  <pageMargins left="0.19685039370078741" right="0.19685039370078741" top="0" bottom="0" header="0.19685039370078741" footer="0.19685039370078741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CF111"/>
  <sheetViews>
    <sheetView view="pageBreakPreview" zoomScaleNormal="100" zoomScaleSheetLayoutView="100" workbookViewId="0">
      <selection activeCell="A3" sqref="A3:L3"/>
    </sheetView>
  </sheetViews>
  <sheetFormatPr defaultRowHeight="12.75"/>
  <cols>
    <col min="1" max="1" width="33" style="114" customWidth="1"/>
    <col min="2" max="6" width="8.85546875" style="230" customWidth="1"/>
    <col min="7" max="11" width="9.140625" style="230"/>
    <col min="12" max="12" width="31.42578125" style="235" customWidth="1"/>
    <col min="13" max="13" width="5.7109375" style="229" customWidth="1"/>
    <col min="14" max="54" width="9.140625" style="229"/>
    <col min="55" max="16384" width="9.140625" style="230"/>
  </cols>
  <sheetData>
    <row r="1" spans="1:84" ht="19.5" customHeight="1">
      <c r="A1" s="207" t="s">
        <v>351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  <c r="N1" s="211"/>
    </row>
    <row r="2" spans="1:84" ht="21" customHeight="1">
      <c r="A2" s="207" t="s">
        <v>352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46"/>
      <c r="N2" s="211"/>
    </row>
    <row r="3" spans="1:84" ht="15.75">
      <c r="A3" s="278" t="s">
        <v>268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N3" s="213"/>
    </row>
    <row r="4" spans="1:84" ht="20.25" customHeight="1" thickBot="1">
      <c r="A4" s="8" t="s">
        <v>0</v>
      </c>
      <c r="B4" s="277" t="s">
        <v>1</v>
      </c>
      <c r="C4" s="277"/>
      <c r="D4" s="277"/>
      <c r="E4" s="277"/>
      <c r="F4" s="277"/>
      <c r="G4" s="277" t="s">
        <v>232</v>
      </c>
      <c r="H4" s="277"/>
      <c r="I4" s="277"/>
      <c r="J4" s="277"/>
      <c r="K4" s="277"/>
      <c r="L4" s="9" t="s">
        <v>3</v>
      </c>
    </row>
    <row r="5" spans="1:84" s="99" customFormat="1" ht="15.75" customHeight="1" thickBot="1">
      <c r="A5" s="189"/>
      <c r="B5" s="215">
        <v>2008</v>
      </c>
      <c r="C5" s="215">
        <v>2009</v>
      </c>
      <c r="D5" s="215">
        <v>2010</v>
      </c>
      <c r="E5" s="215">
        <v>2011</v>
      </c>
      <c r="F5" s="219">
        <v>2012</v>
      </c>
      <c r="G5" s="215">
        <v>2008</v>
      </c>
      <c r="H5" s="215">
        <v>2009</v>
      </c>
      <c r="I5" s="215">
        <v>2010</v>
      </c>
      <c r="J5" s="215">
        <v>2011</v>
      </c>
      <c r="K5" s="219">
        <v>2012</v>
      </c>
      <c r="L5" s="190" t="s">
        <v>4</v>
      </c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</row>
    <row r="6" spans="1:84" s="99" customFormat="1" ht="19.5" customHeight="1" thickBot="1">
      <c r="A6" s="191" t="s">
        <v>5</v>
      </c>
      <c r="B6" s="15">
        <v>16416.725967999999</v>
      </c>
      <c r="C6" s="15">
        <v>8589.8766599999999</v>
      </c>
      <c r="D6" s="15">
        <v>11855.075187</v>
      </c>
      <c r="E6" s="15">
        <v>9546.2650539999995</v>
      </c>
      <c r="F6" s="15">
        <v>6580.6429610000005</v>
      </c>
      <c r="G6" s="118">
        <v>9500.9485920000006</v>
      </c>
      <c r="H6" s="15">
        <v>9079.5202669999999</v>
      </c>
      <c r="I6" s="15">
        <v>11283.764229999999</v>
      </c>
      <c r="J6" s="15">
        <v>8981.7229349999998</v>
      </c>
      <c r="K6" s="127">
        <v>3383.881124</v>
      </c>
      <c r="L6" s="192" t="s">
        <v>6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</row>
    <row r="7" spans="1:84" ht="19.5" customHeight="1">
      <c r="A7" s="17" t="s">
        <v>7</v>
      </c>
      <c r="B7" s="18">
        <v>2989.9414080000001</v>
      </c>
      <c r="C7" s="18">
        <v>2840.3921869999999</v>
      </c>
      <c r="D7" s="18">
        <v>3687.0227500000001</v>
      </c>
      <c r="E7" s="18">
        <v>2275.6929319999999</v>
      </c>
      <c r="F7" s="18">
        <v>1474.072602</v>
      </c>
      <c r="G7" s="126">
        <v>767.86578299999996</v>
      </c>
      <c r="H7" s="19">
        <v>1102.9989370000001</v>
      </c>
      <c r="I7" s="19">
        <v>427.542868</v>
      </c>
      <c r="J7" s="19">
        <v>607.20783600000004</v>
      </c>
      <c r="K7" s="146">
        <v>170.363696</v>
      </c>
      <c r="L7" s="36" t="s">
        <v>8</v>
      </c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</row>
    <row r="8" spans="1:84" ht="20.100000000000001" customHeight="1">
      <c r="A8" s="85" t="s">
        <v>9</v>
      </c>
      <c r="B8" s="22">
        <v>9658.7090769999995</v>
      </c>
      <c r="C8" s="22">
        <v>5733.8248320000002</v>
      </c>
      <c r="D8" s="22">
        <v>8151.0302279999996</v>
      </c>
      <c r="E8" s="22">
        <v>7244.3007150000003</v>
      </c>
      <c r="F8" s="129">
        <v>5094.9529259999999</v>
      </c>
      <c r="G8" s="22">
        <v>8730.8540520000006</v>
      </c>
      <c r="H8" s="22">
        <v>7973.2927079999999</v>
      </c>
      <c r="I8" s="22">
        <v>10855.806597999999</v>
      </c>
      <c r="J8" s="22">
        <v>8271.8640489999998</v>
      </c>
      <c r="K8" s="129">
        <v>2196.734281</v>
      </c>
      <c r="L8" s="193" t="s">
        <v>10</v>
      </c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</row>
    <row r="9" spans="1:84" ht="23.25" customHeight="1">
      <c r="A9" s="85" t="s">
        <v>328</v>
      </c>
      <c r="B9" s="22">
        <v>0.61759600000000003</v>
      </c>
      <c r="C9" s="22">
        <v>22.868475</v>
      </c>
      <c r="D9" s="22">
        <v>17.569866000000001</v>
      </c>
      <c r="E9" s="22">
        <v>29.888963</v>
      </c>
      <c r="F9" s="129">
        <v>35.343487000000003</v>
      </c>
      <c r="G9" s="22">
        <v>8685.0860850000008</v>
      </c>
      <c r="H9" s="22">
        <v>6951.4776279999996</v>
      </c>
      <c r="I9" s="22">
        <v>9444.3977859999995</v>
      </c>
      <c r="J9" s="22">
        <v>7200.5612199999996</v>
      </c>
      <c r="K9" s="129">
        <v>145.20333400000001</v>
      </c>
      <c r="L9" s="193" t="s">
        <v>292</v>
      </c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</row>
    <row r="10" spans="1:84" ht="20.100000000000001" customHeight="1" thickBot="1">
      <c r="A10" s="194" t="s">
        <v>183</v>
      </c>
      <c r="B10" s="18">
        <v>3768.0754830000001</v>
      </c>
      <c r="C10" s="18">
        <v>15.659641000000001</v>
      </c>
      <c r="D10" s="18">
        <v>17.022209</v>
      </c>
      <c r="E10" s="18">
        <v>26.271407</v>
      </c>
      <c r="F10" s="128">
        <v>11.617433</v>
      </c>
      <c r="G10" s="164">
        <v>2.2287569999999999</v>
      </c>
      <c r="H10" s="18">
        <v>3.2286220000000001</v>
      </c>
      <c r="I10" s="18">
        <v>0.41476400000000002</v>
      </c>
      <c r="J10" s="18">
        <v>102.65105</v>
      </c>
      <c r="K10" s="128">
        <v>1016.783147</v>
      </c>
      <c r="L10" s="195" t="s">
        <v>194</v>
      </c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</row>
    <row r="11" spans="1:84" s="99" customFormat="1" ht="13.5" thickBot="1">
      <c r="A11" s="189" t="s">
        <v>11</v>
      </c>
      <c r="B11" s="27">
        <v>3146.1548710000002</v>
      </c>
      <c r="C11" s="27">
        <v>1495.533052</v>
      </c>
      <c r="D11" s="27">
        <v>2670.4759530000001</v>
      </c>
      <c r="E11" s="27">
        <v>1357.438981</v>
      </c>
      <c r="F11" s="130">
        <v>1021.118834</v>
      </c>
      <c r="G11" s="27">
        <v>75.73639</v>
      </c>
      <c r="H11" s="27">
        <v>79.622776999999999</v>
      </c>
      <c r="I11" s="27">
        <v>102.100545</v>
      </c>
      <c r="J11" s="27">
        <v>230.84135900000001</v>
      </c>
      <c r="K11" s="130">
        <v>119.31803499999999</v>
      </c>
      <c r="L11" s="196" t="s">
        <v>12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</row>
    <row r="12" spans="1:84" ht="18" customHeight="1" thickBot="1">
      <c r="A12" s="263" t="s">
        <v>300</v>
      </c>
      <c r="B12" s="15">
        <v>1733.054693</v>
      </c>
      <c r="C12" s="15">
        <v>1263.562363</v>
      </c>
      <c r="D12" s="15">
        <v>2349.67544</v>
      </c>
      <c r="E12" s="15">
        <v>1065.2432980000001</v>
      </c>
      <c r="F12" s="127">
        <v>823.25182099999995</v>
      </c>
      <c r="G12" s="264">
        <v>72.432393000000005</v>
      </c>
      <c r="H12" s="264">
        <v>78.550674999999998</v>
      </c>
      <c r="I12" s="264">
        <v>100.980476</v>
      </c>
      <c r="J12" s="264">
        <v>229.44688199999999</v>
      </c>
      <c r="K12" s="265">
        <v>81.287802999999997</v>
      </c>
      <c r="L12" s="192" t="s">
        <v>304</v>
      </c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</row>
    <row r="13" spans="1:84" ht="15.75" customHeight="1">
      <c r="A13" s="32" t="s">
        <v>13</v>
      </c>
      <c r="B13" s="22">
        <v>1741.4881339999999</v>
      </c>
      <c r="C13" s="22">
        <v>1236.546656</v>
      </c>
      <c r="D13" s="22">
        <v>2326.8194950000002</v>
      </c>
      <c r="E13" s="22">
        <v>1060.4383330000001</v>
      </c>
      <c r="F13" s="129">
        <v>830.02386200000001</v>
      </c>
      <c r="G13" s="33">
        <v>74.545676999999998</v>
      </c>
      <c r="H13" s="33">
        <v>79.210803999999996</v>
      </c>
      <c r="I13" s="33">
        <v>102.023014</v>
      </c>
      <c r="J13" s="33">
        <v>229.83812800000001</v>
      </c>
      <c r="K13" s="131">
        <v>115.83350299999999</v>
      </c>
      <c r="L13" s="34" t="s">
        <v>14</v>
      </c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</row>
    <row r="14" spans="1:84" ht="15.75" customHeight="1">
      <c r="A14" s="197" t="s">
        <v>15</v>
      </c>
      <c r="B14" s="18">
        <v>1689.5036789999999</v>
      </c>
      <c r="C14" s="18">
        <v>1186.7983360000001</v>
      </c>
      <c r="D14" s="18">
        <v>2287.1661490000001</v>
      </c>
      <c r="E14" s="18">
        <v>1029.2797210000001</v>
      </c>
      <c r="F14" s="128">
        <v>777.09358399999996</v>
      </c>
      <c r="G14" s="18">
        <v>72.372849000000002</v>
      </c>
      <c r="H14" s="18">
        <v>78.492249999999999</v>
      </c>
      <c r="I14" s="18">
        <v>100.978559</v>
      </c>
      <c r="J14" s="18">
        <v>229.34810400000001</v>
      </c>
      <c r="K14" s="128">
        <v>81.159718999999996</v>
      </c>
      <c r="L14" s="36" t="s">
        <v>16</v>
      </c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</row>
    <row r="15" spans="1:84">
      <c r="A15" s="40" t="s">
        <v>17</v>
      </c>
      <c r="B15" s="38">
        <v>5.3175650000000001</v>
      </c>
      <c r="C15" s="38">
        <v>10.875769</v>
      </c>
      <c r="D15" s="38">
        <v>40.502842999999999</v>
      </c>
      <c r="E15" s="38">
        <v>13.491343000000001</v>
      </c>
      <c r="F15" s="132">
        <v>7.7088340000000004</v>
      </c>
      <c r="G15" s="38" t="s">
        <v>324</v>
      </c>
      <c r="H15" s="38" t="s">
        <v>324</v>
      </c>
      <c r="I15" s="38">
        <v>6.4090999999999995E-2</v>
      </c>
      <c r="J15" s="7" t="s">
        <v>324</v>
      </c>
      <c r="K15" s="132" t="s">
        <v>324</v>
      </c>
      <c r="L15" s="41" t="s">
        <v>18</v>
      </c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</row>
    <row r="16" spans="1:84">
      <c r="A16" s="40" t="s">
        <v>19</v>
      </c>
      <c r="B16" s="38">
        <v>19.746226</v>
      </c>
      <c r="C16" s="38">
        <v>18.722555</v>
      </c>
      <c r="D16" s="38">
        <v>35.240493000000001</v>
      </c>
      <c r="E16" s="38">
        <v>29.243096999999999</v>
      </c>
      <c r="F16" s="132">
        <v>33.809142999999999</v>
      </c>
      <c r="G16" s="38">
        <v>2.2263139999999999</v>
      </c>
      <c r="H16" s="38">
        <v>0.63864100000000001</v>
      </c>
      <c r="I16" s="38">
        <v>0.95098400000000005</v>
      </c>
      <c r="J16" s="38">
        <v>1.9455640000000001</v>
      </c>
      <c r="K16" s="132">
        <v>0.62104199999999998</v>
      </c>
      <c r="L16" s="41" t="s">
        <v>20</v>
      </c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</row>
    <row r="17" spans="1:84">
      <c r="A17" s="40" t="s">
        <v>21</v>
      </c>
      <c r="B17" s="38">
        <v>2.2221880000000001</v>
      </c>
      <c r="C17" s="38">
        <v>7.0108620000000004</v>
      </c>
      <c r="D17" s="38">
        <v>8.8701260000000008</v>
      </c>
      <c r="E17" s="38">
        <v>1.652452</v>
      </c>
      <c r="F17" s="132">
        <v>5.8498239999999999</v>
      </c>
      <c r="G17" s="38">
        <v>0.73053900000000005</v>
      </c>
      <c r="H17" s="38" t="s">
        <v>324</v>
      </c>
      <c r="I17" s="38">
        <v>0.27487200000000001</v>
      </c>
      <c r="J17" s="38" t="s">
        <v>324</v>
      </c>
      <c r="K17" s="132" t="s">
        <v>324</v>
      </c>
      <c r="L17" s="41" t="s">
        <v>22</v>
      </c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</row>
    <row r="18" spans="1:84">
      <c r="A18" s="40" t="s">
        <v>23</v>
      </c>
      <c r="B18" s="38">
        <v>30.621100999999999</v>
      </c>
      <c r="C18" s="38">
        <v>11.932636</v>
      </c>
      <c r="D18" s="38">
        <v>14.537353</v>
      </c>
      <c r="E18" s="38">
        <v>13.556919000000001</v>
      </c>
      <c r="F18" s="132">
        <v>6.3430650000000002</v>
      </c>
      <c r="G18" s="38">
        <v>1.111809</v>
      </c>
      <c r="H18" s="38">
        <v>0.25343599999999999</v>
      </c>
      <c r="I18" s="38">
        <v>0.38259199999999999</v>
      </c>
      <c r="J18" s="38">
        <v>0.38485000000000003</v>
      </c>
      <c r="K18" s="132">
        <v>0.38775999999999999</v>
      </c>
      <c r="L18" s="41" t="s">
        <v>24</v>
      </c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</row>
    <row r="19" spans="1:84">
      <c r="A19" s="40" t="s">
        <v>25</v>
      </c>
      <c r="B19" s="38">
        <v>147.382678</v>
      </c>
      <c r="C19" s="38">
        <v>113.297146</v>
      </c>
      <c r="D19" s="38">
        <v>165.522974</v>
      </c>
      <c r="E19" s="38">
        <v>88.458624999999998</v>
      </c>
      <c r="F19" s="132">
        <v>63.513849999999998</v>
      </c>
      <c r="G19" s="38">
        <v>22.83521</v>
      </c>
      <c r="H19" s="38">
        <v>35.112914000000004</v>
      </c>
      <c r="I19" s="38">
        <v>35.483795999999998</v>
      </c>
      <c r="J19" s="38">
        <v>34.165390000000002</v>
      </c>
      <c r="K19" s="132">
        <v>36.999412</v>
      </c>
      <c r="L19" s="41" t="s">
        <v>26</v>
      </c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</row>
    <row r="20" spans="1:84">
      <c r="A20" s="40" t="s">
        <v>27</v>
      </c>
      <c r="B20" s="38">
        <v>119.698564</v>
      </c>
      <c r="C20" s="38">
        <v>328.373965</v>
      </c>
      <c r="D20" s="38">
        <v>1110.343398</v>
      </c>
      <c r="E20" s="38">
        <v>327.928765</v>
      </c>
      <c r="F20" s="132">
        <v>139.26087000000001</v>
      </c>
      <c r="G20" s="38">
        <v>17.597854000000002</v>
      </c>
      <c r="H20" s="38">
        <v>9.6854449999999996</v>
      </c>
      <c r="I20" s="38">
        <v>12.885301999999999</v>
      </c>
      <c r="J20" s="38">
        <v>15.866021</v>
      </c>
      <c r="K20" s="132">
        <v>8.6552050000000005</v>
      </c>
      <c r="L20" s="41" t="s">
        <v>28</v>
      </c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</row>
    <row r="21" spans="1:84">
      <c r="A21" s="40" t="s">
        <v>29</v>
      </c>
      <c r="B21" s="38">
        <v>3.5929500000000001</v>
      </c>
      <c r="C21" s="38">
        <v>20.923658</v>
      </c>
      <c r="D21" s="38">
        <v>3.0135010000000002</v>
      </c>
      <c r="E21" s="38">
        <v>4.6344609999999999</v>
      </c>
      <c r="F21" s="132">
        <v>4.0315820000000002</v>
      </c>
      <c r="G21" s="38">
        <v>6.2228909999999997</v>
      </c>
      <c r="H21" s="38">
        <v>4.074179</v>
      </c>
      <c r="I21" s="38">
        <v>5.8883179999999999</v>
      </c>
      <c r="J21" s="38">
        <v>5.9997499999999997</v>
      </c>
      <c r="K21" s="132">
        <v>5.2378619999999998</v>
      </c>
      <c r="L21" s="41" t="s">
        <v>30</v>
      </c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</row>
    <row r="22" spans="1:84">
      <c r="A22" s="40" t="s">
        <v>31</v>
      </c>
      <c r="B22" s="38">
        <v>26.006830000000001</v>
      </c>
      <c r="C22" s="38">
        <v>21.613413000000001</v>
      </c>
      <c r="D22" s="38">
        <v>23.059369</v>
      </c>
      <c r="E22" s="38">
        <v>16.073872000000001</v>
      </c>
      <c r="F22" s="132">
        <v>8.390663</v>
      </c>
      <c r="G22" s="38">
        <v>0.74451100000000003</v>
      </c>
      <c r="H22" s="38" t="s">
        <v>324</v>
      </c>
      <c r="I22" s="38" t="s">
        <v>324</v>
      </c>
      <c r="J22" s="38" t="s">
        <v>324</v>
      </c>
      <c r="K22" s="132" t="s">
        <v>324</v>
      </c>
      <c r="L22" s="41" t="s">
        <v>32</v>
      </c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</row>
    <row r="23" spans="1:84">
      <c r="A23" s="40" t="s">
        <v>33</v>
      </c>
      <c r="B23" s="38">
        <v>124.66758900000001</v>
      </c>
      <c r="C23" s="38">
        <v>248.51786000000001</v>
      </c>
      <c r="D23" s="38">
        <v>211.77702500000001</v>
      </c>
      <c r="E23" s="38">
        <v>159.71241000000001</v>
      </c>
      <c r="F23" s="132">
        <v>106.49415</v>
      </c>
      <c r="G23" s="38">
        <v>6.5618650000000001</v>
      </c>
      <c r="H23" s="38">
        <v>2.9121549999999998</v>
      </c>
      <c r="I23" s="38">
        <v>2.0506190000000002</v>
      </c>
      <c r="J23" s="38">
        <v>162.539196</v>
      </c>
      <c r="K23" s="132">
        <v>3.971616</v>
      </c>
      <c r="L23" s="41" t="s">
        <v>34</v>
      </c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</row>
    <row r="24" spans="1:84">
      <c r="A24" s="40" t="s">
        <v>35</v>
      </c>
      <c r="B24" s="38" t="s">
        <v>324</v>
      </c>
      <c r="C24" s="38" t="s">
        <v>324</v>
      </c>
      <c r="D24" s="38" t="s">
        <v>324</v>
      </c>
      <c r="E24" s="38" t="s">
        <v>324</v>
      </c>
      <c r="F24" s="132" t="s">
        <v>324</v>
      </c>
      <c r="G24" s="38" t="s">
        <v>324</v>
      </c>
      <c r="H24" s="38" t="s">
        <v>324</v>
      </c>
      <c r="I24" s="38" t="s">
        <v>324</v>
      </c>
      <c r="J24" s="38" t="s">
        <v>324</v>
      </c>
      <c r="K24" s="132" t="s">
        <v>324</v>
      </c>
      <c r="L24" s="41" t="s">
        <v>36</v>
      </c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</row>
    <row r="25" spans="1:84">
      <c r="A25" s="40" t="s">
        <v>37</v>
      </c>
      <c r="B25" s="38">
        <v>63.661563999999998</v>
      </c>
      <c r="C25" s="38">
        <v>90.623521999999994</v>
      </c>
      <c r="D25" s="38">
        <v>101.34348199999999</v>
      </c>
      <c r="E25" s="38">
        <v>173.603105</v>
      </c>
      <c r="F25" s="132">
        <v>82.699167000000003</v>
      </c>
      <c r="G25" s="38">
        <v>4.6138620000000001</v>
      </c>
      <c r="H25" s="38">
        <v>0.22331400000000001</v>
      </c>
      <c r="I25" s="38">
        <v>3.5672769999999998</v>
      </c>
      <c r="J25" s="38">
        <v>0.12515799999999999</v>
      </c>
      <c r="K25" s="132">
        <v>6.2738509999999996</v>
      </c>
      <c r="L25" s="41" t="s">
        <v>38</v>
      </c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</row>
    <row r="26" spans="1:84">
      <c r="A26" s="40" t="s">
        <v>39</v>
      </c>
      <c r="B26" s="38">
        <v>0.105687</v>
      </c>
      <c r="C26" s="38">
        <v>1.092128</v>
      </c>
      <c r="D26" s="38">
        <v>1.775865</v>
      </c>
      <c r="E26" s="38">
        <v>1.586652</v>
      </c>
      <c r="F26" s="132">
        <v>8.5797410000000003</v>
      </c>
      <c r="G26" s="38">
        <v>0.43930399999999997</v>
      </c>
      <c r="H26" s="38">
        <v>0.28558</v>
      </c>
      <c r="I26" s="38" t="s">
        <v>324</v>
      </c>
      <c r="J26" s="38" t="s">
        <v>324</v>
      </c>
      <c r="K26" s="132">
        <v>6.4975000000000005E-2</v>
      </c>
      <c r="L26" s="41" t="s">
        <v>40</v>
      </c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</row>
    <row r="27" spans="1:84">
      <c r="A27" s="40" t="s">
        <v>41</v>
      </c>
      <c r="B27" s="38">
        <v>6.5037580000000004</v>
      </c>
      <c r="C27" s="38">
        <v>22.759640000000001</v>
      </c>
      <c r="D27" s="38">
        <v>28.510079999999999</v>
      </c>
      <c r="E27" s="38">
        <v>20.964227999999999</v>
      </c>
      <c r="F27" s="132">
        <v>25.120273999999998</v>
      </c>
      <c r="G27" s="38">
        <v>7.2970999999999994E-2</v>
      </c>
      <c r="H27" s="38">
        <v>0.64825600000000005</v>
      </c>
      <c r="I27" s="38">
        <v>0.90419499999999997</v>
      </c>
      <c r="J27" s="38">
        <v>0.354348</v>
      </c>
      <c r="K27" s="132">
        <v>8.8462540000000001</v>
      </c>
      <c r="L27" s="41" t="s">
        <v>42</v>
      </c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</row>
    <row r="28" spans="1:84">
      <c r="A28" s="40" t="s">
        <v>43</v>
      </c>
      <c r="B28" s="38">
        <v>64.565330000000003</v>
      </c>
      <c r="C28" s="38">
        <v>99.086419000000006</v>
      </c>
      <c r="D28" s="38">
        <v>92.049937</v>
      </c>
      <c r="E28" s="38">
        <v>46.100700000000003</v>
      </c>
      <c r="F28" s="132">
        <v>82.267544999999998</v>
      </c>
      <c r="G28" s="38">
        <v>1.6941310000000001</v>
      </c>
      <c r="H28" s="38">
        <v>0.62787400000000004</v>
      </c>
      <c r="I28" s="38">
        <v>2.0166119999999998</v>
      </c>
      <c r="J28" s="38">
        <v>1.096371</v>
      </c>
      <c r="K28" s="132">
        <v>1.708229</v>
      </c>
      <c r="L28" s="41" t="s">
        <v>44</v>
      </c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</row>
    <row r="29" spans="1:84" ht="25.5">
      <c r="A29" s="198" t="s">
        <v>239</v>
      </c>
      <c r="B29" s="38">
        <v>1075.4116489999999</v>
      </c>
      <c r="C29" s="38">
        <v>191.968763</v>
      </c>
      <c r="D29" s="38">
        <v>450.61527699999999</v>
      </c>
      <c r="E29" s="38">
        <v>132.26421999999999</v>
      </c>
      <c r="F29" s="132">
        <v>203.02487600000001</v>
      </c>
      <c r="G29" s="38">
        <v>7.5215880000000004</v>
      </c>
      <c r="H29" s="38">
        <v>23.984597000000001</v>
      </c>
      <c r="I29" s="38">
        <v>36.477438999999997</v>
      </c>
      <c r="J29" s="38">
        <v>6.8314130000000004</v>
      </c>
      <c r="K29" s="132">
        <v>8.38537</v>
      </c>
      <c r="L29" s="199" t="s">
        <v>238</v>
      </c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</row>
    <row r="30" spans="1:84">
      <c r="A30" s="194" t="s">
        <v>46</v>
      </c>
      <c r="B30" s="18">
        <v>51.984454999999997</v>
      </c>
      <c r="C30" s="18">
        <v>49.74832</v>
      </c>
      <c r="D30" s="18">
        <v>39.653345999999999</v>
      </c>
      <c r="E30" s="18">
        <v>31.158612000000002</v>
      </c>
      <c r="F30" s="128">
        <v>52.930278000000001</v>
      </c>
      <c r="G30" s="18">
        <v>2.172828</v>
      </c>
      <c r="H30" s="18">
        <v>0.71855400000000003</v>
      </c>
      <c r="I30" s="18">
        <v>1.0444549999999999</v>
      </c>
      <c r="J30" s="18">
        <v>0.49002400000000002</v>
      </c>
      <c r="K30" s="128">
        <v>34.673783999999998</v>
      </c>
      <c r="L30" s="195" t="s">
        <v>47</v>
      </c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</row>
    <row r="31" spans="1:84">
      <c r="A31" s="40" t="s">
        <v>68</v>
      </c>
      <c r="B31" s="38">
        <v>7.8761219999999996</v>
      </c>
      <c r="C31" s="38">
        <v>16.816593999999998</v>
      </c>
      <c r="D31" s="38">
        <v>1.512913</v>
      </c>
      <c r="E31" s="38">
        <v>5.5004520000000001</v>
      </c>
      <c r="F31" s="132">
        <v>7.897062</v>
      </c>
      <c r="G31" s="38" t="s">
        <v>324</v>
      </c>
      <c r="H31" s="38">
        <v>7.5680999999999998E-2</v>
      </c>
      <c r="I31" s="38" t="s">
        <v>324</v>
      </c>
      <c r="J31" s="38" t="s">
        <v>324</v>
      </c>
      <c r="K31" s="132" t="s">
        <v>324</v>
      </c>
      <c r="L31" s="41" t="s">
        <v>69</v>
      </c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</row>
    <row r="32" spans="1:84">
      <c r="A32" s="40" t="s">
        <v>48</v>
      </c>
      <c r="B32" s="46">
        <v>8.2124000000000006</v>
      </c>
      <c r="C32" s="46">
        <v>9.5017440000000004</v>
      </c>
      <c r="D32" s="46">
        <v>10.996249000000001</v>
      </c>
      <c r="E32" s="46">
        <v>5.0728949999999999</v>
      </c>
      <c r="F32" s="133">
        <v>9.6461640000000006</v>
      </c>
      <c r="G32" s="46">
        <v>0.59941900000000004</v>
      </c>
      <c r="H32" s="46" t="s">
        <v>324</v>
      </c>
      <c r="I32" s="46" t="s">
        <v>324</v>
      </c>
      <c r="J32" s="46" t="s">
        <v>324</v>
      </c>
      <c r="K32" s="133">
        <v>5.5416E-2</v>
      </c>
      <c r="L32" s="41" t="s">
        <v>49</v>
      </c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</row>
    <row r="33" spans="1:84">
      <c r="A33" s="40" t="s">
        <v>50</v>
      </c>
      <c r="B33" s="38">
        <v>2.9157069999999998</v>
      </c>
      <c r="C33" s="38">
        <v>3.4561730000000002</v>
      </c>
      <c r="D33" s="38">
        <v>4.5981350000000001</v>
      </c>
      <c r="E33" s="38">
        <v>4.0295680000000003</v>
      </c>
      <c r="F33" s="132">
        <v>2.689136</v>
      </c>
      <c r="G33" s="38" t="s">
        <v>324</v>
      </c>
      <c r="H33" s="38" t="s">
        <v>324</v>
      </c>
      <c r="I33" s="38" t="s">
        <v>324</v>
      </c>
      <c r="J33" s="38" t="s">
        <v>324</v>
      </c>
      <c r="K33" s="132" t="s">
        <v>324</v>
      </c>
      <c r="L33" s="41" t="s">
        <v>51</v>
      </c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</row>
    <row r="34" spans="1:84">
      <c r="A34" s="40" t="s">
        <v>52</v>
      </c>
      <c r="B34" s="38">
        <v>2.382914</v>
      </c>
      <c r="C34" s="38">
        <v>3.5520589999999999</v>
      </c>
      <c r="D34" s="38">
        <v>8.7722529999999992</v>
      </c>
      <c r="E34" s="38">
        <v>4.332382</v>
      </c>
      <c r="F34" s="132">
        <v>3.0994769999999998</v>
      </c>
      <c r="G34" s="38" t="s">
        <v>324</v>
      </c>
      <c r="H34" s="38" t="s">
        <v>324</v>
      </c>
      <c r="I34" s="38" t="s">
        <v>324</v>
      </c>
      <c r="J34" s="38" t="s">
        <v>324</v>
      </c>
      <c r="K34" s="132" t="s">
        <v>324</v>
      </c>
      <c r="L34" s="41" t="s">
        <v>53</v>
      </c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</row>
    <row r="35" spans="1:84">
      <c r="A35" s="40" t="s">
        <v>54</v>
      </c>
      <c r="B35" s="38">
        <v>21.97972</v>
      </c>
      <c r="C35" s="38">
        <v>10.149025</v>
      </c>
      <c r="D35" s="38">
        <v>5.6336940000000002</v>
      </c>
      <c r="E35" s="38">
        <v>4.1907639999999997</v>
      </c>
      <c r="F35" s="132">
        <v>7.3452260000000003</v>
      </c>
      <c r="G35" s="38">
        <v>0.39900200000000002</v>
      </c>
      <c r="H35" s="38">
        <v>0.642378</v>
      </c>
      <c r="I35" s="38">
        <v>1.017285</v>
      </c>
      <c r="J35" s="38">
        <v>0.28321200000000002</v>
      </c>
      <c r="K35" s="132">
        <v>17.859629999999999</v>
      </c>
      <c r="L35" s="41" t="s">
        <v>55</v>
      </c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</row>
    <row r="36" spans="1:84">
      <c r="A36" s="40" t="s">
        <v>72</v>
      </c>
      <c r="B36" s="38">
        <v>6.9961770000000003</v>
      </c>
      <c r="C36" s="38">
        <v>2.7156570000000002</v>
      </c>
      <c r="D36" s="38">
        <v>4.0560340000000004</v>
      </c>
      <c r="E36" s="38">
        <v>3.9848870000000001</v>
      </c>
      <c r="F36" s="38">
        <v>1.6269670000000001</v>
      </c>
      <c r="G36" s="121">
        <v>8.8216000000000003E-2</v>
      </c>
      <c r="H36" s="38" t="s">
        <v>324</v>
      </c>
      <c r="I36" s="38" t="s">
        <v>324</v>
      </c>
      <c r="J36" s="38">
        <v>0.1439</v>
      </c>
      <c r="K36" s="132">
        <v>16.704622000000001</v>
      </c>
      <c r="L36" s="41" t="s">
        <v>73</v>
      </c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</row>
    <row r="37" spans="1:84">
      <c r="A37" s="40" t="s">
        <v>56</v>
      </c>
      <c r="B37" s="38">
        <v>1.4325300000000001</v>
      </c>
      <c r="C37" s="38">
        <v>0.45208799999999999</v>
      </c>
      <c r="D37" s="38">
        <v>0.90098199999999995</v>
      </c>
      <c r="E37" s="38">
        <v>0.41025</v>
      </c>
      <c r="F37" s="132">
        <v>0.741039</v>
      </c>
      <c r="G37" s="38" t="s">
        <v>324</v>
      </c>
      <c r="H37" s="38" t="s">
        <v>324</v>
      </c>
      <c r="I37" s="38" t="s">
        <v>324</v>
      </c>
      <c r="J37" s="38" t="s">
        <v>324</v>
      </c>
      <c r="K37" s="132" t="s">
        <v>324</v>
      </c>
      <c r="L37" s="41" t="s">
        <v>57</v>
      </c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</row>
    <row r="38" spans="1:84">
      <c r="A38" s="40" t="s">
        <v>58</v>
      </c>
      <c r="B38" s="38">
        <v>0.188885</v>
      </c>
      <c r="C38" s="38">
        <v>3.1049799999999999</v>
      </c>
      <c r="D38" s="38">
        <v>3.1830859999999999</v>
      </c>
      <c r="E38" s="38">
        <v>3.6374140000000001</v>
      </c>
      <c r="F38" s="132">
        <v>19.885207000000001</v>
      </c>
      <c r="G38" s="38">
        <v>1.0795239999999999</v>
      </c>
      <c r="H38" s="38" t="s">
        <v>324</v>
      </c>
      <c r="I38" s="38" t="s">
        <v>324</v>
      </c>
      <c r="J38" s="38">
        <v>6.2812000000000007E-2</v>
      </c>
      <c r="K38" s="132">
        <v>5.0153000000000003E-2</v>
      </c>
      <c r="L38" s="47" t="s">
        <v>59</v>
      </c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</row>
    <row r="39" spans="1:84" s="99" customFormat="1" ht="25.5">
      <c r="A39" s="200" t="s">
        <v>60</v>
      </c>
      <c r="B39" s="22">
        <v>16.724467000000001</v>
      </c>
      <c r="C39" s="22">
        <v>23.997748999999999</v>
      </c>
      <c r="D39" s="22">
        <v>20.513369000000001</v>
      </c>
      <c r="E39" s="22">
        <v>14.285869999999999</v>
      </c>
      <c r="F39" s="129">
        <v>29.021077999999999</v>
      </c>
      <c r="G39" s="22">
        <v>5.9542999999999999E-2</v>
      </c>
      <c r="H39" s="22" t="s">
        <v>324</v>
      </c>
      <c r="I39" s="22" t="s">
        <v>324</v>
      </c>
      <c r="J39" s="22">
        <v>9.8778000000000005E-2</v>
      </c>
      <c r="K39" s="129" t="s">
        <v>324</v>
      </c>
      <c r="L39" s="86" t="s">
        <v>245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</row>
    <row r="40" spans="1:84">
      <c r="A40" s="40" t="s">
        <v>62</v>
      </c>
      <c r="B40" s="38">
        <v>0.342839</v>
      </c>
      <c r="C40" s="38">
        <v>0.76087099999999996</v>
      </c>
      <c r="D40" s="38">
        <v>2.3603190000000001</v>
      </c>
      <c r="E40" s="38">
        <v>1.6375740000000001</v>
      </c>
      <c r="F40" s="132">
        <v>2.0023900000000001</v>
      </c>
      <c r="G40" s="38" t="s">
        <v>324</v>
      </c>
      <c r="H40" s="38" t="s">
        <v>324</v>
      </c>
      <c r="I40" s="38" t="s">
        <v>324</v>
      </c>
      <c r="J40" s="38">
        <v>9.8678000000000002E-2</v>
      </c>
      <c r="K40" s="132" t="s">
        <v>324</v>
      </c>
      <c r="L40" s="41" t="s">
        <v>63</v>
      </c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</row>
    <row r="41" spans="1:84">
      <c r="A41" s="40" t="s">
        <v>64</v>
      </c>
      <c r="B41" s="38">
        <v>16.313018</v>
      </c>
      <c r="C41" s="38">
        <v>22.908521</v>
      </c>
      <c r="D41" s="38">
        <v>18.078554</v>
      </c>
      <c r="E41" s="38">
        <v>12.6355</v>
      </c>
      <c r="F41" s="132">
        <v>26.100673</v>
      </c>
      <c r="G41" s="38">
        <v>5.9542999999999999E-2</v>
      </c>
      <c r="H41" s="38" t="s">
        <v>324</v>
      </c>
      <c r="I41" s="38" t="s">
        <v>324</v>
      </c>
      <c r="J41" s="38" t="s">
        <v>324</v>
      </c>
      <c r="K41" s="132" t="s">
        <v>324</v>
      </c>
      <c r="L41" s="41" t="s">
        <v>65</v>
      </c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</row>
    <row r="42" spans="1:84">
      <c r="A42" s="40" t="s">
        <v>58</v>
      </c>
      <c r="B42" s="50">
        <v>6.8610000000000004E-2</v>
      </c>
      <c r="C42" s="50">
        <v>0.32835700000000001</v>
      </c>
      <c r="D42" s="50">
        <v>7.4496000000000007E-2</v>
      </c>
      <c r="E42" s="50" t="s">
        <v>324</v>
      </c>
      <c r="F42" s="155">
        <v>0.91801500000000003</v>
      </c>
      <c r="G42" s="38" t="s">
        <v>324</v>
      </c>
      <c r="H42" s="38" t="s">
        <v>324</v>
      </c>
      <c r="I42" s="38" t="s">
        <v>324</v>
      </c>
      <c r="J42" s="38" t="s">
        <v>324</v>
      </c>
      <c r="K42" s="132" t="s">
        <v>324</v>
      </c>
      <c r="L42" s="47" t="s">
        <v>59</v>
      </c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</row>
    <row r="43" spans="1:84" s="99" customFormat="1" ht="13.5" thickBot="1">
      <c r="A43" s="51" t="s">
        <v>66</v>
      </c>
      <c r="B43" s="53">
        <v>26.826547000000001</v>
      </c>
      <c r="C43" s="53">
        <v>52.766278</v>
      </c>
      <c r="D43" s="53">
        <v>41.995922</v>
      </c>
      <c r="E43" s="53">
        <v>21.677707000000002</v>
      </c>
      <c r="F43" s="134">
        <v>17.137159</v>
      </c>
      <c r="G43" s="53" t="s">
        <v>324</v>
      </c>
      <c r="H43" s="53" t="s">
        <v>324</v>
      </c>
      <c r="I43" s="53" t="s">
        <v>324</v>
      </c>
      <c r="J43" s="53" t="s">
        <v>324</v>
      </c>
      <c r="K43" s="134">
        <v>0.12731300000000001</v>
      </c>
      <c r="L43" s="54" t="s">
        <v>67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</row>
    <row r="44" spans="1:84" s="99" customFormat="1" ht="20.25" customHeight="1" thickBot="1">
      <c r="A44" s="266" t="s">
        <v>301</v>
      </c>
      <c r="B44" s="59">
        <v>1413.1001779999999</v>
      </c>
      <c r="C44" s="59">
        <v>231.97068899999999</v>
      </c>
      <c r="D44" s="59">
        <v>320.80051300000002</v>
      </c>
      <c r="E44" s="59">
        <v>292.19568299999997</v>
      </c>
      <c r="F44" s="136">
        <v>197.86701299999999</v>
      </c>
      <c r="G44" s="59">
        <v>3.3039969999999999</v>
      </c>
      <c r="H44" s="59">
        <v>1.0721020000000001</v>
      </c>
      <c r="I44" s="59">
        <v>1.120069</v>
      </c>
      <c r="J44" s="59">
        <v>1.394477</v>
      </c>
      <c r="K44" s="136">
        <v>38.030231999999998</v>
      </c>
      <c r="L44" s="267" t="s">
        <v>305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</row>
    <row r="45" spans="1:84">
      <c r="A45" s="40" t="s">
        <v>254</v>
      </c>
      <c r="B45" s="38">
        <v>7.4998999999999996E-2</v>
      </c>
      <c r="C45" s="38">
        <v>8.6165000000000005E-2</v>
      </c>
      <c r="D45" s="38">
        <v>2.1741839999999999</v>
      </c>
      <c r="E45" s="38">
        <v>1.2181999999999999</v>
      </c>
      <c r="F45" s="38">
        <v>0.465725</v>
      </c>
      <c r="G45" s="121" t="s">
        <v>324</v>
      </c>
      <c r="H45" s="38" t="s">
        <v>324</v>
      </c>
      <c r="I45" s="38" t="s">
        <v>324</v>
      </c>
      <c r="J45" s="38" t="s">
        <v>324</v>
      </c>
      <c r="K45" s="132" t="s">
        <v>324</v>
      </c>
      <c r="L45" s="41" t="s">
        <v>286</v>
      </c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</row>
    <row r="46" spans="1:84">
      <c r="A46" s="40" t="s">
        <v>74</v>
      </c>
      <c r="B46" s="38">
        <v>738.80469200000005</v>
      </c>
      <c r="C46" s="38">
        <v>97.324831000000003</v>
      </c>
      <c r="D46" s="38">
        <v>170.23008799999999</v>
      </c>
      <c r="E46" s="38">
        <v>107.28344</v>
      </c>
      <c r="F46" s="38">
        <v>63.147359999999999</v>
      </c>
      <c r="G46" s="121">
        <v>0.68749800000000005</v>
      </c>
      <c r="H46" s="38">
        <v>0.31748599999999999</v>
      </c>
      <c r="I46" s="38">
        <v>7.0914000000000005E-2</v>
      </c>
      <c r="J46" s="38">
        <v>0.87885999999999997</v>
      </c>
      <c r="K46" s="132">
        <v>3.3413919999999999</v>
      </c>
      <c r="L46" s="41" t="s">
        <v>75</v>
      </c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</row>
    <row r="47" spans="1:84">
      <c r="A47" s="40" t="s">
        <v>76</v>
      </c>
      <c r="B47" s="38">
        <v>621.92982600000005</v>
      </c>
      <c r="C47" s="38">
        <v>83.311083999999994</v>
      </c>
      <c r="D47" s="38">
        <v>103.412088</v>
      </c>
      <c r="E47" s="38">
        <v>149.03184999999999</v>
      </c>
      <c r="F47" s="38">
        <v>78.869885999999994</v>
      </c>
      <c r="G47" s="121">
        <v>0.44367099999999998</v>
      </c>
      <c r="H47" s="38" t="s">
        <v>324</v>
      </c>
      <c r="I47" s="38" t="s">
        <v>324</v>
      </c>
      <c r="J47" s="38" t="s">
        <v>324</v>
      </c>
      <c r="K47" s="132" t="s">
        <v>324</v>
      </c>
      <c r="L47" s="41" t="s">
        <v>77</v>
      </c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</row>
    <row r="48" spans="1:84" s="99" customFormat="1" ht="13.5" thickBot="1">
      <c r="A48" s="58" t="s">
        <v>78</v>
      </c>
      <c r="B48" s="59">
        <v>0.30620599999999998</v>
      </c>
      <c r="C48" s="59">
        <v>1.500289</v>
      </c>
      <c r="D48" s="59">
        <v>5.3308070000000001</v>
      </c>
      <c r="E48" s="59">
        <v>3.5035810000000001</v>
      </c>
      <c r="F48" s="59">
        <v>2.4537640000000001</v>
      </c>
      <c r="G48" s="123" t="s">
        <v>324</v>
      </c>
      <c r="H48" s="59" t="s">
        <v>324</v>
      </c>
      <c r="I48" s="59" t="s">
        <v>324</v>
      </c>
      <c r="J48" s="59" t="s">
        <v>324</v>
      </c>
      <c r="K48" s="136" t="s">
        <v>324</v>
      </c>
      <c r="L48" s="60" t="s">
        <v>79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</row>
    <row r="49" spans="1:84" ht="13.5" thickBot="1">
      <c r="A49" s="191" t="s">
        <v>80</v>
      </c>
      <c r="B49" s="27">
        <v>373.612684</v>
      </c>
      <c r="C49" s="27">
        <v>607.25316299999997</v>
      </c>
      <c r="D49" s="27">
        <v>630.03418199999999</v>
      </c>
      <c r="E49" s="27">
        <v>520.57058199999994</v>
      </c>
      <c r="F49" s="27">
        <v>287.25472200000002</v>
      </c>
      <c r="G49" s="120">
        <v>30.035056999999998</v>
      </c>
      <c r="H49" s="27">
        <v>842.66811600000005</v>
      </c>
      <c r="I49" s="27">
        <v>69.241515000000007</v>
      </c>
      <c r="J49" s="27">
        <v>85.934342999999998</v>
      </c>
      <c r="K49" s="130">
        <v>97.426006000000001</v>
      </c>
      <c r="L49" s="201" t="s">
        <v>81</v>
      </c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</row>
    <row r="50" spans="1:84" s="99" customFormat="1" ht="20.25" customHeight="1" thickBot="1">
      <c r="A50" s="191" t="s">
        <v>7</v>
      </c>
      <c r="B50" s="15">
        <v>299.94645000000003</v>
      </c>
      <c r="C50" s="15">
        <v>381.00842299999999</v>
      </c>
      <c r="D50" s="15">
        <v>331.02734600000002</v>
      </c>
      <c r="E50" s="15">
        <v>242.17038199999999</v>
      </c>
      <c r="F50" s="15">
        <v>79.335132000000002</v>
      </c>
      <c r="G50" s="118">
        <v>4.4910399999999999</v>
      </c>
      <c r="H50" s="15">
        <v>811.35661800000003</v>
      </c>
      <c r="I50" s="15">
        <v>57.095877000000002</v>
      </c>
      <c r="J50" s="15">
        <v>62.272646999999999</v>
      </c>
      <c r="K50" s="127">
        <v>83.895870000000002</v>
      </c>
      <c r="L50" s="201" t="s">
        <v>8</v>
      </c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</row>
    <row r="51" spans="1:84">
      <c r="A51" s="40" t="s">
        <v>82</v>
      </c>
      <c r="B51" s="38">
        <v>256.95849700000002</v>
      </c>
      <c r="C51" s="38">
        <v>92.737776999999994</v>
      </c>
      <c r="D51" s="38">
        <v>174.877882</v>
      </c>
      <c r="E51" s="38">
        <v>148.00448399999999</v>
      </c>
      <c r="F51" s="38">
        <v>13.616118999999999</v>
      </c>
      <c r="G51" s="121">
        <v>5.6350999999999998E-2</v>
      </c>
      <c r="H51" s="38">
        <v>802.14154399999995</v>
      </c>
      <c r="I51" s="38">
        <v>51.634276999999997</v>
      </c>
      <c r="J51" s="38">
        <v>56.565378000000003</v>
      </c>
      <c r="K51" s="132">
        <v>81.142027999999996</v>
      </c>
      <c r="L51" s="41" t="s">
        <v>83</v>
      </c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</row>
    <row r="52" spans="1:84" ht="13.5" thickBot="1">
      <c r="A52" s="40" t="s">
        <v>84</v>
      </c>
      <c r="B52" s="38">
        <v>42.987952999999997</v>
      </c>
      <c r="C52" s="38">
        <v>288.270646</v>
      </c>
      <c r="D52" s="38">
        <v>156.14946399999999</v>
      </c>
      <c r="E52" s="38">
        <v>94.165897999999999</v>
      </c>
      <c r="F52" s="38">
        <v>65.719013000000004</v>
      </c>
      <c r="G52" s="121">
        <v>4.4346889999999997</v>
      </c>
      <c r="H52" s="38">
        <v>9.2150739999999995</v>
      </c>
      <c r="I52" s="38">
        <v>5.4615999999999998</v>
      </c>
      <c r="J52" s="38">
        <v>5.7072690000000001</v>
      </c>
      <c r="K52" s="132">
        <v>2.7538420000000001</v>
      </c>
      <c r="L52" s="41" t="s">
        <v>242</v>
      </c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</row>
    <row r="53" spans="1:84" s="99" customFormat="1" ht="20.25" customHeight="1" thickBot="1">
      <c r="A53" s="202" t="s">
        <v>85</v>
      </c>
      <c r="B53" s="15">
        <v>73.666234000000003</v>
      </c>
      <c r="C53" s="15">
        <v>226.24474000000001</v>
      </c>
      <c r="D53" s="15">
        <v>299.00683600000002</v>
      </c>
      <c r="E53" s="15">
        <v>278.40019999999998</v>
      </c>
      <c r="F53" s="15">
        <v>207.91959</v>
      </c>
      <c r="G53" s="118">
        <v>25.544017</v>
      </c>
      <c r="H53" s="15">
        <v>31.311498</v>
      </c>
      <c r="I53" s="15">
        <v>12.145638</v>
      </c>
      <c r="J53" s="15">
        <v>23.661695999999999</v>
      </c>
      <c r="K53" s="127">
        <v>13.530136000000001</v>
      </c>
      <c r="L53" s="201" t="s">
        <v>86</v>
      </c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</row>
    <row r="54" spans="1:84" ht="25.5">
      <c r="A54" s="200" t="s">
        <v>87</v>
      </c>
      <c r="B54" s="66">
        <v>40.337451999999999</v>
      </c>
      <c r="C54" s="66">
        <v>117.535089</v>
      </c>
      <c r="D54" s="66">
        <v>216.99922799999999</v>
      </c>
      <c r="E54" s="66">
        <v>166.39144099999999</v>
      </c>
      <c r="F54" s="66">
        <v>139.04392200000001</v>
      </c>
      <c r="G54" s="124">
        <v>5.3509929999999999</v>
      </c>
      <c r="H54" s="66">
        <v>12.870823</v>
      </c>
      <c r="I54" s="66">
        <v>3.6132930000000001</v>
      </c>
      <c r="J54" s="66">
        <v>7.6502699999999999</v>
      </c>
      <c r="K54" s="137">
        <v>5.0023369999999998</v>
      </c>
      <c r="L54" s="86" t="s">
        <v>88</v>
      </c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</row>
    <row r="55" spans="1:84">
      <c r="A55" s="40" t="s">
        <v>89</v>
      </c>
      <c r="B55" s="38">
        <v>0.62375100000000006</v>
      </c>
      <c r="C55" s="38">
        <v>29.377123000000001</v>
      </c>
      <c r="D55" s="38">
        <v>26.277224</v>
      </c>
      <c r="E55" s="38">
        <v>6.4930430000000001</v>
      </c>
      <c r="F55" s="38">
        <v>16.290941</v>
      </c>
      <c r="G55" s="121">
        <v>0.108874</v>
      </c>
      <c r="H55" s="38" t="s">
        <v>324</v>
      </c>
      <c r="I55" s="38" t="s">
        <v>324</v>
      </c>
      <c r="J55" s="38">
        <v>0.11110100000000001</v>
      </c>
      <c r="K55" s="132">
        <v>0.115843</v>
      </c>
      <c r="L55" s="41" t="s">
        <v>90</v>
      </c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</row>
    <row r="56" spans="1:84">
      <c r="A56" s="40" t="s">
        <v>91</v>
      </c>
      <c r="B56" s="38">
        <v>0.21562500000000001</v>
      </c>
      <c r="C56" s="38">
        <v>0.21540100000000001</v>
      </c>
      <c r="D56" s="38">
        <v>7.8062999999999994E-2</v>
      </c>
      <c r="E56" s="38" t="s">
        <v>324</v>
      </c>
      <c r="F56" s="38">
        <v>4.6433289999999996</v>
      </c>
      <c r="G56" s="121" t="s">
        <v>324</v>
      </c>
      <c r="H56" s="38" t="s">
        <v>324</v>
      </c>
      <c r="I56" s="38" t="s">
        <v>324</v>
      </c>
      <c r="J56" s="38" t="s">
        <v>324</v>
      </c>
      <c r="K56" s="132" t="s">
        <v>324</v>
      </c>
      <c r="L56" s="41" t="s">
        <v>92</v>
      </c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</row>
    <row r="57" spans="1:84">
      <c r="A57" s="40" t="s">
        <v>93</v>
      </c>
      <c r="B57" s="38">
        <v>25.607330999999999</v>
      </c>
      <c r="C57" s="38">
        <v>46.375788999999997</v>
      </c>
      <c r="D57" s="38">
        <v>111.921536</v>
      </c>
      <c r="E57" s="38">
        <v>119.934175</v>
      </c>
      <c r="F57" s="38">
        <v>88.813058999999996</v>
      </c>
      <c r="G57" s="121" t="s">
        <v>324</v>
      </c>
      <c r="H57" s="38">
        <v>9.0254349999999999</v>
      </c>
      <c r="I57" s="38" t="s">
        <v>324</v>
      </c>
      <c r="J57" s="38" t="s">
        <v>324</v>
      </c>
      <c r="K57" s="132">
        <v>6.8801000000000001E-2</v>
      </c>
      <c r="L57" s="41" t="s">
        <v>94</v>
      </c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</row>
    <row r="58" spans="1:84" ht="15.75" customHeight="1">
      <c r="A58" s="40" t="s">
        <v>95</v>
      </c>
      <c r="B58" s="38">
        <v>1.2951360000000001</v>
      </c>
      <c r="C58" s="38">
        <v>2.074986</v>
      </c>
      <c r="D58" s="38">
        <v>4.482685</v>
      </c>
      <c r="E58" s="38">
        <v>4.672612</v>
      </c>
      <c r="F58" s="38">
        <v>1.22296</v>
      </c>
      <c r="G58" s="121" t="s">
        <v>324</v>
      </c>
      <c r="H58" s="38" t="s">
        <v>324</v>
      </c>
      <c r="I58" s="38" t="s">
        <v>324</v>
      </c>
      <c r="J58" s="38" t="s">
        <v>324</v>
      </c>
      <c r="K58" s="132" t="s">
        <v>324</v>
      </c>
      <c r="L58" s="228" t="s">
        <v>179</v>
      </c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</row>
    <row r="59" spans="1:84">
      <c r="A59" s="40" t="s">
        <v>97</v>
      </c>
      <c r="B59" s="38">
        <v>12.056245000000001</v>
      </c>
      <c r="C59" s="38">
        <v>37.939295000000001</v>
      </c>
      <c r="D59" s="38">
        <v>69.277156000000005</v>
      </c>
      <c r="E59" s="38">
        <v>32.074275999999998</v>
      </c>
      <c r="F59" s="38">
        <v>20.262108000000001</v>
      </c>
      <c r="G59" s="121">
        <v>7.8359999999999999E-2</v>
      </c>
      <c r="H59" s="38" t="s">
        <v>324</v>
      </c>
      <c r="I59" s="38" t="s">
        <v>324</v>
      </c>
      <c r="J59" s="38">
        <v>8.6137000000000005E-2</v>
      </c>
      <c r="K59" s="132" t="s">
        <v>324</v>
      </c>
      <c r="L59" s="41" t="s">
        <v>98</v>
      </c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</row>
    <row r="60" spans="1:84">
      <c r="A60" s="40" t="s">
        <v>99</v>
      </c>
      <c r="B60" s="38">
        <v>0.18539900000000001</v>
      </c>
      <c r="C60" s="38">
        <v>0.96540000000000004</v>
      </c>
      <c r="D60" s="38">
        <v>1.710304</v>
      </c>
      <c r="E60" s="38">
        <v>2.1397520000000001</v>
      </c>
      <c r="F60" s="38">
        <v>1.8249029999999999</v>
      </c>
      <c r="G60" s="121">
        <v>5.1637589999999998</v>
      </c>
      <c r="H60" s="38">
        <v>3.8276349999999999</v>
      </c>
      <c r="I60" s="38">
        <v>3.5763799999999999</v>
      </c>
      <c r="J60" s="38">
        <v>7.2583849999999996</v>
      </c>
      <c r="K60" s="132">
        <v>4.7716729999999998</v>
      </c>
      <c r="L60" s="41" t="s">
        <v>100</v>
      </c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</row>
    <row r="61" spans="1:84">
      <c r="A61" s="40" t="s">
        <v>58</v>
      </c>
      <c r="B61" s="50">
        <v>0.35396499999999997</v>
      </c>
      <c r="C61" s="50">
        <v>0.58709500000000003</v>
      </c>
      <c r="D61" s="50">
        <v>3.2522600000000002</v>
      </c>
      <c r="E61" s="50">
        <v>1.077583</v>
      </c>
      <c r="F61" s="50">
        <v>5.9866219999999997</v>
      </c>
      <c r="G61" s="121" t="s">
        <v>324</v>
      </c>
      <c r="H61" s="38" t="s">
        <v>324</v>
      </c>
      <c r="I61" s="38" t="s">
        <v>324</v>
      </c>
      <c r="J61" s="38">
        <v>0.17904700000000001</v>
      </c>
      <c r="K61" s="132" t="s">
        <v>324</v>
      </c>
      <c r="L61" s="41" t="s">
        <v>59</v>
      </c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</row>
    <row r="62" spans="1:84" ht="13.5" thickBot="1">
      <c r="A62" s="85" t="s">
        <v>101</v>
      </c>
      <c r="B62" s="38">
        <v>33.328781999999997</v>
      </c>
      <c r="C62" s="38">
        <v>108.70965099999999</v>
      </c>
      <c r="D62" s="38">
        <v>82.007608000000005</v>
      </c>
      <c r="E62" s="38">
        <v>112.008759</v>
      </c>
      <c r="F62" s="38">
        <v>68.875668000000005</v>
      </c>
      <c r="G62" s="125">
        <v>20.193024000000001</v>
      </c>
      <c r="H62" s="67">
        <v>18.440674999999999</v>
      </c>
      <c r="I62" s="67">
        <v>8.5323449999999994</v>
      </c>
      <c r="J62" s="67">
        <v>16.011426</v>
      </c>
      <c r="K62" s="138">
        <v>8.5277989999999999</v>
      </c>
      <c r="L62" s="86" t="s">
        <v>102</v>
      </c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</row>
    <row r="63" spans="1:84" ht="13.5" thickBot="1">
      <c r="A63" s="191" t="s">
        <v>103</v>
      </c>
      <c r="B63" s="15">
        <v>298.39718299999998</v>
      </c>
      <c r="C63" s="15">
        <v>329.48138799999998</v>
      </c>
      <c r="D63" s="15">
        <v>257.646119</v>
      </c>
      <c r="E63" s="15">
        <v>316.30616900000001</v>
      </c>
      <c r="F63" s="15">
        <v>255.38937300000001</v>
      </c>
      <c r="G63" s="118" t="s">
        <v>324</v>
      </c>
      <c r="H63" s="15">
        <v>0.57517200000000002</v>
      </c>
      <c r="I63" s="15" t="s">
        <v>324</v>
      </c>
      <c r="J63" s="15">
        <v>9.4666E-2</v>
      </c>
      <c r="K63" s="127" t="s">
        <v>324</v>
      </c>
      <c r="L63" s="201" t="s">
        <v>104</v>
      </c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</row>
    <row r="64" spans="1:84" ht="20.25" customHeight="1" thickBot="1">
      <c r="A64" s="191" t="s">
        <v>7</v>
      </c>
      <c r="B64" s="15">
        <v>296.17789399999998</v>
      </c>
      <c r="C64" s="15">
        <v>326.06792999999999</v>
      </c>
      <c r="D64" s="15">
        <v>256.19978200000003</v>
      </c>
      <c r="E64" s="15">
        <v>315.616758</v>
      </c>
      <c r="F64" s="15">
        <v>254.55981600000001</v>
      </c>
      <c r="G64" s="118" t="s">
        <v>324</v>
      </c>
      <c r="H64" s="15" t="s">
        <v>324</v>
      </c>
      <c r="I64" s="15" t="s">
        <v>324</v>
      </c>
      <c r="J64" s="15">
        <v>9.2665999999999998E-2</v>
      </c>
      <c r="K64" s="127" t="s">
        <v>324</v>
      </c>
      <c r="L64" s="201" t="s">
        <v>105</v>
      </c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</row>
    <row r="65" spans="1:84">
      <c r="A65" s="40" t="s">
        <v>106</v>
      </c>
      <c r="B65" s="38">
        <v>287.85699299999999</v>
      </c>
      <c r="C65" s="38">
        <v>278.318918</v>
      </c>
      <c r="D65" s="38">
        <v>212.55179899999999</v>
      </c>
      <c r="E65" s="38">
        <v>272.77743500000003</v>
      </c>
      <c r="F65" s="38">
        <v>206.18796800000001</v>
      </c>
      <c r="G65" s="121" t="s">
        <v>324</v>
      </c>
      <c r="H65" s="38" t="s">
        <v>324</v>
      </c>
      <c r="I65" s="38" t="s">
        <v>324</v>
      </c>
      <c r="J65" s="38">
        <v>9.2665999999999998E-2</v>
      </c>
      <c r="K65" s="132" t="s">
        <v>324</v>
      </c>
      <c r="L65" s="41" t="s">
        <v>107</v>
      </c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</row>
    <row r="66" spans="1:84" ht="13.5" thickBot="1">
      <c r="A66" s="40" t="s">
        <v>108</v>
      </c>
      <c r="B66" s="38">
        <v>8.3209009999999992</v>
      </c>
      <c r="C66" s="38">
        <v>47.749012</v>
      </c>
      <c r="D66" s="38">
        <v>43.647983000000004</v>
      </c>
      <c r="E66" s="38">
        <v>42.839323</v>
      </c>
      <c r="F66" s="38">
        <v>48.371848</v>
      </c>
      <c r="G66" s="121" t="s">
        <v>324</v>
      </c>
      <c r="H66" s="38" t="s">
        <v>324</v>
      </c>
      <c r="I66" s="38" t="s">
        <v>324</v>
      </c>
      <c r="J66" s="38" t="s">
        <v>324</v>
      </c>
      <c r="K66" s="132" t="s">
        <v>324</v>
      </c>
      <c r="L66" s="41" t="s">
        <v>109</v>
      </c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</row>
    <row r="67" spans="1:84" ht="20.25" customHeight="1" thickBot="1">
      <c r="A67" s="202" t="s">
        <v>85</v>
      </c>
      <c r="B67" s="15">
        <v>2.2192889999999998</v>
      </c>
      <c r="C67" s="15">
        <v>3.4134579999999999</v>
      </c>
      <c r="D67" s="15">
        <v>1.446337</v>
      </c>
      <c r="E67" s="15">
        <v>0.689411</v>
      </c>
      <c r="F67" s="15">
        <v>0.82955699999999999</v>
      </c>
      <c r="G67" s="118" t="s">
        <v>324</v>
      </c>
      <c r="H67" s="15">
        <v>0.57104699999999997</v>
      </c>
      <c r="I67" s="15" t="s">
        <v>324</v>
      </c>
      <c r="J67" s="15" t="s">
        <v>324</v>
      </c>
      <c r="K67" s="127" t="s">
        <v>324</v>
      </c>
      <c r="L67" s="203" t="s">
        <v>110</v>
      </c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</row>
    <row r="68" spans="1:84" ht="13.5" thickBot="1">
      <c r="A68" s="202" t="s">
        <v>111</v>
      </c>
      <c r="B68" s="15">
        <v>8239.9211770000002</v>
      </c>
      <c r="C68" s="15">
        <v>5871.0599609999999</v>
      </c>
      <c r="D68" s="15">
        <v>8040.9101769999997</v>
      </c>
      <c r="E68" s="15">
        <v>7080.4391159999996</v>
      </c>
      <c r="F68" s="15">
        <v>4827.2486449999997</v>
      </c>
      <c r="G68" s="118">
        <v>9388.5909539999993</v>
      </c>
      <c r="H68" s="15">
        <v>8057.0535799999998</v>
      </c>
      <c r="I68" s="15">
        <v>11109.224032</v>
      </c>
      <c r="J68" s="15">
        <v>8254.4325210000006</v>
      </c>
      <c r="K68" s="127">
        <v>2133.2155889999999</v>
      </c>
      <c r="L68" s="203" t="s">
        <v>112</v>
      </c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</row>
    <row r="69" spans="1:84" ht="20.25" customHeight="1" thickBot="1">
      <c r="A69" s="191" t="s">
        <v>234</v>
      </c>
      <c r="B69" s="15">
        <v>632.06653900000003</v>
      </c>
      <c r="C69" s="15">
        <v>817.06606999999997</v>
      </c>
      <c r="D69" s="15">
        <v>714.55712900000003</v>
      </c>
      <c r="E69" s="15">
        <v>591.87248799999998</v>
      </c>
      <c r="F69" s="15">
        <v>295.38680799999997</v>
      </c>
      <c r="G69" s="118">
        <v>690.891344</v>
      </c>
      <c r="H69" s="15">
        <v>213.08514600000001</v>
      </c>
      <c r="I69" s="15">
        <v>269.45858099999998</v>
      </c>
      <c r="J69" s="15">
        <v>315.29847999999998</v>
      </c>
      <c r="K69" s="127">
        <v>5.1596000000000002</v>
      </c>
      <c r="L69" s="203" t="s">
        <v>213</v>
      </c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</row>
    <row r="70" spans="1:84" ht="13.5" thickBot="1">
      <c r="A70" s="268" t="s">
        <v>115</v>
      </c>
      <c r="B70" s="269">
        <v>7607.8546379999998</v>
      </c>
      <c r="C70" s="269">
        <v>5053.9938910000001</v>
      </c>
      <c r="D70" s="269">
        <v>7326.3530479999999</v>
      </c>
      <c r="E70" s="269">
        <v>6488.5666279999996</v>
      </c>
      <c r="F70" s="269">
        <v>4531.8618370000004</v>
      </c>
      <c r="G70" s="270">
        <v>8697.6996099999997</v>
      </c>
      <c r="H70" s="269">
        <v>7843.9684340000003</v>
      </c>
      <c r="I70" s="269">
        <v>10839.765450999999</v>
      </c>
      <c r="J70" s="269">
        <v>7939.1340410000003</v>
      </c>
      <c r="K70" s="271">
        <v>2128.055989</v>
      </c>
      <c r="L70" s="272" t="s">
        <v>110</v>
      </c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</row>
    <row r="71" spans="1:84" ht="13.5" thickBot="1">
      <c r="A71" s="191" t="s">
        <v>116</v>
      </c>
      <c r="B71" s="76">
        <v>5217.902677</v>
      </c>
      <c r="C71" s="76">
        <v>2011.3946539999999</v>
      </c>
      <c r="D71" s="76">
        <v>3189.2403380000001</v>
      </c>
      <c r="E71" s="76">
        <v>2481.591273</v>
      </c>
      <c r="F71" s="76">
        <v>1622.4474310000001</v>
      </c>
      <c r="G71" s="140">
        <v>686.16161799999998</v>
      </c>
      <c r="H71" s="76">
        <v>1428.9144389999999</v>
      </c>
      <c r="I71" s="76">
        <v>1680.6128450000001</v>
      </c>
      <c r="J71" s="76">
        <v>1428.9569039999999</v>
      </c>
      <c r="K71" s="141">
        <v>1883.009585</v>
      </c>
      <c r="L71" s="201" t="s">
        <v>117</v>
      </c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</row>
    <row r="72" spans="1:84" s="99" customFormat="1" ht="25.5">
      <c r="A72" s="77" t="s">
        <v>118</v>
      </c>
      <c r="B72" s="78">
        <v>102.020094</v>
      </c>
      <c r="C72" s="78">
        <v>434.25083100000001</v>
      </c>
      <c r="D72" s="78">
        <v>253.529146</v>
      </c>
      <c r="E72" s="78">
        <v>644.96437500000002</v>
      </c>
      <c r="F72" s="78">
        <v>246.994767</v>
      </c>
      <c r="G72" s="142">
        <v>9.0712499999999991</v>
      </c>
      <c r="H72" s="78">
        <v>3.9350710000000002</v>
      </c>
      <c r="I72" s="78">
        <v>2.5695060000000001</v>
      </c>
      <c r="J72" s="78">
        <v>5.2359559999999998</v>
      </c>
      <c r="K72" s="143">
        <v>8.6419809999999995</v>
      </c>
      <c r="L72" s="204" t="s">
        <v>216</v>
      </c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</row>
    <row r="73" spans="1:84">
      <c r="A73" s="40" t="s">
        <v>120</v>
      </c>
      <c r="B73" s="46">
        <v>21.151456</v>
      </c>
      <c r="C73" s="46">
        <v>53.233472999999996</v>
      </c>
      <c r="D73" s="46">
        <v>41.27919</v>
      </c>
      <c r="E73" s="46">
        <v>407.22444999999999</v>
      </c>
      <c r="F73" s="46">
        <v>20.209164999999999</v>
      </c>
      <c r="G73" s="122">
        <v>7.8856999999999997E-2</v>
      </c>
      <c r="H73" s="46" t="s">
        <v>324</v>
      </c>
      <c r="I73" s="46" t="s">
        <v>324</v>
      </c>
      <c r="J73" s="46" t="s">
        <v>324</v>
      </c>
      <c r="K73" s="133">
        <v>6.2592999999999996E-2</v>
      </c>
      <c r="L73" s="41" t="s">
        <v>243</v>
      </c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</row>
    <row r="74" spans="1:84" ht="13.5" thickBot="1">
      <c r="A74" s="80" t="s">
        <v>122</v>
      </c>
      <c r="B74" s="81">
        <v>80.868638000000004</v>
      </c>
      <c r="C74" s="81">
        <v>381.017358</v>
      </c>
      <c r="D74" s="81">
        <v>212.249956</v>
      </c>
      <c r="E74" s="81">
        <v>237.739925</v>
      </c>
      <c r="F74" s="81">
        <v>226.78560200000001</v>
      </c>
      <c r="G74" s="144">
        <v>8.9923929999999999</v>
      </c>
      <c r="H74" s="81">
        <v>3.9350670000000001</v>
      </c>
      <c r="I74" s="81">
        <v>2.5695060000000001</v>
      </c>
      <c r="J74" s="81">
        <v>5.2317400000000003</v>
      </c>
      <c r="K74" s="145">
        <v>8.5793879999999998</v>
      </c>
      <c r="L74" s="82" t="s">
        <v>123</v>
      </c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</row>
    <row r="75" spans="1:84" s="231" customFormat="1" ht="25.5">
      <c r="A75" s="77" t="s">
        <v>124</v>
      </c>
      <c r="B75" s="19">
        <v>147.15200999999999</v>
      </c>
      <c r="C75" s="19">
        <v>275.55938200000003</v>
      </c>
      <c r="D75" s="19">
        <v>766.493379</v>
      </c>
      <c r="E75" s="19">
        <v>344.37395299999997</v>
      </c>
      <c r="F75" s="19">
        <v>275.64055200000001</v>
      </c>
      <c r="G75" s="126">
        <v>299.974762</v>
      </c>
      <c r="H75" s="19">
        <v>279.66317800000002</v>
      </c>
      <c r="I75" s="19">
        <v>45.828000000000003</v>
      </c>
      <c r="J75" s="19">
        <v>149.72436999999999</v>
      </c>
      <c r="K75" s="146">
        <v>10.257137</v>
      </c>
      <c r="L75" s="204" t="s">
        <v>125</v>
      </c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</row>
    <row r="76" spans="1:84">
      <c r="A76" s="40" t="s">
        <v>126</v>
      </c>
      <c r="B76" s="46">
        <v>17.014862999999998</v>
      </c>
      <c r="C76" s="46">
        <v>46.625568999999999</v>
      </c>
      <c r="D76" s="46">
        <v>41.753841999999999</v>
      </c>
      <c r="E76" s="46">
        <v>33.321384999999999</v>
      </c>
      <c r="F76" s="46">
        <v>36.653810999999997</v>
      </c>
      <c r="G76" s="122">
        <v>119.10725600000001</v>
      </c>
      <c r="H76" s="46">
        <v>143.27607900000001</v>
      </c>
      <c r="I76" s="46">
        <v>0.31897999999999999</v>
      </c>
      <c r="J76" s="46">
        <v>56.889406999999999</v>
      </c>
      <c r="K76" s="133">
        <v>2.5478049999999999</v>
      </c>
      <c r="L76" s="41" t="s">
        <v>127</v>
      </c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</row>
    <row r="77" spans="1:84">
      <c r="A77" s="40" t="s">
        <v>128</v>
      </c>
      <c r="B77" s="46">
        <v>43.598937999999997</v>
      </c>
      <c r="C77" s="46">
        <v>52.864946000000003</v>
      </c>
      <c r="D77" s="46">
        <v>544.03105900000003</v>
      </c>
      <c r="E77" s="46">
        <v>120.012648</v>
      </c>
      <c r="F77" s="46">
        <v>102.40946099999999</v>
      </c>
      <c r="G77" s="122">
        <v>107.84599799999999</v>
      </c>
      <c r="H77" s="46">
        <v>40.610064000000001</v>
      </c>
      <c r="I77" s="46">
        <v>40.043218000000003</v>
      </c>
      <c r="J77" s="46" t="s">
        <v>324</v>
      </c>
      <c r="K77" s="133">
        <v>0.63301700000000005</v>
      </c>
      <c r="L77" s="41" t="s">
        <v>129</v>
      </c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</row>
    <row r="78" spans="1:84">
      <c r="A78" s="40" t="s">
        <v>130</v>
      </c>
      <c r="B78" s="46">
        <v>0.20392299999999999</v>
      </c>
      <c r="C78" s="46">
        <v>2.0465089999999999</v>
      </c>
      <c r="D78" s="46">
        <v>1.009457</v>
      </c>
      <c r="E78" s="46">
        <v>0.73675100000000004</v>
      </c>
      <c r="F78" s="46">
        <v>0.54589200000000004</v>
      </c>
      <c r="G78" s="122" t="s">
        <v>324</v>
      </c>
      <c r="H78" s="46" t="s">
        <v>324</v>
      </c>
      <c r="I78" s="46" t="s">
        <v>324</v>
      </c>
      <c r="J78" s="46" t="s">
        <v>324</v>
      </c>
      <c r="K78" s="133" t="s">
        <v>324</v>
      </c>
      <c r="L78" s="41" t="s">
        <v>131</v>
      </c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</row>
    <row r="79" spans="1:84">
      <c r="A79" s="40" t="s">
        <v>132</v>
      </c>
      <c r="B79" s="46">
        <v>4.3871079999999996</v>
      </c>
      <c r="C79" s="46">
        <v>92.789230000000003</v>
      </c>
      <c r="D79" s="46">
        <v>13.094664</v>
      </c>
      <c r="E79" s="46">
        <v>10.509833</v>
      </c>
      <c r="F79" s="46">
        <v>38.116453</v>
      </c>
      <c r="G79" s="122">
        <v>70.938344999999998</v>
      </c>
      <c r="H79" s="46">
        <v>94.481780999999998</v>
      </c>
      <c r="I79" s="46">
        <v>3.7782290000000001</v>
      </c>
      <c r="J79" s="46">
        <v>91.107382000000001</v>
      </c>
      <c r="K79" s="133">
        <v>5.5997260000000004</v>
      </c>
      <c r="L79" s="41" t="s">
        <v>133</v>
      </c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</row>
    <row r="80" spans="1:84">
      <c r="A80" s="40" t="s">
        <v>134</v>
      </c>
      <c r="B80" s="46">
        <v>77.797531000000006</v>
      </c>
      <c r="C80" s="46">
        <v>76.367401999999998</v>
      </c>
      <c r="D80" s="46">
        <v>147.903347</v>
      </c>
      <c r="E80" s="46">
        <v>156.42222799999999</v>
      </c>
      <c r="F80" s="46">
        <v>67.481976000000003</v>
      </c>
      <c r="G80" s="122">
        <v>1.58308</v>
      </c>
      <c r="H80" s="46">
        <v>1.2154769999999999</v>
      </c>
      <c r="I80" s="46">
        <v>1.362608</v>
      </c>
      <c r="J80" s="46">
        <v>0.27395799999999998</v>
      </c>
      <c r="K80" s="133" t="s">
        <v>324</v>
      </c>
      <c r="L80" s="41" t="s">
        <v>135</v>
      </c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</row>
    <row r="81" spans="1:84">
      <c r="A81" s="40" t="s">
        <v>58</v>
      </c>
      <c r="B81" s="46">
        <v>4.1496469999999999</v>
      </c>
      <c r="C81" s="46">
        <v>4.8657260000000004</v>
      </c>
      <c r="D81" s="46">
        <v>18.70101</v>
      </c>
      <c r="E81" s="46">
        <v>23.371108</v>
      </c>
      <c r="F81" s="46">
        <v>30.432959</v>
      </c>
      <c r="G81" s="122">
        <v>0.49551200000000001</v>
      </c>
      <c r="H81" s="46">
        <v>7.9715999999999995E-2</v>
      </c>
      <c r="I81" s="46">
        <v>0.324965</v>
      </c>
      <c r="J81" s="46">
        <v>1.44658</v>
      </c>
      <c r="K81" s="133">
        <v>1.423346</v>
      </c>
      <c r="L81" s="41" t="s">
        <v>59</v>
      </c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</row>
    <row r="82" spans="1:84" s="231" customFormat="1">
      <c r="A82" s="85" t="s">
        <v>136</v>
      </c>
      <c r="B82" s="22">
        <v>2140.779857</v>
      </c>
      <c r="C82" s="22">
        <v>2332.7890240000002</v>
      </c>
      <c r="D82" s="22">
        <v>3117.090185</v>
      </c>
      <c r="E82" s="22">
        <v>3017.6370270000002</v>
      </c>
      <c r="F82" s="22">
        <v>2386.7790869999999</v>
      </c>
      <c r="G82" s="119">
        <v>7702.4919799999998</v>
      </c>
      <c r="H82" s="22">
        <v>6131.4557459999996</v>
      </c>
      <c r="I82" s="22">
        <v>9110.7551000000003</v>
      </c>
      <c r="J82" s="22">
        <v>6355.2168110000002</v>
      </c>
      <c r="K82" s="129">
        <v>226.14728600000001</v>
      </c>
      <c r="L82" s="86" t="s">
        <v>137</v>
      </c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</row>
    <row r="83" spans="1:84">
      <c r="A83" s="40" t="s">
        <v>138</v>
      </c>
      <c r="B83" s="46">
        <v>24.708594999999999</v>
      </c>
      <c r="C83" s="46">
        <v>6.1401050000000001</v>
      </c>
      <c r="D83" s="46">
        <v>1.532238</v>
      </c>
      <c r="E83" s="46">
        <v>7.1448090000000004</v>
      </c>
      <c r="F83" s="46">
        <v>6.2101999999999997E-2</v>
      </c>
      <c r="G83" s="122" t="s">
        <v>324</v>
      </c>
      <c r="H83" s="46" t="s">
        <v>324</v>
      </c>
      <c r="I83" s="46">
        <v>7.4999999999999997E-2</v>
      </c>
      <c r="J83" s="46">
        <v>5.9573000000000001E-2</v>
      </c>
      <c r="K83" s="133" t="s">
        <v>324</v>
      </c>
      <c r="L83" s="41" t="s">
        <v>139</v>
      </c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</row>
    <row r="84" spans="1:84">
      <c r="A84" s="40" t="s">
        <v>140</v>
      </c>
      <c r="B84" s="38">
        <v>13.986281</v>
      </c>
      <c r="C84" s="38">
        <v>52.511733</v>
      </c>
      <c r="D84" s="38">
        <v>34.611553000000001</v>
      </c>
      <c r="E84" s="38">
        <v>37.029972999999998</v>
      </c>
      <c r="F84" s="38">
        <v>179.30296799999999</v>
      </c>
      <c r="G84" s="121">
        <v>11.115161000000001</v>
      </c>
      <c r="H84" s="38">
        <v>4.141661</v>
      </c>
      <c r="I84" s="38">
        <v>8.2646619999999995</v>
      </c>
      <c r="J84" s="38">
        <v>1.7442070000000001</v>
      </c>
      <c r="K84" s="132">
        <v>1.4514309999999999</v>
      </c>
      <c r="L84" s="41" t="s">
        <v>141</v>
      </c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</row>
    <row r="85" spans="1:84">
      <c r="A85" s="40" t="s">
        <v>142</v>
      </c>
      <c r="B85" s="38">
        <v>1295.5849470000001</v>
      </c>
      <c r="C85" s="38">
        <v>1426.68922</v>
      </c>
      <c r="D85" s="38">
        <v>2085.129136</v>
      </c>
      <c r="E85" s="38">
        <v>2067.3321759999999</v>
      </c>
      <c r="F85" s="38">
        <v>1222.2284380000001</v>
      </c>
      <c r="G85" s="121">
        <v>7553.5356590000001</v>
      </c>
      <c r="H85" s="38">
        <v>5932.2479480000002</v>
      </c>
      <c r="I85" s="38">
        <v>9033.8631609999993</v>
      </c>
      <c r="J85" s="38">
        <v>6323.168259</v>
      </c>
      <c r="K85" s="132">
        <v>191.87582</v>
      </c>
      <c r="L85" s="41" t="s">
        <v>143</v>
      </c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</row>
    <row r="86" spans="1:84">
      <c r="A86" s="40" t="s">
        <v>144</v>
      </c>
      <c r="B86" s="38">
        <v>2.6598850000000001</v>
      </c>
      <c r="C86" s="38">
        <v>5.0473059999999998</v>
      </c>
      <c r="D86" s="38">
        <v>4.2613700000000003</v>
      </c>
      <c r="E86" s="38">
        <v>3.3692299999999999</v>
      </c>
      <c r="F86" s="38">
        <v>8.6052459999999993</v>
      </c>
      <c r="G86" s="121">
        <v>1.2998499999999999</v>
      </c>
      <c r="H86" s="38">
        <v>9.2629000000000003E-2</v>
      </c>
      <c r="I86" s="38">
        <v>8.5741999999999999E-2</v>
      </c>
      <c r="J86" s="38">
        <v>8.7999999999999995E-2</v>
      </c>
      <c r="K86" s="132" t="s">
        <v>324</v>
      </c>
      <c r="L86" s="41" t="s">
        <v>145</v>
      </c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</row>
    <row r="87" spans="1:84">
      <c r="A87" s="40" t="s">
        <v>146</v>
      </c>
      <c r="B87" s="38">
        <v>579.365681</v>
      </c>
      <c r="C87" s="38">
        <v>548.53820700000006</v>
      </c>
      <c r="D87" s="38">
        <v>558.64290500000004</v>
      </c>
      <c r="E87" s="38">
        <v>622.74049600000001</v>
      </c>
      <c r="F87" s="38">
        <v>665.45481900000004</v>
      </c>
      <c r="G87" s="121">
        <v>72.588185999999993</v>
      </c>
      <c r="H87" s="38">
        <v>164.58129299999999</v>
      </c>
      <c r="I87" s="38">
        <v>61.856917000000003</v>
      </c>
      <c r="J87" s="38">
        <v>27.322066</v>
      </c>
      <c r="K87" s="132">
        <v>29.295456999999999</v>
      </c>
      <c r="L87" s="41" t="s">
        <v>147</v>
      </c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</row>
    <row r="88" spans="1:84">
      <c r="A88" s="40" t="s">
        <v>148</v>
      </c>
      <c r="B88" s="38" t="s">
        <v>324</v>
      </c>
      <c r="C88" s="38">
        <v>0.69355500000000003</v>
      </c>
      <c r="D88" s="38">
        <v>0.188662</v>
      </c>
      <c r="E88" s="38">
        <v>9.0204000000000006E-2</v>
      </c>
      <c r="F88" s="38" t="s">
        <v>324</v>
      </c>
      <c r="G88" s="121" t="s">
        <v>324</v>
      </c>
      <c r="H88" s="38" t="s">
        <v>324</v>
      </c>
      <c r="I88" s="38" t="s">
        <v>324</v>
      </c>
      <c r="J88" s="38" t="s">
        <v>324</v>
      </c>
      <c r="K88" s="132" t="s">
        <v>324</v>
      </c>
      <c r="L88" s="41" t="s">
        <v>214</v>
      </c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</row>
    <row r="89" spans="1:84">
      <c r="A89" s="40" t="s">
        <v>150</v>
      </c>
      <c r="B89" s="38">
        <v>174.15155899999999</v>
      </c>
      <c r="C89" s="38">
        <v>205.36516599999999</v>
      </c>
      <c r="D89" s="38">
        <v>314.80503399999998</v>
      </c>
      <c r="E89" s="38">
        <v>192.203856</v>
      </c>
      <c r="F89" s="38">
        <v>165.714675</v>
      </c>
      <c r="G89" s="121">
        <v>55.580165000000001</v>
      </c>
      <c r="H89" s="38">
        <v>7.9152069999999997</v>
      </c>
      <c r="I89" s="38">
        <v>1.2482740000000001</v>
      </c>
      <c r="J89" s="38">
        <v>0.98063599999999995</v>
      </c>
      <c r="K89" s="132">
        <v>0.12430099999999999</v>
      </c>
      <c r="L89" s="41" t="s">
        <v>151</v>
      </c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</row>
    <row r="90" spans="1:84">
      <c r="A90" s="40" t="s">
        <v>152</v>
      </c>
      <c r="B90" s="38">
        <v>38.463317000000004</v>
      </c>
      <c r="C90" s="38">
        <v>70.439059999999998</v>
      </c>
      <c r="D90" s="38">
        <v>96.339232999999993</v>
      </c>
      <c r="E90" s="38">
        <v>64.396146999999999</v>
      </c>
      <c r="F90" s="38">
        <v>44.448515999999998</v>
      </c>
      <c r="G90" s="121">
        <v>7.7755890000000001</v>
      </c>
      <c r="H90" s="38">
        <v>22.303623999999999</v>
      </c>
      <c r="I90" s="38">
        <v>5.2118060000000002</v>
      </c>
      <c r="J90" s="38">
        <v>1.7051369999999999</v>
      </c>
      <c r="K90" s="132">
        <v>2.371127</v>
      </c>
      <c r="L90" s="41" t="s">
        <v>153</v>
      </c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</row>
    <row r="91" spans="1:84">
      <c r="A91" s="40" t="s">
        <v>154</v>
      </c>
      <c r="B91" s="38">
        <v>0.189577</v>
      </c>
      <c r="C91" s="38">
        <v>0.36000500000000002</v>
      </c>
      <c r="D91" s="38">
        <v>0.43379400000000001</v>
      </c>
      <c r="E91" s="38">
        <v>0.63104099999999996</v>
      </c>
      <c r="F91" s="38">
        <v>2.2486389999999998</v>
      </c>
      <c r="G91" s="121" t="s">
        <v>324</v>
      </c>
      <c r="H91" s="38" t="s">
        <v>324</v>
      </c>
      <c r="I91" s="38" t="s">
        <v>324</v>
      </c>
      <c r="J91" s="38" t="s">
        <v>324</v>
      </c>
      <c r="K91" s="132" t="s">
        <v>324</v>
      </c>
      <c r="L91" s="41" t="s">
        <v>155</v>
      </c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</row>
    <row r="92" spans="1:84" s="232" customFormat="1" ht="13.5" thickBot="1">
      <c r="A92" s="40" t="s">
        <v>58</v>
      </c>
      <c r="B92" s="87">
        <v>11.670014999999999</v>
      </c>
      <c r="C92" s="87">
        <v>17.004667000000001</v>
      </c>
      <c r="D92" s="87">
        <v>21.146260000000002</v>
      </c>
      <c r="E92" s="87">
        <v>22.699095</v>
      </c>
      <c r="F92" s="87">
        <v>98.713684000000001</v>
      </c>
      <c r="G92" s="121">
        <v>0.57641799999999999</v>
      </c>
      <c r="H92" s="38">
        <v>0.17338300000000001</v>
      </c>
      <c r="I92" s="38">
        <v>0.149538</v>
      </c>
      <c r="J92" s="38">
        <v>0.14893300000000001</v>
      </c>
      <c r="K92" s="132">
        <v>0.99885800000000002</v>
      </c>
      <c r="L92" s="41" t="s">
        <v>59</v>
      </c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</row>
    <row r="93" spans="1:84" ht="13.5" thickBot="1">
      <c r="A93" s="191" t="s">
        <v>156</v>
      </c>
      <c r="B93" s="15">
        <v>590.56457</v>
      </c>
      <c r="C93" s="15">
        <v>270.889455</v>
      </c>
      <c r="D93" s="15">
        <v>238.986547</v>
      </c>
      <c r="E93" s="15">
        <v>245.238799</v>
      </c>
      <c r="F93" s="15">
        <v>178.01395400000001</v>
      </c>
      <c r="G93" s="118">
        <v>4.3534819999999996</v>
      </c>
      <c r="H93" s="15">
        <v>96.372</v>
      </c>
      <c r="I93" s="15">
        <v>2.7833239999999999</v>
      </c>
      <c r="J93" s="15">
        <v>307.76899600000002</v>
      </c>
      <c r="K93" s="127">
        <v>17.132472</v>
      </c>
      <c r="L93" s="201" t="s">
        <v>157</v>
      </c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</row>
    <row r="94" spans="1:84" s="99" customFormat="1" ht="20.25" customHeight="1" thickBot="1">
      <c r="A94" s="202" t="s">
        <v>158</v>
      </c>
      <c r="B94" s="15">
        <v>28.695831999999999</v>
      </c>
      <c r="C94" s="15">
        <v>52.687401000000001</v>
      </c>
      <c r="D94" s="15">
        <v>35.563052999999996</v>
      </c>
      <c r="E94" s="15">
        <v>60.790005999999998</v>
      </c>
      <c r="F94" s="15">
        <v>21.539024999999999</v>
      </c>
      <c r="G94" s="118" t="s">
        <v>324</v>
      </c>
      <c r="H94" s="15" t="s">
        <v>324</v>
      </c>
      <c r="I94" s="15" t="s">
        <v>324</v>
      </c>
      <c r="J94" s="15">
        <v>9.7160999999999997E-2</v>
      </c>
      <c r="K94" s="127" t="s">
        <v>324</v>
      </c>
      <c r="L94" s="273" t="s">
        <v>220</v>
      </c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</row>
    <row r="95" spans="1:84" s="99" customFormat="1" ht="20.25" customHeight="1" thickBot="1">
      <c r="A95" s="274" t="s">
        <v>85</v>
      </c>
      <c r="B95" s="15">
        <v>561.86873800000001</v>
      </c>
      <c r="C95" s="15">
        <v>218.202054</v>
      </c>
      <c r="D95" s="15">
        <v>203.42349400000001</v>
      </c>
      <c r="E95" s="15">
        <v>184.44879299999999</v>
      </c>
      <c r="F95" s="15">
        <v>156.474929</v>
      </c>
      <c r="G95" s="118">
        <v>4.3064280000000004</v>
      </c>
      <c r="H95" s="15">
        <v>96.369626999999994</v>
      </c>
      <c r="I95" s="15">
        <v>2.7754400000000001</v>
      </c>
      <c r="J95" s="15">
        <v>307.67183499999999</v>
      </c>
      <c r="K95" s="127">
        <v>17.117115999999999</v>
      </c>
      <c r="L95" s="272" t="s">
        <v>110</v>
      </c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</row>
    <row r="96" spans="1:84" s="99" customFormat="1" ht="15.75">
      <c r="A96" s="205" t="s">
        <v>302</v>
      </c>
      <c r="B96" s="19">
        <v>43.397210000000001</v>
      </c>
      <c r="C96" s="19">
        <v>19.470815999999999</v>
      </c>
      <c r="D96" s="19">
        <v>29.431615999999998</v>
      </c>
      <c r="E96" s="19">
        <v>47.773125</v>
      </c>
      <c r="F96" s="19">
        <v>19.233454999999999</v>
      </c>
      <c r="G96" s="126">
        <v>1.311094</v>
      </c>
      <c r="H96" s="19">
        <v>4.540394</v>
      </c>
      <c r="I96" s="19">
        <v>0.38318200000000002</v>
      </c>
      <c r="J96" s="19">
        <v>1.594117</v>
      </c>
      <c r="K96" s="146">
        <v>0.27370899999999998</v>
      </c>
      <c r="L96" s="204" t="s">
        <v>306</v>
      </c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</row>
    <row r="97" spans="1:84" s="252" customFormat="1" ht="12.75" customHeight="1">
      <c r="A97" s="40" t="s">
        <v>160</v>
      </c>
      <c r="B97" s="46">
        <v>29.954575999999999</v>
      </c>
      <c r="C97" s="46">
        <v>11.220461</v>
      </c>
      <c r="D97" s="46">
        <v>29.270464</v>
      </c>
      <c r="E97" s="46">
        <v>7.8544</v>
      </c>
      <c r="F97" s="46">
        <v>18.370213</v>
      </c>
      <c r="G97" s="122">
        <v>0.48980699999999999</v>
      </c>
      <c r="H97" s="46">
        <v>0.85873299999999997</v>
      </c>
      <c r="I97" s="46">
        <v>0.38318200000000002</v>
      </c>
      <c r="J97" s="46">
        <v>1.365917</v>
      </c>
      <c r="K97" s="133">
        <v>0.19062899999999999</v>
      </c>
      <c r="L97" s="41" t="s">
        <v>161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</row>
    <row r="98" spans="1:84">
      <c r="A98" s="40" t="s">
        <v>255</v>
      </c>
      <c r="B98" s="38">
        <v>13.385363</v>
      </c>
      <c r="C98" s="38">
        <v>7.8703789999999998</v>
      </c>
      <c r="D98" s="38" t="s">
        <v>324</v>
      </c>
      <c r="E98" s="38">
        <v>39.588698999999998</v>
      </c>
      <c r="F98" s="38">
        <v>0.67574999999999996</v>
      </c>
      <c r="G98" s="121">
        <v>0.72627399999999998</v>
      </c>
      <c r="H98" s="38">
        <v>3.629553</v>
      </c>
      <c r="I98" s="38" t="s">
        <v>324</v>
      </c>
      <c r="J98" s="38" t="s">
        <v>324</v>
      </c>
      <c r="K98" s="132">
        <v>8.3071999999999993E-2</v>
      </c>
      <c r="L98" s="41" t="s">
        <v>257</v>
      </c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</row>
    <row r="99" spans="1:84">
      <c r="A99" s="40" t="s">
        <v>256</v>
      </c>
      <c r="B99" s="38">
        <v>5.1053000000000001E-2</v>
      </c>
      <c r="C99" s="38">
        <v>0.33034000000000002</v>
      </c>
      <c r="D99" s="38">
        <v>0.146672</v>
      </c>
      <c r="E99" s="38">
        <v>0.186138</v>
      </c>
      <c r="F99" s="38">
        <v>0.13474800000000001</v>
      </c>
      <c r="G99" s="121">
        <v>9.5013E-2</v>
      </c>
      <c r="H99" s="38" t="s">
        <v>324</v>
      </c>
      <c r="I99" s="38" t="s">
        <v>324</v>
      </c>
      <c r="J99" s="38">
        <v>0.22819999999999999</v>
      </c>
      <c r="K99" s="132" t="s">
        <v>324</v>
      </c>
      <c r="L99" s="41" t="s">
        <v>258</v>
      </c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</row>
    <row r="100" spans="1:84">
      <c r="A100" s="40" t="s">
        <v>58</v>
      </c>
      <c r="B100" s="38" t="s">
        <v>324</v>
      </c>
      <c r="C100" s="38" t="s">
        <v>324</v>
      </c>
      <c r="D100" s="38" t="s">
        <v>324</v>
      </c>
      <c r="E100" s="38">
        <v>0.14388799999999999</v>
      </c>
      <c r="F100" s="38">
        <v>5.2743999999999999E-2</v>
      </c>
      <c r="G100" s="121" t="s">
        <v>324</v>
      </c>
      <c r="H100" s="38">
        <v>5.2106E-2</v>
      </c>
      <c r="I100" s="38" t="s">
        <v>324</v>
      </c>
      <c r="J100" s="38" t="s">
        <v>324</v>
      </c>
      <c r="K100" s="132" t="s">
        <v>324</v>
      </c>
      <c r="L100" s="41" t="s">
        <v>59</v>
      </c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</row>
    <row r="101" spans="1:84" ht="25.5">
      <c r="A101" s="92" t="s">
        <v>168</v>
      </c>
      <c r="B101" s="66">
        <v>9.4863599999999995</v>
      </c>
      <c r="C101" s="66">
        <v>6.0264800000000003</v>
      </c>
      <c r="D101" s="66">
        <v>4.0158579999999997</v>
      </c>
      <c r="E101" s="66">
        <v>1.1762589999999999</v>
      </c>
      <c r="F101" s="66">
        <v>3.6426210000000001</v>
      </c>
      <c r="G101" s="124">
        <v>0.13047</v>
      </c>
      <c r="H101" s="66" t="s">
        <v>324</v>
      </c>
      <c r="I101" s="66" t="s">
        <v>324</v>
      </c>
      <c r="J101" s="66">
        <v>0.155664</v>
      </c>
      <c r="K101" s="137">
        <v>1.3735820000000001</v>
      </c>
      <c r="L101" s="206" t="s">
        <v>169</v>
      </c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</row>
    <row r="102" spans="1:84" ht="25.5">
      <c r="A102" s="92" t="s">
        <v>170</v>
      </c>
      <c r="B102" s="66">
        <v>57.969537000000003</v>
      </c>
      <c r="C102" s="66">
        <v>14.196158</v>
      </c>
      <c r="D102" s="66">
        <v>23.829008000000002</v>
      </c>
      <c r="E102" s="66">
        <v>2.6768040000000002</v>
      </c>
      <c r="F102" s="66">
        <v>2.8709199999999999</v>
      </c>
      <c r="G102" s="124">
        <v>0.18398300000000001</v>
      </c>
      <c r="H102" s="66">
        <v>0.348688</v>
      </c>
      <c r="I102" s="66">
        <v>0.27967999999999998</v>
      </c>
      <c r="J102" s="66">
        <v>0.25200099999999998</v>
      </c>
      <c r="K102" s="137">
        <v>1.0019849999999999</v>
      </c>
      <c r="L102" s="206" t="s">
        <v>171</v>
      </c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</row>
    <row r="103" spans="1:84" ht="13.5" thickBot="1">
      <c r="A103" s="51" t="s">
        <v>172</v>
      </c>
      <c r="B103" s="52">
        <v>451.01563099999998</v>
      </c>
      <c r="C103" s="52">
        <v>178.5086</v>
      </c>
      <c r="D103" s="52">
        <v>146.14701199999999</v>
      </c>
      <c r="E103" s="52">
        <v>132.82260500000001</v>
      </c>
      <c r="F103" s="52">
        <v>130.72793300000001</v>
      </c>
      <c r="G103" s="147">
        <v>2.6808809999999998</v>
      </c>
      <c r="H103" s="52">
        <v>91.467089000000001</v>
      </c>
      <c r="I103" s="52">
        <v>2.072578</v>
      </c>
      <c r="J103" s="52">
        <v>305.670053</v>
      </c>
      <c r="K103" s="148">
        <v>14.467840000000001</v>
      </c>
      <c r="L103" s="54" t="s">
        <v>173</v>
      </c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</row>
    <row r="104" spans="1:84" s="187" customFormat="1" ht="12">
      <c r="A104" s="183" t="s">
        <v>174</v>
      </c>
      <c r="B104" s="184"/>
      <c r="C104" s="184"/>
      <c r="D104" s="184"/>
      <c r="E104" s="184"/>
      <c r="F104" s="184"/>
      <c r="G104" s="185"/>
      <c r="H104" s="185"/>
      <c r="I104" s="185"/>
      <c r="J104" s="185"/>
      <c r="K104" s="185"/>
      <c r="L104" s="218" t="s">
        <v>229</v>
      </c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</row>
    <row r="105" spans="1:84" s="187" customFormat="1" ht="12">
      <c r="A105" s="188" t="s">
        <v>219</v>
      </c>
      <c r="B105" s="184"/>
      <c r="C105" s="185"/>
      <c r="D105" s="184"/>
      <c r="E105" s="184"/>
      <c r="F105" s="184"/>
      <c r="G105" s="185"/>
      <c r="H105" s="185"/>
      <c r="I105" s="185"/>
      <c r="J105" s="185"/>
      <c r="K105" s="185"/>
      <c r="L105" s="218" t="s">
        <v>247</v>
      </c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</row>
    <row r="106" spans="1:84" s="187" customFormat="1" ht="12">
      <c r="A106" s="188" t="s">
        <v>192</v>
      </c>
      <c r="B106" s="184"/>
      <c r="C106" s="185"/>
      <c r="D106" s="184"/>
      <c r="E106" s="184"/>
      <c r="F106" s="184"/>
      <c r="G106" s="185"/>
      <c r="H106" s="185"/>
      <c r="I106" s="185"/>
      <c r="J106" s="185"/>
      <c r="K106" s="185"/>
      <c r="L106" s="218" t="s">
        <v>230</v>
      </c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</row>
    <row r="107" spans="1:84" s="187" customFormat="1" ht="12">
      <c r="A107" s="188" t="s">
        <v>259</v>
      </c>
      <c r="C107" s="186"/>
      <c r="G107" s="186"/>
      <c r="H107" s="186"/>
      <c r="I107" s="186"/>
      <c r="J107" s="186"/>
      <c r="K107" s="186"/>
      <c r="L107" s="218" t="s">
        <v>265</v>
      </c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/>
      <c r="BO107" s="186"/>
      <c r="BP107" s="186"/>
      <c r="BQ107" s="186"/>
      <c r="BR107" s="186"/>
    </row>
    <row r="108" spans="1:84" s="187" customFormat="1" ht="12">
      <c r="A108" s="188" t="s">
        <v>261</v>
      </c>
      <c r="G108" s="186"/>
      <c r="H108" s="186"/>
      <c r="I108" s="186"/>
      <c r="J108" s="186"/>
      <c r="K108" s="186"/>
      <c r="L108" s="225" t="s">
        <v>262</v>
      </c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</row>
    <row r="109" spans="1:84">
      <c r="N109" s="186"/>
    </row>
    <row r="110" spans="1:84">
      <c r="N110" s="186"/>
    </row>
    <row r="111" spans="1:84">
      <c r="N111" s="186"/>
    </row>
  </sheetData>
  <mergeCells count="3">
    <mergeCell ref="A3:L3"/>
    <mergeCell ref="B4:F4"/>
    <mergeCell ref="G4:K4"/>
  </mergeCells>
  <printOptions horizontalCentered="1" verticalCentered="1"/>
  <pageMargins left="0.19685039370078741" right="0.19685039370078741" top="0" bottom="0" header="0.19685039370078741" footer="0.19685039370078741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CF369"/>
  <sheetViews>
    <sheetView zoomScaleNormal="100" zoomScaleSheetLayoutView="75" workbookViewId="0">
      <selection activeCell="A3" sqref="A3:L3"/>
    </sheetView>
  </sheetViews>
  <sheetFormatPr defaultRowHeight="12.75"/>
  <cols>
    <col min="1" max="1" width="34" style="114" customWidth="1"/>
    <col min="2" max="11" width="9.140625" style="230"/>
    <col min="12" max="12" width="33.28515625" style="235" customWidth="1"/>
    <col min="13" max="13" width="4.7109375" style="230" customWidth="1"/>
    <col min="14" max="14" width="9.140625" style="229"/>
    <col min="15" max="16384" width="9.140625" style="230"/>
  </cols>
  <sheetData>
    <row r="1" spans="1:84" s="212" customFormat="1" ht="18" customHeight="1">
      <c r="A1" s="207" t="s">
        <v>353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10"/>
      <c r="N1" s="211"/>
    </row>
    <row r="2" spans="1:84" s="212" customFormat="1" ht="19.5" customHeight="1">
      <c r="A2" s="207" t="s">
        <v>354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10"/>
      <c r="N2" s="211"/>
    </row>
    <row r="3" spans="1:84" s="212" customFormat="1" ht="15.75" customHeight="1">
      <c r="A3" s="276" t="s">
        <v>268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N3" s="213"/>
    </row>
    <row r="4" spans="1:84" ht="20.25" customHeight="1" thickBot="1">
      <c r="A4" s="8" t="s">
        <v>0</v>
      </c>
      <c r="B4" s="277" t="s">
        <v>1</v>
      </c>
      <c r="C4" s="277"/>
      <c r="D4" s="277"/>
      <c r="E4" s="277"/>
      <c r="F4" s="277"/>
      <c r="G4" s="277" t="s">
        <v>232</v>
      </c>
      <c r="H4" s="277"/>
      <c r="I4" s="277"/>
      <c r="J4" s="277"/>
      <c r="K4" s="277"/>
      <c r="L4" s="9" t="s">
        <v>3</v>
      </c>
    </row>
    <row r="5" spans="1:84" s="99" customFormat="1" ht="15.75" customHeight="1" thickBot="1">
      <c r="A5" s="189"/>
      <c r="B5" s="215">
        <v>2008</v>
      </c>
      <c r="C5" s="215">
        <v>2009</v>
      </c>
      <c r="D5" s="215">
        <v>2010</v>
      </c>
      <c r="E5" s="215">
        <v>2011</v>
      </c>
      <c r="F5" s="219">
        <v>2012</v>
      </c>
      <c r="G5" s="215">
        <v>2008</v>
      </c>
      <c r="H5" s="215">
        <v>2009</v>
      </c>
      <c r="I5" s="215">
        <v>2010</v>
      </c>
      <c r="J5" s="215">
        <v>2011</v>
      </c>
      <c r="K5" s="219">
        <v>2012</v>
      </c>
      <c r="L5" s="190" t="s">
        <v>4</v>
      </c>
      <c r="N5" s="98"/>
    </row>
    <row r="6" spans="1:84" s="99" customFormat="1" ht="19.5" customHeight="1" thickBot="1">
      <c r="A6" s="191" t="s">
        <v>5</v>
      </c>
      <c r="B6" s="15">
        <v>17993.97557660838</v>
      </c>
      <c r="C6" s="15">
        <v>15257.756868190556</v>
      </c>
      <c r="D6" s="15">
        <v>17392.048341480706</v>
      </c>
      <c r="E6" s="15">
        <v>19870.840197693575</v>
      </c>
      <c r="F6" s="15" t="s">
        <v>299</v>
      </c>
      <c r="G6" s="118">
        <v>15231.290715191293</v>
      </c>
      <c r="H6" s="15">
        <v>10476.941922334263</v>
      </c>
      <c r="I6" s="15">
        <v>12237.925363175962</v>
      </c>
      <c r="J6" s="15">
        <v>10501.185031185032</v>
      </c>
      <c r="K6" s="127" t="s">
        <v>299</v>
      </c>
      <c r="L6" s="192" t="s">
        <v>6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</row>
    <row r="7" spans="1:84" ht="19.5" customHeight="1">
      <c r="A7" s="17" t="s">
        <v>7</v>
      </c>
      <c r="B7" s="18">
        <v>3987.639034351002</v>
      </c>
      <c r="C7" s="18">
        <v>3945.8393292031619</v>
      </c>
      <c r="D7" s="18">
        <v>5029.5054679936829</v>
      </c>
      <c r="E7" s="18">
        <v>5386.5771004942335</v>
      </c>
      <c r="F7" s="18" t="s">
        <v>299</v>
      </c>
      <c r="G7" s="126">
        <v>5504.730050040861</v>
      </c>
      <c r="H7" s="19">
        <v>3275.8289851963095</v>
      </c>
      <c r="I7" s="19">
        <v>4943.8254151973942</v>
      </c>
      <c r="J7" s="19">
        <v>4438.5825155925158</v>
      </c>
      <c r="K7" s="146" t="s">
        <v>299</v>
      </c>
      <c r="L7" s="36" t="s">
        <v>8</v>
      </c>
      <c r="M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</row>
    <row r="8" spans="1:84" ht="20.100000000000001" customHeight="1">
      <c r="A8" s="85" t="s">
        <v>9</v>
      </c>
      <c r="B8" s="22">
        <v>13942.16006498264</v>
      </c>
      <c r="C8" s="22">
        <v>11276.042896816918</v>
      </c>
      <c r="D8" s="22">
        <v>12269.960919809913</v>
      </c>
      <c r="E8" s="22">
        <v>14348.69235996705</v>
      </c>
      <c r="F8" s="129" t="s">
        <v>299</v>
      </c>
      <c r="G8" s="22">
        <v>8795.011615590729</v>
      </c>
      <c r="H8" s="22">
        <v>6265.1452907101475</v>
      </c>
      <c r="I8" s="22">
        <v>6223.4649855914713</v>
      </c>
      <c r="J8" s="22">
        <v>5381.6156133056129</v>
      </c>
      <c r="K8" s="129" t="s">
        <v>299</v>
      </c>
      <c r="L8" s="193" t="s">
        <v>10</v>
      </c>
      <c r="M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</row>
    <row r="9" spans="1:84" ht="23.25" customHeight="1">
      <c r="A9" s="85" t="s">
        <v>328</v>
      </c>
      <c r="B9" s="22" t="s">
        <v>324</v>
      </c>
      <c r="C9" s="22" t="s">
        <v>324</v>
      </c>
      <c r="D9" s="22" t="s">
        <v>324</v>
      </c>
      <c r="E9" s="22" t="s">
        <v>324</v>
      </c>
      <c r="F9" s="129" t="s">
        <v>299</v>
      </c>
      <c r="G9" s="22">
        <v>4686.4191778957766</v>
      </c>
      <c r="H9" s="22">
        <v>2843.2869770435527</v>
      </c>
      <c r="I9" s="22">
        <v>4302.5060000000003</v>
      </c>
      <c r="J9" s="22">
        <v>107.27916839916838</v>
      </c>
      <c r="K9" s="129" t="s">
        <v>299</v>
      </c>
      <c r="L9" s="193" t="s">
        <v>292</v>
      </c>
      <c r="M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</row>
    <row r="10" spans="1:84" ht="20.100000000000001" customHeight="1" thickBot="1">
      <c r="A10" s="194" t="s">
        <v>183</v>
      </c>
      <c r="B10" s="18">
        <v>64.176477274737564</v>
      </c>
      <c r="C10" s="18">
        <v>35.874642170476392</v>
      </c>
      <c r="D10" s="18">
        <v>92.581953677109212</v>
      </c>
      <c r="E10" s="18">
        <v>135.57073723228996</v>
      </c>
      <c r="F10" s="128" t="s">
        <v>299</v>
      </c>
      <c r="G10" s="164">
        <v>931.54904955970301</v>
      </c>
      <c r="H10" s="18">
        <v>935.96764642780522</v>
      </c>
      <c r="I10" s="18">
        <v>1070.6349623870969</v>
      </c>
      <c r="J10" s="18">
        <v>680.98690228690214</v>
      </c>
      <c r="K10" s="128" t="s">
        <v>299</v>
      </c>
      <c r="L10" s="195" t="s">
        <v>194</v>
      </c>
      <c r="M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</row>
    <row r="11" spans="1:84" s="99" customFormat="1" ht="13.5" thickBot="1">
      <c r="A11" s="189" t="s">
        <v>11</v>
      </c>
      <c r="B11" s="27">
        <v>9483.0556350255447</v>
      </c>
      <c r="C11" s="27">
        <v>6364.7100619525745</v>
      </c>
      <c r="D11" s="27">
        <v>7113.330969430438</v>
      </c>
      <c r="E11" s="27">
        <v>8947.9224670510703</v>
      </c>
      <c r="F11" s="130" t="s">
        <v>299</v>
      </c>
      <c r="G11" s="27">
        <v>5228.1882512421034</v>
      </c>
      <c r="H11" s="27">
        <v>3195.1878137738681</v>
      </c>
      <c r="I11" s="27">
        <v>4684.0618617375449</v>
      </c>
      <c r="J11" s="27">
        <v>4312.5435758835756</v>
      </c>
      <c r="K11" s="130" t="s">
        <v>299</v>
      </c>
      <c r="L11" s="196" t="s">
        <v>12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</row>
    <row r="12" spans="1:84" ht="18" customHeight="1" thickBot="1">
      <c r="A12" s="263" t="s">
        <v>300</v>
      </c>
      <c r="B12" s="15">
        <v>3247.4152265462872</v>
      </c>
      <c r="C12" s="15">
        <v>3164.1480239265115</v>
      </c>
      <c r="D12" s="15">
        <v>4073.0744722644113</v>
      </c>
      <c r="E12" s="15">
        <v>4445.6803953871495</v>
      </c>
      <c r="F12" s="127" t="s">
        <v>299</v>
      </c>
      <c r="G12" s="264">
        <v>5014.013934849525</v>
      </c>
      <c r="H12" s="264">
        <v>3042.1663806050201</v>
      </c>
      <c r="I12" s="264">
        <v>4469.5772870606897</v>
      </c>
      <c r="J12" s="264">
        <v>4078.7916839916838</v>
      </c>
      <c r="K12" s="265" t="s">
        <v>299</v>
      </c>
      <c r="L12" s="192" t="s">
        <v>304</v>
      </c>
      <c r="M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</row>
    <row r="13" spans="1:84" ht="15.75" customHeight="1">
      <c r="A13" s="32" t="s">
        <v>13</v>
      </c>
      <c r="B13" s="22">
        <v>4483.8531053963834</v>
      </c>
      <c r="C13" s="22">
        <v>2715.9162572099981</v>
      </c>
      <c r="D13" s="22">
        <v>4398.6900970784463</v>
      </c>
      <c r="E13" s="22">
        <v>5516.9646622734763</v>
      </c>
      <c r="F13" s="129" t="s">
        <v>299</v>
      </c>
      <c r="G13" s="33">
        <v>5111.8359461420378</v>
      </c>
      <c r="H13" s="33">
        <v>3159.5224844453978</v>
      </c>
      <c r="I13" s="33">
        <v>4570.9032101491703</v>
      </c>
      <c r="J13" s="33">
        <v>4187.5851975051974</v>
      </c>
      <c r="K13" s="131" t="s">
        <v>299</v>
      </c>
      <c r="L13" s="34" t="s">
        <v>14</v>
      </c>
      <c r="M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</row>
    <row r="14" spans="1:84" ht="15.75" customHeight="1">
      <c r="A14" s="197" t="s">
        <v>15</v>
      </c>
      <c r="B14" s="18">
        <v>2420.4718832124458</v>
      </c>
      <c r="C14" s="18">
        <v>2133.6364879299294</v>
      </c>
      <c r="D14" s="18">
        <v>3659.3627009367879</v>
      </c>
      <c r="E14" s="18">
        <v>4125.5806013179572</v>
      </c>
      <c r="F14" s="128" t="s">
        <v>299</v>
      </c>
      <c r="G14" s="18">
        <v>5003.7776726158263</v>
      </c>
      <c r="H14" s="18">
        <v>3041.4127869555891</v>
      </c>
      <c r="I14" s="18">
        <v>4465.4527179424103</v>
      </c>
      <c r="J14" s="18">
        <v>4077.7345530145526</v>
      </c>
      <c r="K14" s="128" t="s">
        <v>299</v>
      </c>
      <c r="L14" s="36" t="s">
        <v>16</v>
      </c>
      <c r="M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</row>
    <row r="15" spans="1:84">
      <c r="A15" s="40" t="s">
        <v>17</v>
      </c>
      <c r="B15" s="38">
        <v>19.525139788591002</v>
      </c>
      <c r="C15" s="38">
        <v>27.440461439863277</v>
      </c>
      <c r="D15" s="38">
        <v>52.4968639614561</v>
      </c>
      <c r="E15" s="38">
        <v>92.624176276770996</v>
      </c>
      <c r="F15" s="132" t="s">
        <v>299</v>
      </c>
      <c r="G15" s="38">
        <v>131.35219771409726</v>
      </c>
      <c r="H15" s="38">
        <v>5.6291568332975759</v>
      </c>
      <c r="I15" s="38">
        <v>165.50922870923279</v>
      </c>
      <c r="J15" s="7">
        <v>12.767588357588357</v>
      </c>
      <c r="K15" s="132" t="s">
        <v>299</v>
      </c>
      <c r="L15" s="41" t="s">
        <v>18</v>
      </c>
      <c r="M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</row>
    <row r="16" spans="1:84">
      <c r="A16" s="40" t="s">
        <v>19</v>
      </c>
      <c r="B16" s="38">
        <v>102.38047358905155</v>
      </c>
      <c r="C16" s="38">
        <v>73.844520401623583</v>
      </c>
      <c r="D16" s="38">
        <v>205.41860867237688</v>
      </c>
      <c r="E16" s="38">
        <v>222.34030065897855</v>
      </c>
      <c r="F16" s="132" t="s">
        <v>299</v>
      </c>
      <c r="G16" s="38">
        <v>74.720053819668607</v>
      </c>
      <c r="H16" s="38">
        <v>17.63951941643424</v>
      </c>
      <c r="I16" s="38">
        <v>21.273059746215974</v>
      </c>
      <c r="J16" s="38">
        <v>18.057297297297296</v>
      </c>
      <c r="K16" s="132" t="s">
        <v>299</v>
      </c>
      <c r="L16" s="41" t="s">
        <v>20</v>
      </c>
      <c r="M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</row>
    <row r="17" spans="1:84">
      <c r="A17" s="40" t="s">
        <v>21</v>
      </c>
      <c r="B17" s="38">
        <v>15.243533965053508</v>
      </c>
      <c r="C17" s="38">
        <v>20.008716086306343</v>
      </c>
      <c r="D17" s="38">
        <v>37.100061220556746</v>
      </c>
      <c r="E17" s="38">
        <v>38.877656507413505</v>
      </c>
      <c r="F17" s="132" t="s">
        <v>299</v>
      </c>
      <c r="G17" s="38">
        <v>1.2497363567893265</v>
      </c>
      <c r="H17" s="38">
        <v>0.40474147178717013</v>
      </c>
      <c r="I17" s="38">
        <v>0.68975815053763445</v>
      </c>
      <c r="J17" s="38">
        <v>0.80035343035343021</v>
      </c>
      <c r="K17" s="132" t="s">
        <v>299</v>
      </c>
      <c r="L17" s="41" t="s">
        <v>22</v>
      </c>
      <c r="M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</row>
    <row r="18" spans="1:84">
      <c r="A18" s="40" t="s">
        <v>23</v>
      </c>
      <c r="B18" s="38">
        <v>37.263173439339916</v>
      </c>
      <c r="C18" s="38">
        <v>30.714398632770774</v>
      </c>
      <c r="D18" s="38">
        <v>55.459765289079229</v>
      </c>
      <c r="E18" s="38">
        <v>52.481074958813835</v>
      </c>
      <c r="F18" s="132" t="s">
        <v>299</v>
      </c>
      <c r="G18" s="38">
        <v>0.43753070798364535</v>
      </c>
      <c r="H18" s="38">
        <v>0.34366015876421369</v>
      </c>
      <c r="I18" s="38">
        <v>1.5034767805500129</v>
      </c>
      <c r="J18" s="38">
        <v>1.006029106029106</v>
      </c>
      <c r="K18" s="132" t="s">
        <v>299</v>
      </c>
      <c r="L18" s="41" t="s">
        <v>24</v>
      </c>
      <c r="M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</row>
    <row r="19" spans="1:84">
      <c r="A19" s="40" t="s">
        <v>25</v>
      </c>
      <c r="B19" s="38">
        <v>200.45725325857777</v>
      </c>
      <c r="C19" s="38">
        <v>223.77062593462935</v>
      </c>
      <c r="D19" s="38">
        <v>346.23624969442545</v>
      </c>
      <c r="E19" s="38">
        <v>520.07666803953862</v>
      </c>
      <c r="F19" s="132" t="s">
        <v>299</v>
      </c>
      <c r="G19" s="38">
        <v>1020.7355558202626</v>
      </c>
      <c r="H19" s="38">
        <v>675.26254022741898</v>
      </c>
      <c r="I19" s="38">
        <v>482.27153015263809</v>
      </c>
      <c r="J19" s="38">
        <v>605.81898128898126</v>
      </c>
      <c r="K19" s="132" t="s">
        <v>299</v>
      </c>
      <c r="L19" s="41" t="s">
        <v>26</v>
      </c>
      <c r="M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</row>
    <row r="20" spans="1:84">
      <c r="A20" s="40" t="s">
        <v>27</v>
      </c>
      <c r="B20" s="38">
        <v>373.29488813818011</v>
      </c>
      <c r="C20" s="38">
        <v>449.80091860713526</v>
      </c>
      <c r="D20" s="38">
        <v>731.50472332288314</v>
      </c>
      <c r="E20" s="38">
        <v>820.34573723228982</v>
      </c>
      <c r="F20" s="132" t="s">
        <v>299</v>
      </c>
      <c r="G20" s="38">
        <v>1635.1125586136691</v>
      </c>
      <c r="H20" s="38">
        <v>952.78641922334259</v>
      </c>
      <c r="I20" s="38">
        <v>1469.1436232117878</v>
      </c>
      <c r="J20" s="38">
        <v>1162.0688149688149</v>
      </c>
      <c r="K20" s="132" t="s">
        <v>299</v>
      </c>
      <c r="L20" s="41" t="s">
        <v>28</v>
      </c>
      <c r="M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</row>
    <row r="21" spans="1:84">
      <c r="A21" s="40" t="s">
        <v>29</v>
      </c>
      <c r="B21" s="38">
        <v>137.40813935691318</v>
      </c>
      <c r="C21" s="38">
        <v>115.16577654347363</v>
      </c>
      <c r="D21" s="38">
        <v>154.64901897866267</v>
      </c>
      <c r="E21" s="38">
        <v>175.78393739703458</v>
      </c>
      <c r="F21" s="132" t="s">
        <v>299</v>
      </c>
      <c r="G21" s="38">
        <v>105.36403583645362</v>
      </c>
      <c r="H21" s="38">
        <v>59.86226131731388</v>
      </c>
      <c r="I21" s="38">
        <v>49.116199652885619</v>
      </c>
      <c r="J21" s="38">
        <v>52.030852390852388</v>
      </c>
      <c r="K21" s="132" t="s">
        <v>299</v>
      </c>
      <c r="L21" s="41" t="s">
        <v>30</v>
      </c>
      <c r="M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</row>
    <row r="22" spans="1:84">
      <c r="A22" s="40" t="s">
        <v>31</v>
      </c>
      <c r="B22" s="38">
        <v>28.451216682262491</v>
      </c>
      <c r="C22" s="38">
        <v>22.190835291604358</v>
      </c>
      <c r="D22" s="38">
        <v>29.98679278372591</v>
      </c>
      <c r="E22" s="38">
        <v>27.062191103789125</v>
      </c>
      <c r="F22" s="132" t="s">
        <v>299</v>
      </c>
      <c r="G22" s="38">
        <v>8.0592812567247693E-2</v>
      </c>
      <c r="H22" s="38">
        <v>0.26691697060716579</v>
      </c>
      <c r="I22" s="38">
        <v>0.35089815053763446</v>
      </c>
      <c r="J22" s="38">
        <v>0.48694386694386693</v>
      </c>
      <c r="K22" s="132" t="s">
        <v>299</v>
      </c>
      <c r="L22" s="41" t="s">
        <v>32</v>
      </c>
      <c r="M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</row>
    <row r="23" spans="1:84">
      <c r="A23" s="40" t="s">
        <v>33</v>
      </c>
      <c r="B23" s="38">
        <v>839.53518145828059</v>
      </c>
      <c r="C23" s="38">
        <v>550.86816919461648</v>
      </c>
      <c r="D23" s="38">
        <v>1280.2146725755006</v>
      </c>
      <c r="E23" s="38">
        <v>1341.5058896210871</v>
      </c>
      <c r="F23" s="132" t="s">
        <v>299</v>
      </c>
      <c r="G23" s="38">
        <v>1186.7122564221131</v>
      </c>
      <c r="H23" s="38">
        <v>590.79358506758206</v>
      </c>
      <c r="I23" s="38">
        <v>1512.0035865879572</v>
      </c>
      <c r="J23" s="38">
        <v>1315.7138045738043</v>
      </c>
      <c r="K23" s="132" t="s">
        <v>299</v>
      </c>
      <c r="L23" s="41" t="s">
        <v>34</v>
      </c>
      <c r="M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</row>
    <row r="24" spans="1:84">
      <c r="A24" s="40" t="s">
        <v>35</v>
      </c>
      <c r="B24" s="38">
        <v>8.661356913183281E-2</v>
      </c>
      <c r="C24" s="38">
        <v>0.12488784447767572</v>
      </c>
      <c r="D24" s="38">
        <v>0.33691400428265528</v>
      </c>
      <c r="E24" s="38">
        <v>0.26214991762767709</v>
      </c>
      <c r="F24" s="132" t="s">
        <v>299</v>
      </c>
      <c r="G24" s="38" t="s">
        <v>324</v>
      </c>
      <c r="H24" s="38" t="s">
        <v>324</v>
      </c>
      <c r="I24" s="38" t="s">
        <v>324</v>
      </c>
      <c r="J24" s="38">
        <v>8.0623700623700612E-2</v>
      </c>
      <c r="K24" s="132" t="s">
        <v>299</v>
      </c>
      <c r="L24" s="41" t="s">
        <v>36</v>
      </c>
      <c r="M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</row>
    <row r="25" spans="1:84">
      <c r="A25" s="40" t="s">
        <v>37</v>
      </c>
      <c r="B25" s="38">
        <v>241.22614114840434</v>
      </c>
      <c r="C25" s="38">
        <v>135.7769066438795</v>
      </c>
      <c r="D25" s="38">
        <v>252.87098983426714</v>
      </c>
      <c r="E25" s="38">
        <v>211.31460049423393</v>
      </c>
      <c r="F25" s="132" t="s">
        <v>299</v>
      </c>
      <c r="G25" s="38">
        <v>206.43234418226808</v>
      </c>
      <c r="H25" s="38">
        <v>240.39120360437673</v>
      </c>
      <c r="I25" s="38">
        <v>395.0376675089617</v>
      </c>
      <c r="J25" s="38">
        <v>612.59629937629927</v>
      </c>
      <c r="K25" s="132" t="s">
        <v>299</v>
      </c>
      <c r="L25" s="41" t="s">
        <v>38</v>
      </c>
      <c r="M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</row>
    <row r="26" spans="1:84">
      <c r="A26" s="40" t="s">
        <v>39</v>
      </c>
      <c r="B26" s="38">
        <v>21.247353247588425</v>
      </c>
      <c r="C26" s="38">
        <v>25.789574877162998</v>
      </c>
      <c r="D26" s="38">
        <v>25.187412591006421</v>
      </c>
      <c r="E26" s="38">
        <v>29.07294069192751</v>
      </c>
      <c r="F26" s="132" t="s">
        <v>299</v>
      </c>
      <c r="G26" s="38">
        <v>32.283457542500543</v>
      </c>
      <c r="H26" s="38">
        <v>3.6309161124222267</v>
      </c>
      <c r="I26" s="38">
        <v>7.5292164873284122</v>
      </c>
      <c r="J26" s="38">
        <v>9.6262577962577947</v>
      </c>
      <c r="K26" s="132" t="s">
        <v>299</v>
      </c>
      <c r="L26" s="41" t="s">
        <v>40</v>
      </c>
      <c r="M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</row>
    <row r="27" spans="1:84">
      <c r="A27" s="40" t="s">
        <v>41</v>
      </c>
      <c r="B27" s="38">
        <v>251.31722904826114</v>
      </c>
      <c r="C27" s="38">
        <v>186.37293313394574</v>
      </c>
      <c r="D27" s="38">
        <v>180.86486516059955</v>
      </c>
      <c r="E27" s="38">
        <v>200.93241350906095</v>
      </c>
      <c r="F27" s="132" t="s">
        <v>299</v>
      </c>
      <c r="G27" s="38">
        <v>427.36676966841196</v>
      </c>
      <c r="H27" s="38">
        <v>341.26876206822573</v>
      </c>
      <c r="I27" s="38">
        <v>233.29390816259965</v>
      </c>
      <c r="J27" s="38">
        <v>233.3564033264033</v>
      </c>
      <c r="K27" s="132" t="s">
        <v>299</v>
      </c>
      <c r="L27" s="41" t="s">
        <v>42</v>
      </c>
      <c r="M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</row>
    <row r="28" spans="1:84">
      <c r="A28" s="40" t="s">
        <v>43</v>
      </c>
      <c r="B28" s="38">
        <v>89.839561279851694</v>
      </c>
      <c r="C28" s="38">
        <v>148.41044648579361</v>
      </c>
      <c r="D28" s="38">
        <v>158.41768601713062</v>
      </c>
      <c r="E28" s="38">
        <v>189.96670098846786</v>
      </c>
      <c r="F28" s="132" t="s">
        <v>299</v>
      </c>
      <c r="G28" s="38">
        <v>2.54505003227889</v>
      </c>
      <c r="H28" s="38">
        <v>2.2698133447757991</v>
      </c>
      <c r="I28" s="38">
        <v>3.2188269467170194</v>
      </c>
      <c r="J28" s="38">
        <v>4.5675467775467773</v>
      </c>
      <c r="K28" s="132" t="s">
        <v>299</v>
      </c>
      <c r="L28" s="41" t="s">
        <v>44</v>
      </c>
      <c r="M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</row>
    <row r="29" spans="1:84" ht="25.5">
      <c r="A29" s="198" t="s">
        <v>239</v>
      </c>
      <c r="B29" s="38">
        <v>63.195985242958301</v>
      </c>
      <c r="C29" s="38">
        <v>123.35731681264687</v>
      </c>
      <c r="D29" s="38">
        <v>148.61807683083509</v>
      </c>
      <c r="E29" s="38">
        <v>202.93416392092254</v>
      </c>
      <c r="F29" s="132" t="s">
        <v>299</v>
      </c>
      <c r="G29" s="38">
        <v>179.38553308676137</v>
      </c>
      <c r="H29" s="38">
        <v>150.86275477365373</v>
      </c>
      <c r="I29" s="38">
        <v>124.49537939338644</v>
      </c>
      <c r="J29" s="38">
        <v>48.756756756756751</v>
      </c>
      <c r="K29" s="132" t="s">
        <v>299</v>
      </c>
      <c r="L29" s="199" t="s">
        <v>238</v>
      </c>
      <c r="M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</row>
    <row r="30" spans="1:84">
      <c r="A30" s="194" t="s">
        <v>46</v>
      </c>
      <c r="B30" s="18">
        <v>2063.381222183938</v>
      </c>
      <c r="C30" s="18">
        <v>582.27976928006831</v>
      </c>
      <c r="D30" s="18">
        <v>739.32739614165894</v>
      </c>
      <c r="E30" s="18">
        <v>1391.3840609555189</v>
      </c>
      <c r="F30" s="128" t="s">
        <v>299</v>
      </c>
      <c r="G30" s="18">
        <v>108.05827352621193</v>
      </c>
      <c r="H30" s="18">
        <v>118.10969748980904</v>
      </c>
      <c r="I30" s="18">
        <v>105.45049220675968</v>
      </c>
      <c r="J30" s="18">
        <v>109.85064449064448</v>
      </c>
      <c r="K30" s="128" t="s">
        <v>299</v>
      </c>
      <c r="L30" s="195" t="s">
        <v>47</v>
      </c>
      <c r="M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</row>
    <row r="31" spans="1:84">
      <c r="A31" s="40" t="s">
        <v>68</v>
      </c>
      <c r="B31" s="38">
        <v>308.50532443729907</v>
      </c>
      <c r="C31" s="38">
        <v>135.49553514206366</v>
      </c>
      <c r="D31" s="38">
        <v>107.14621037888232</v>
      </c>
      <c r="E31" s="38">
        <v>40.771416803953869</v>
      </c>
      <c r="F31" s="132" t="s">
        <v>299</v>
      </c>
      <c r="G31" s="38">
        <v>36.004778954163982</v>
      </c>
      <c r="H31" s="38">
        <v>21.405792748337266</v>
      </c>
      <c r="I31" s="38">
        <v>35.173007901199497</v>
      </c>
      <c r="J31" s="38">
        <v>38.408607068607068</v>
      </c>
      <c r="K31" s="132" t="s">
        <v>299</v>
      </c>
      <c r="L31" s="41" t="s">
        <v>69</v>
      </c>
      <c r="M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</row>
    <row r="32" spans="1:84">
      <c r="A32" s="40" t="s">
        <v>48</v>
      </c>
      <c r="B32" s="46">
        <v>60.698645080385852</v>
      </c>
      <c r="C32" s="46">
        <v>25.249711600085451</v>
      </c>
      <c r="D32" s="46">
        <v>1.3287233832976446</v>
      </c>
      <c r="E32" s="46">
        <v>338.81208813838549</v>
      </c>
      <c r="F32" s="133" t="s">
        <v>299</v>
      </c>
      <c r="G32" s="46">
        <v>11.426725586909159</v>
      </c>
      <c r="H32" s="46">
        <v>24.554988199957091</v>
      </c>
      <c r="I32" s="46">
        <v>30.571036130797449</v>
      </c>
      <c r="J32" s="46">
        <v>29.38553014553014</v>
      </c>
      <c r="K32" s="133" t="s">
        <v>299</v>
      </c>
      <c r="L32" s="41" t="s">
        <v>49</v>
      </c>
      <c r="M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</row>
    <row r="33" spans="1:84">
      <c r="A33" s="40" t="s">
        <v>50</v>
      </c>
      <c r="B33" s="38">
        <v>24.032582165058955</v>
      </c>
      <c r="C33" s="38">
        <v>18.229844050416578</v>
      </c>
      <c r="D33" s="38">
        <v>28.960434368308352</v>
      </c>
      <c r="E33" s="38">
        <v>50.798043657331128</v>
      </c>
      <c r="F33" s="132" t="s">
        <v>299</v>
      </c>
      <c r="G33" s="38">
        <v>11.866424738775555</v>
      </c>
      <c r="H33" s="38">
        <v>9.7167989701780727E-2</v>
      </c>
      <c r="I33" s="38">
        <v>0.15111410752688173</v>
      </c>
      <c r="J33" s="38">
        <v>1.2516216216216214</v>
      </c>
      <c r="K33" s="132" t="s">
        <v>299</v>
      </c>
      <c r="L33" s="41" t="s">
        <v>51</v>
      </c>
      <c r="M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</row>
    <row r="34" spans="1:84">
      <c r="A34" s="40" t="s">
        <v>52</v>
      </c>
      <c r="B34" s="38">
        <v>35.202672947481247</v>
      </c>
      <c r="C34" s="38">
        <v>16.137342448194829</v>
      </c>
      <c r="D34" s="38">
        <v>34.522195246252672</v>
      </c>
      <c r="E34" s="38">
        <v>105.22026359143327</v>
      </c>
      <c r="F34" s="132" t="s">
        <v>299</v>
      </c>
      <c r="G34" s="38">
        <v>1.837398794921455</v>
      </c>
      <c r="H34" s="38">
        <v>1.411328041192877</v>
      </c>
      <c r="I34" s="38">
        <v>1.3039138317994441</v>
      </c>
      <c r="J34" s="38">
        <v>1.0644490644490643</v>
      </c>
      <c r="K34" s="132" t="s">
        <v>299</v>
      </c>
      <c r="L34" s="41" t="s">
        <v>53</v>
      </c>
      <c r="M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</row>
    <row r="35" spans="1:84">
      <c r="A35" s="40" t="s">
        <v>54</v>
      </c>
      <c r="B35" s="38">
        <v>6.1594664737406211</v>
      </c>
      <c r="C35" s="38">
        <v>66.313650929288613</v>
      </c>
      <c r="D35" s="38">
        <v>74.775057301927191</v>
      </c>
      <c r="E35" s="38">
        <v>53.275041186161445</v>
      </c>
      <c r="F35" s="132" t="s">
        <v>299</v>
      </c>
      <c r="G35" s="38">
        <v>25.329009963417263</v>
      </c>
      <c r="H35" s="38">
        <v>16.614803690195238</v>
      </c>
      <c r="I35" s="38">
        <v>26.633484967741936</v>
      </c>
      <c r="J35" s="38">
        <v>27.114095634095634</v>
      </c>
      <c r="K35" s="132" t="s">
        <v>299</v>
      </c>
      <c r="L35" s="41" t="s">
        <v>55</v>
      </c>
      <c r="M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</row>
    <row r="36" spans="1:84">
      <c r="A36" s="40" t="s">
        <v>72</v>
      </c>
      <c r="B36" s="38">
        <v>120.91153905680601</v>
      </c>
      <c r="C36" s="38">
        <v>203.73381756035036</v>
      </c>
      <c r="D36" s="38">
        <v>171.69713135162311</v>
      </c>
      <c r="E36" s="38">
        <v>215.48665568369029</v>
      </c>
      <c r="F36" s="38" t="s">
        <v>299</v>
      </c>
      <c r="G36" s="121">
        <v>4.9175119647084138</v>
      </c>
      <c r="H36" s="38">
        <v>4.6196095258528214</v>
      </c>
      <c r="I36" s="38">
        <v>9.2571774793073551</v>
      </c>
      <c r="J36" s="38">
        <v>8.633555093555092</v>
      </c>
      <c r="K36" s="132" t="s">
        <v>299</v>
      </c>
      <c r="L36" s="41" t="s">
        <v>73</v>
      </c>
      <c r="M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</row>
    <row r="37" spans="1:84">
      <c r="A37" s="40" t="s">
        <v>56</v>
      </c>
      <c r="B37" s="38">
        <v>5.6641188184506488</v>
      </c>
      <c r="C37" s="38">
        <v>4.3846827600939973</v>
      </c>
      <c r="D37" s="38">
        <v>7.4577235974304061</v>
      </c>
      <c r="E37" s="38">
        <v>23.538261943986818</v>
      </c>
      <c r="F37" s="132" t="s">
        <v>299</v>
      </c>
      <c r="G37" s="38">
        <v>9.2136690337852378E-2</v>
      </c>
      <c r="H37" s="38">
        <v>0.17567045698347994</v>
      </c>
      <c r="I37" s="38">
        <v>0.37027849462365592</v>
      </c>
      <c r="J37" s="38">
        <v>0.23064449064449061</v>
      </c>
      <c r="K37" s="132" t="s">
        <v>299</v>
      </c>
      <c r="L37" s="41" t="s">
        <v>57</v>
      </c>
      <c r="M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</row>
    <row r="38" spans="1:84">
      <c r="A38" s="40" t="s">
        <v>58</v>
      </c>
      <c r="B38" s="38">
        <v>1502.2068732047157</v>
      </c>
      <c r="C38" s="38">
        <v>112.73518478957487</v>
      </c>
      <c r="D38" s="38">
        <v>313.4399205139373</v>
      </c>
      <c r="E38" s="38">
        <v>563.48228995057661</v>
      </c>
      <c r="F38" s="132" t="s">
        <v>299</v>
      </c>
      <c r="G38" s="38">
        <v>16.584286832978265</v>
      </c>
      <c r="H38" s="38">
        <v>49.230336837588496</v>
      </c>
      <c r="I38" s="38">
        <v>1.990479293763441</v>
      </c>
      <c r="J38" s="38">
        <v>3.7621413721413721</v>
      </c>
      <c r="K38" s="132" t="s">
        <v>299</v>
      </c>
      <c r="L38" s="47" t="s">
        <v>59</v>
      </c>
      <c r="M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</row>
    <row r="39" spans="1:84" s="99" customFormat="1">
      <c r="A39" s="200" t="s">
        <v>60</v>
      </c>
      <c r="B39" s="22">
        <v>62.477441867642121</v>
      </c>
      <c r="C39" s="22">
        <v>139.4088869899594</v>
      </c>
      <c r="D39" s="22">
        <v>273.91210310492505</v>
      </c>
      <c r="E39" s="22">
        <v>266.84666392092254</v>
      </c>
      <c r="F39" s="129" t="s">
        <v>299</v>
      </c>
      <c r="G39" s="22">
        <v>0.94793081557994407</v>
      </c>
      <c r="H39" s="22">
        <v>0.53514267324608455</v>
      </c>
      <c r="I39" s="22">
        <v>1.0277543440860215</v>
      </c>
      <c r="J39" s="22">
        <v>1.034116424116424</v>
      </c>
      <c r="K39" s="129" t="s">
        <v>299</v>
      </c>
      <c r="L39" s="86" t="s">
        <v>245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</row>
    <row r="40" spans="1:84">
      <c r="A40" s="40" t="s">
        <v>62</v>
      </c>
      <c r="B40" s="38">
        <v>5.3000646302250809</v>
      </c>
      <c r="C40" s="38">
        <v>11.268639179662465</v>
      </c>
      <c r="D40" s="38">
        <v>7.2402161670235543</v>
      </c>
      <c r="E40" s="38">
        <v>9.9316515650741355</v>
      </c>
      <c r="F40" s="132" t="s">
        <v>299</v>
      </c>
      <c r="G40" s="38">
        <v>0.27616447170217345</v>
      </c>
      <c r="H40" s="38">
        <v>0.34567689337052132</v>
      </c>
      <c r="I40" s="38">
        <v>0.28388081720430108</v>
      </c>
      <c r="J40" s="38">
        <v>0.35923076923076919</v>
      </c>
      <c r="K40" s="132" t="s">
        <v>299</v>
      </c>
      <c r="L40" s="41" t="s">
        <v>63</v>
      </c>
      <c r="M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</row>
    <row r="41" spans="1:84">
      <c r="A41" s="40" t="s">
        <v>64</v>
      </c>
      <c r="B41" s="38">
        <v>57.147726926591744</v>
      </c>
      <c r="C41" s="38">
        <v>128.06017944883573</v>
      </c>
      <c r="D41" s="38">
        <v>266.56028246252674</v>
      </c>
      <c r="E41" s="38">
        <v>255.96876029654032</v>
      </c>
      <c r="F41" s="132" t="s">
        <v>299</v>
      </c>
      <c r="G41" s="38">
        <v>0.67176634387777068</v>
      </c>
      <c r="H41" s="38">
        <v>0.1438961596223986</v>
      </c>
      <c r="I41" s="38">
        <v>0.74387352688172048</v>
      </c>
      <c r="J41" s="38">
        <v>0.67488565488565488</v>
      </c>
      <c r="K41" s="132" t="s">
        <v>299</v>
      </c>
      <c r="L41" s="41" t="s">
        <v>65</v>
      </c>
      <c r="M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</row>
    <row r="42" spans="1:84">
      <c r="A42" s="40" t="s">
        <v>58</v>
      </c>
      <c r="B42" s="50" t="s">
        <v>324</v>
      </c>
      <c r="C42" s="50">
        <v>8.0068361461226228E-2</v>
      </c>
      <c r="D42" s="50">
        <v>0.11160447537473232</v>
      </c>
      <c r="E42" s="50">
        <v>0.94625205930807232</v>
      </c>
      <c r="F42" s="155" t="s">
        <v>299</v>
      </c>
      <c r="G42" s="38" t="s">
        <v>324</v>
      </c>
      <c r="H42" s="38" t="s">
        <v>324</v>
      </c>
      <c r="I42" s="38" t="s">
        <v>324</v>
      </c>
      <c r="J42" s="38" t="s">
        <v>324</v>
      </c>
      <c r="K42" s="132" t="s">
        <v>299</v>
      </c>
      <c r="L42" s="47" t="s">
        <v>59</v>
      </c>
      <c r="M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</row>
    <row r="43" spans="1:84" s="99" customFormat="1" ht="13.5" thickBot="1">
      <c r="A43" s="51" t="s">
        <v>66</v>
      </c>
      <c r="B43" s="53">
        <v>764.46590146619951</v>
      </c>
      <c r="C43" s="53">
        <v>891.10264900662253</v>
      </c>
      <c r="D43" s="53">
        <v>139.79966822269807</v>
      </c>
      <c r="E43" s="53">
        <v>53.253130148270174</v>
      </c>
      <c r="F43" s="134" t="s">
        <v>299</v>
      </c>
      <c r="G43" s="53">
        <v>9.2883314181192169</v>
      </c>
      <c r="H43" s="53">
        <v>0.21845097618536796</v>
      </c>
      <c r="I43" s="53">
        <v>3.0968147741935486</v>
      </c>
      <c r="J43" s="53" t="s">
        <v>324</v>
      </c>
      <c r="K43" s="134" t="s">
        <v>299</v>
      </c>
      <c r="L43" s="54" t="s">
        <v>67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</row>
    <row r="44" spans="1:84" s="99" customFormat="1" ht="20.25" customHeight="1" thickBot="1">
      <c r="A44" s="266" t="s">
        <v>301</v>
      </c>
      <c r="B44" s="59">
        <v>6235.6404084792575</v>
      </c>
      <c r="C44" s="59">
        <v>3200.562038026063</v>
      </c>
      <c r="D44" s="59">
        <v>3040.2564971660277</v>
      </c>
      <c r="E44" s="59">
        <v>4502.2420716639208</v>
      </c>
      <c r="F44" s="136" t="s">
        <v>299</v>
      </c>
      <c r="G44" s="59">
        <v>214.17431639257734</v>
      </c>
      <c r="H44" s="59">
        <v>153.02143316884786</v>
      </c>
      <c r="I44" s="59">
        <v>214.48457467685432</v>
      </c>
      <c r="J44" s="59">
        <v>233.75189189189186</v>
      </c>
      <c r="K44" s="136" t="s">
        <v>299</v>
      </c>
      <c r="L44" s="267" t="s">
        <v>305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</row>
    <row r="45" spans="1:84">
      <c r="A45" s="40" t="s">
        <v>254</v>
      </c>
      <c r="B45" s="38">
        <v>0.11028510182207932</v>
      </c>
      <c r="C45" s="38" t="s">
        <v>324</v>
      </c>
      <c r="D45" s="38">
        <v>5.9075535117773015</v>
      </c>
      <c r="E45" s="38">
        <v>0.19829077429983524</v>
      </c>
      <c r="F45" s="38" t="s">
        <v>299</v>
      </c>
      <c r="G45" s="121">
        <v>1.7997115343232195</v>
      </c>
      <c r="H45" s="38">
        <v>1.1363655867839517</v>
      </c>
      <c r="I45" s="38">
        <v>2.2159050322580645</v>
      </c>
      <c r="J45" s="38">
        <v>2.0206652806652805</v>
      </c>
      <c r="K45" s="132" t="s">
        <v>299</v>
      </c>
      <c r="L45" s="41" t="s">
        <v>286</v>
      </c>
      <c r="M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</row>
    <row r="46" spans="1:84">
      <c r="A46" s="40" t="s">
        <v>74</v>
      </c>
      <c r="B46" s="38">
        <v>2332.0425243680002</v>
      </c>
      <c r="C46" s="38">
        <v>916.01194189275805</v>
      </c>
      <c r="D46" s="38">
        <v>1098.1465696873101</v>
      </c>
      <c r="E46" s="38">
        <v>1573.8782125205928</v>
      </c>
      <c r="F46" s="38" t="s">
        <v>299</v>
      </c>
      <c r="G46" s="121">
        <v>14.363306219066065</v>
      </c>
      <c r="H46" s="38">
        <v>12.563891868697704</v>
      </c>
      <c r="I46" s="38">
        <v>33.142652281292264</v>
      </c>
      <c r="J46" s="38">
        <v>37.288544698544698</v>
      </c>
      <c r="K46" s="132" t="s">
        <v>299</v>
      </c>
      <c r="L46" s="41" t="s">
        <v>75</v>
      </c>
      <c r="M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</row>
    <row r="47" spans="1:84">
      <c r="A47" s="40" t="s">
        <v>76</v>
      </c>
      <c r="B47" s="38">
        <v>1761.0240659960186</v>
      </c>
      <c r="C47" s="38">
        <v>1607.763191625721</v>
      </c>
      <c r="D47" s="38">
        <v>1122.9049015289845</v>
      </c>
      <c r="E47" s="38">
        <v>1445.5501235584843</v>
      </c>
      <c r="F47" s="38" t="s">
        <v>299</v>
      </c>
      <c r="G47" s="121">
        <v>69.882583839035945</v>
      </c>
      <c r="H47" s="38">
        <v>16.187942501609097</v>
      </c>
      <c r="I47" s="38">
        <v>63.149533462365596</v>
      </c>
      <c r="J47" s="38">
        <v>66.213575883575871</v>
      </c>
      <c r="K47" s="132" t="s">
        <v>299</v>
      </c>
      <c r="L47" s="41" t="s">
        <v>77</v>
      </c>
      <c r="M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</row>
    <row r="48" spans="1:84" s="99" customFormat="1" ht="13.5" thickBot="1">
      <c r="A48" s="58" t="s">
        <v>78</v>
      </c>
      <c r="B48" s="59">
        <v>79.082310829477422</v>
      </c>
      <c r="C48" s="59">
        <v>94.489831232642601</v>
      </c>
      <c r="D48" s="59">
        <v>73.970076296296781</v>
      </c>
      <c r="E48" s="59">
        <v>91.231383855024703</v>
      </c>
      <c r="F48" s="59" t="s">
        <v>299</v>
      </c>
      <c r="G48" s="123">
        <v>20.070441273940176</v>
      </c>
      <c r="H48" s="59">
        <v>5.023535721948079</v>
      </c>
      <c r="I48" s="59">
        <v>10.525991694178717</v>
      </c>
      <c r="J48" s="59">
        <v>18.378461538461536</v>
      </c>
      <c r="K48" s="136" t="s">
        <v>299</v>
      </c>
      <c r="L48" s="60" t="s">
        <v>79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</row>
    <row r="49" spans="1:84" ht="13.5" thickBot="1">
      <c r="A49" s="191" t="s">
        <v>80</v>
      </c>
      <c r="B49" s="27">
        <v>982.39403141081516</v>
      </c>
      <c r="C49" s="27">
        <v>1458.5887203588977</v>
      </c>
      <c r="D49" s="27">
        <v>1661.1235402688865</v>
      </c>
      <c r="E49" s="27">
        <v>1499.8903830313013</v>
      </c>
      <c r="F49" s="27" t="s">
        <v>299</v>
      </c>
      <c r="G49" s="120">
        <v>421.42620829574918</v>
      </c>
      <c r="H49" s="27">
        <v>239.89384252306371</v>
      </c>
      <c r="I49" s="27">
        <v>456.718906724568</v>
      </c>
      <c r="J49" s="27">
        <v>403.73665280665278</v>
      </c>
      <c r="K49" s="130" t="s">
        <v>299</v>
      </c>
      <c r="L49" s="201" t="s">
        <v>81</v>
      </c>
      <c r="M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</row>
    <row r="50" spans="1:84" s="99" customFormat="1" ht="20.25" customHeight="1" thickBot="1">
      <c r="A50" s="191" t="s">
        <v>7</v>
      </c>
      <c r="B50" s="15">
        <v>423.64866372979515</v>
      </c>
      <c r="C50" s="15">
        <v>513.57677846613967</v>
      </c>
      <c r="D50" s="15">
        <v>635.76823029029981</v>
      </c>
      <c r="E50" s="15">
        <v>497.90644563426684</v>
      </c>
      <c r="F50" s="15" t="s">
        <v>299</v>
      </c>
      <c r="G50" s="118">
        <v>373.13418605535111</v>
      </c>
      <c r="H50" s="15">
        <v>227.85421583351211</v>
      </c>
      <c r="I50" s="15">
        <v>400.68873928958061</v>
      </c>
      <c r="J50" s="15">
        <v>289.31729729729727</v>
      </c>
      <c r="K50" s="127" t="s">
        <v>299</v>
      </c>
      <c r="L50" s="201" t="s">
        <v>8</v>
      </c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</row>
    <row r="51" spans="1:84">
      <c r="A51" s="40" t="s">
        <v>82</v>
      </c>
      <c r="B51" s="38">
        <v>72.312694703536309</v>
      </c>
      <c r="C51" s="38">
        <v>49.149113437299725</v>
      </c>
      <c r="D51" s="38">
        <v>69.568809999999999</v>
      </c>
      <c r="E51" s="38">
        <v>62.693739703459634</v>
      </c>
      <c r="F51" s="38" t="s">
        <v>299</v>
      </c>
      <c r="G51" s="121">
        <v>20.809007768452769</v>
      </c>
      <c r="H51" s="38">
        <v>3.4703926196095258</v>
      </c>
      <c r="I51" s="38">
        <v>3.2916015584122245</v>
      </c>
      <c r="J51" s="38">
        <v>2.9550935550935544</v>
      </c>
      <c r="K51" s="132" t="s">
        <v>299</v>
      </c>
      <c r="L51" s="41" t="s">
        <v>83</v>
      </c>
      <c r="M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</row>
    <row r="52" spans="1:84" ht="13.5" thickBot="1">
      <c r="A52" s="40" t="s">
        <v>84</v>
      </c>
      <c r="B52" s="38">
        <v>351.33596902625879</v>
      </c>
      <c r="C52" s="38">
        <v>464.42766502884001</v>
      </c>
      <c r="D52" s="38">
        <v>566.19942029029983</v>
      </c>
      <c r="E52" s="38">
        <v>435.2127059308072</v>
      </c>
      <c r="F52" s="38" t="s">
        <v>299</v>
      </c>
      <c r="G52" s="121">
        <v>352.32517828689828</v>
      </c>
      <c r="H52" s="38">
        <v>224.38382321390259</v>
      </c>
      <c r="I52" s="38">
        <v>397.39713773116841</v>
      </c>
      <c r="J52" s="38">
        <v>286.36220374220369</v>
      </c>
      <c r="K52" s="132" t="s">
        <v>299</v>
      </c>
      <c r="L52" s="41" t="s">
        <v>242</v>
      </c>
      <c r="M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</row>
    <row r="53" spans="1:84" s="99" customFormat="1" ht="20.25" customHeight="1" thickBot="1">
      <c r="A53" s="202" t="s">
        <v>85</v>
      </c>
      <c r="B53" s="15">
        <v>558.74536768102018</v>
      </c>
      <c r="C53" s="15">
        <v>945.01194189275805</v>
      </c>
      <c r="D53" s="15">
        <v>1025.3553099785868</v>
      </c>
      <c r="E53" s="15">
        <v>1001.9839373970345</v>
      </c>
      <c r="F53" s="15" t="s">
        <v>299</v>
      </c>
      <c r="G53" s="118">
        <v>48.292022240398104</v>
      </c>
      <c r="H53" s="15">
        <v>12.039626689551598</v>
      </c>
      <c r="I53" s="15">
        <v>56.030167434987412</v>
      </c>
      <c r="J53" s="15">
        <v>114.41935550935548</v>
      </c>
      <c r="K53" s="127" t="s">
        <v>299</v>
      </c>
      <c r="L53" s="201" t="s">
        <v>86</v>
      </c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</row>
    <row r="54" spans="1:84" ht="25.5">
      <c r="A54" s="200" t="s">
        <v>87</v>
      </c>
      <c r="B54" s="66">
        <v>552.13729081235454</v>
      </c>
      <c r="C54" s="66">
        <v>922.09500106814778</v>
      </c>
      <c r="D54" s="66">
        <v>993.19489351177731</v>
      </c>
      <c r="E54" s="66">
        <v>972.47232289950568</v>
      </c>
      <c r="F54" s="66" t="s">
        <v>299</v>
      </c>
      <c r="G54" s="124">
        <v>16.055736819453411</v>
      </c>
      <c r="H54" s="66">
        <v>8.9705213473503544</v>
      </c>
      <c r="I54" s="66">
        <v>52.914789187539796</v>
      </c>
      <c r="J54" s="66">
        <v>111.97571725571724</v>
      </c>
      <c r="K54" s="137" t="s">
        <v>299</v>
      </c>
      <c r="L54" s="86" t="s">
        <v>88</v>
      </c>
      <c r="M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</row>
    <row r="55" spans="1:84">
      <c r="A55" s="40" t="s">
        <v>89</v>
      </c>
      <c r="B55" s="38">
        <v>179.29783982851018</v>
      </c>
      <c r="C55" s="38">
        <v>313.53099765007477</v>
      </c>
      <c r="D55" s="38">
        <v>280.5894764668094</v>
      </c>
      <c r="E55" s="38">
        <v>337.01192339373966</v>
      </c>
      <c r="F55" s="38" t="s">
        <v>299</v>
      </c>
      <c r="G55" s="121">
        <v>1.0278170217344522</v>
      </c>
      <c r="H55" s="38">
        <v>0.47983265393692343</v>
      </c>
      <c r="I55" s="38">
        <v>0.52838036042230418</v>
      </c>
      <c r="J55" s="38">
        <v>0.71043659043659035</v>
      </c>
      <c r="K55" s="132" t="s">
        <v>299</v>
      </c>
      <c r="L55" s="41" t="s">
        <v>90</v>
      </c>
      <c r="M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</row>
    <row r="56" spans="1:84">
      <c r="A56" s="40" t="s">
        <v>91</v>
      </c>
      <c r="B56" s="38" t="s">
        <v>324</v>
      </c>
      <c r="C56" s="38">
        <v>2.4766289254432814</v>
      </c>
      <c r="D56" s="38">
        <v>7.8000835117773004E-2</v>
      </c>
      <c r="E56" s="38">
        <v>0.11272652388797363</v>
      </c>
      <c r="F56" s="38" t="s">
        <v>299</v>
      </c>
      <c r="G56" s="121">
        <v>0.43119466322358518</v>
      </c>
      <c r="H56" s="38">
        <v>0.71920188800686546</v>
      </c>
      <c r="I56" s="38">
        <v>0.10906627956989247</v>
      </c>
      <c r="J56" s="38">
        <v>0.17446985446985444</v>
      </c>
      <c r="K56" s="132" t="s">
        <v>299</v>
      </c>
      <c r="L56" s="41" t="s">
        <v>92</v>
      </c>
      <c r="M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</row>
    <row r="57" spans="1:84">
      <c r="A57" s="40" t="s">
        <v>93</v>
      </c>
      <c r="B57" s="38">
        <v>289.01418359558795</v>
      </c>
      <c r="C57" s="38">
        <v>491.69685964537496</v>
      </c>
      <c r="D57" s="38">
        <v>607.4937811134904</v>
      </c>
      <c r="E57" s="38">
        <v>508.18684102141674</v>
      </c>
      <c r="F57" s="38" t="s">
        <v>299</v>
      </c>
      <c r="G57" s="121">
        <v>3.9030979341510657</v>
      </c>
      <c r="H57" s="38">
        <v>2.9859901308732026</v>
      </c>
      <c r="I57" s="38">
        <v>44.026962365972459</v>
      </c>
      <c r="J57" s="38">
        <v>93.701143451143437</v>
      </c>
      <c r="K57" s="132" t="s">
        <v>299</v>
      </c>
      <c r="L57" s="41" t="s">
        <v>94</v>
      </c>
      <c r="M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</row>
    <row r="58" spans="1:84" ht="15.75" customHeight="1">
      <c r="A58" s="40" t="s">
        <v>95</v>
      </c>
      <c r="B58" s="38">
        <v>14.958267631296893</v>
      </c>
      <c r="C58" s="38">
        <v>5.902307199316386</v>
      </c>
      <c r="D58" s="38">
        <v>9.1446394432548175</v>
      </c>
      <c r="E58" s="38">
        <v>5.7160008237232285</v>
      </c>
      <c r="F58" s="38" t="s">
        <v>299</v>
      </c>
      <c r="G58" s="121">
        <v>0.24053447385409946</v>
      </c>
      <c r="H58" s="38">
        <v>0.26050203818922979</v>
      </c>
      <c r="I58" s="38">
        <v>0.19413891175625186</v>
      </c>
      <c r="J58" s="38">
        <v>0.76214137214137201</v>
      </c>
      <c r="K58" s="132" t="s">
        <v>299</v>
      </c>
      <c r="L58" s="228" t="s">
        <v>179</v>
      </c>
      <c r="M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</row>
    <row r="59" spans="1:84">
      <c r="A59" s="40" t="s">
        <v>97</v>
      </c>
      <c r="B59" s="38">
        <v>43.396339152574377</v>
      </c>
      <c r="C59" s="38">
        <v>61.052360606707964</v>
      </c>
      <c r="D59" s="38">
        <v>41.653293126338326</v>
      </c>
      <c r="E59" s="38">
        <v>46.138817957166388</v>
      </c>
      <c r="F59" s="38" t="s">
        <v>299</v>
      </c>
      <c r="G59" s="121">
        <v>0.82672059393156871</v>
      </c>
      <c r="H59" s="38">
        <v>0.474597725809912</v>
      </c>
      <c r="I59" s="38">
        <v>0.44204635045168089</v>
      </c>
      <c r="J59" s="38">
        <v>1.0927027027027025</v>
      </c>
      <c r="K59" s="132" t="s">
        <v>299</v>
      </c>
      <c r="L59" s="41" t="s">
        <v>98</v>
      </c>
      <c r="M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</row>
    <row r="60" spans="1:84">
      <c r="A60" s="40" t="s">
        <v>99</v>
      </c>
      <c r="B60" s="38">
        <v>10.025640797311256</v>
      </c>
      <c r="C60" s="38">
        <v>9.290002136295664</v>
      </c>
      <c r="D60" s="38">
        <v>7.4868023982869376</v>
      </c>
      <c r="E60" s="38">
        <v>14.545078253706754</v>
      </c>
      <c r="F60" s="38" t="s">
        <v>299</v>
      </c>
      <c r="G60" s="121">
        <v>0.79109870884441591</v>
      </c>
      <c r="H60" s="38">
        <v>0.52868483158120572</v>
      </c>
      <c r="I60" s="38">
        <v>0.71469359639990837</v>
      </c>
      <c r="J60" s="38">
        <v>1.968253638253638</v>
      </c>
      <c r="K60" s="132" t="s">
        <v>299</v>
      </c>
      <c r="L60" s="41" t="s">
        <v>100</v>
      </c>
      <c r="M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</row>
    <row r="61" spans="1:84">
      <c r="A61" s="40" t="s">
        <v>58</v>
      </c>
      <c r="B61" s="50">
        <v>15.445019807073955</v>
      </c>
      <c r="C61" s="50">
        <v>38.14584490493484</v>
      </c>
      <c r="D61" s="50">
        <v>46.748900128479654</v>
      </c>
      <c r="E61" s="50">
        <v>60.760934925864902</v>
      </c>
      <c r="F61" s="50" t="s">
        <v>299</v>
      </c>
      <c r="G61" s="121">
        <v>8.8352734237142236</v>
      </c>
      <c r="H61" s="38">
        <v>3.5217120789530139</v>
      </c>
      <c r="I61" s="38">
        <v>6.899501322967299</v>
      </c>
      <c r="J61" s="38">
        <v>13.566569646569645</v>
      </c>
      <c r="K61" s="132" t="s">
        <v>299</v>
      </c>
      <c r="L61" s="41" t="s">
        <v>59</v>
      </c>
      <c r="M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</row>
    <row r="62" spans="1:84" ht="13.5" thickBot="1">
      <c r="A62" s="85" t="s">
        <v>101</v>
      </c>
      <c r="B62" s="38">
        <v>6.608076868665596</v>
      </c>
      <c r="C62" s="38">
        <v>22.916940824610126</v>
      </c>
      <c r="D62" s="38">
        <v>32.160416466809416</v>
      </c>
      <c r="E62" s="38">
        <v>29.511614497528825</v>
      </c>
      <c r="F62" s="38" t="s">
        <v>299</v>
      </c>
      <c r="G62" s="125">
        <v>32.236285420944689</v>
      </c>
      <c r="H62" s="67">
        <v>3.0691053422012442</v>
      </c>
      <c r="I62" s="67">
        <v>3.1153782474476217</v>
      </c>
      <c r="J62" s="67">
        <v>2.4436382536382535</v>
      </c>
      <c r="K62" s="138" t="s">
        <v>299</v>
      </c>
      <c r="L62" s="86" t="s">
        <v>102</v>
      </c>
      <c r="M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</row>
    <row r="63" spans="1:84" ht="13.5" thickBot="1">
      <c r="A63" s="191" t="s">
        <v>103</v>
      </c>
      <c r="B63" s="15">
        <v>111.9613624437299</v>
      </c>
      <c r="C63" s="15">
        <v>72.876479384746858</v>
      </c>
      <c r="D63" s="15">
        <v>68.739726167023548</v>
      </c>
      <c r="E63" s="15">
        <v>86.592565897858307</v>
      </c>
      <c r="F63" s="15" t="s">
        <v>299</v>
      </c>
      <c r="G63" s="118">
        <v>27.119325586399825</v>
      </c>
      <c r="H63" s="15">
        <v>0.96406350568547516</v>
      </c>
      <c r="I63" s="15">
        <v>2.2099817935523065</v>
      </c>
      <c r="J63" s="15">
        <v>1.9125155925155923</v>
      </c>
      <c r="K63" s="127" t="s">
        <v>299</v>
      </c>
      <c r="L63" s="201" t="s">
        <v>104</v>
      </c>
      <c r="M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</row>
    <row r="64" spans="1:84" ht="20.25" customHeight="1" thickBot="1">
      <c r="A64" s="191" t="s">
        <v>7</v>
      </c>
      <c r="B64" s="15">
        <v>111.9613624437299</v>
      </c>
      <c r="C64" s="15">
        <v>72.855244605853457</v>
      </c>
      <c r="D64" s="15">
        <v>68.739647152034252</v>
      </c>
      <c r="E64" s="15">
        <v>86.592565897858307</v>
      </c>
      <c r="F64" s="15" t="s">
        <v>299</v>
      </c>
      <c r="G64" s="118">
        <v>27.080693285990957</v>
      </c>
      <c r="H64" s="15">
        <v>0.96406350568547516</v>
      </c>
      <c r="I64" s="15">
        <v>2.2099817935523065</v>
      </c>
      <c r="J64" s="15">
        <v>1.9125155925155923</v>
      </c>
      <c r="K64" s="127" t="s">
        <v>299</v>
      </c>
      <c r="L64" s="201" t="s">
        <v>105</v>
      </c>
      <c r="M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</row>
    <row r="65" spans="1:84">
      <c r="A65" s="40" t="s">
        <v>106</v>
      </c>
      <c r="B65" s="38">
        <v>12.746576205787782</v>
      </c>
      <c r="C65" s="38">
        <v>27.413608203375347</v>
      </c>
      <c r="D65" s="38">
        <v>8.46396072805139</v>
      </c>
      <c r="E65" s="38">
        <v>14.348558484349258</v>
      </c>
      <c r="F65" s="38" t="s">
        <v>299</v>
      </c>
      <c r="G65" s="121">
        <v>26.980629352270281</v>
      </c>
      <c r="H65" s="38">
        <v>0.90474147178717013</v>
      </c>
      <c r="I65" s="38">
        <v>2.0618080946275756</v>
      </c>
      <c r="J65" s="38">
        <v>1.7522245322245322</v>
      </c>
      <c r="K65" s="132" t="s">
        <v>299</v>
      </c>
      <c r="L65" s="41" t="s">
        <v>107</v>
      </c>
      <c r="M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</row>
    <row r="66" spans="1:84" ht="13.5" thickBot="1">
      <c r="A66" s="40" t="s">
        <v>108</v>
      </c>
      <c r="B66" s="38">
        <v>99.214786237942107</v>
      </c>
      <c r="C66" s="38">
        <v>45.441636402478096</v>
      </c>
      <c r="D66" s="38">
        <v>60.275686423982869</v>
      </c>
      <c r="E66" s="38">
        <v>72.244007413509053</v>
      </c>
      <c r="F66" s="38" t="s">
        <v>299</v>
      </c>
      <c r="G66" s="121">
        <v>0.10006393372068</v>
      </c>
      <c r="H66" s="38">
        <v>5.9322033898305079E-2</v>
      </c>
      <c r="I66" s="38">
        <v>0.1481736989247312</v>
      </c>
      <c r="J66" s="38">
        <v>0.16029106029106027</v>
      </c>
      <c r="K66" s="132" t="s">
        <v>299</v>
      </c>
      <c r="L66" s="41" t="s">
        <v>109</v>
      </c>
      <c r="M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</row>
    <row r="67" spans="1:84" ht="20.25" customHeight="1" thickBot="1">
      <c r="A67" s="202" t="s">
        <v>85</v>
      </c>
      <c r="B67" s="15" t="s">
        <v>324</v>
      </c>
      <c r="C67" s="15" t="s">
        <v>324</v>
      </c>
      <c r="D67" s="15" t="s">
        <v>324</v>
      </c>
      <c r="E67" s="15" t="s">
        <v>324</v>
      </c>
      <c r="F67" s="15" t="s">
        <v>299</v>
      </c>
      <c r="G67" s="118" t="s">
        <v>324</v>
      </c>
      <c r="H67" s="15" t="s">
        <v>324</v>
      </c>
      <c r="I67" s="15" t="s">
        <v>324</v>
      </c>
      <c r="J67" s="15" t="s">
        <v>324</v>
      </c>
      <c r="K67" s="127" t="s">
        <v>299</v>
      </c>
      <c r="L67" s="203" t="s">
        <v>110</v>
      </c>
      <c r="M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</row>
    <row r="68" spans="1:84" ht="13.5" thickBot="1">
      <c r="A68" s="202" t="s">
        <v>111</v>
      </c>
      <c r="B68" s="15">
        <v>7246.7149067504688</v>
      </c>
      <c r="C68" s="15">
        <v>7247.3144413586833</v>
      </c>
      <c r="D68" s="15">
        <v>8338.1302690698394</v>
      </c>
      <c r="E68" s="15">
        <v>9055.5047158154848</v>
      </c>
      <c r="F68" s="15" t="s">
        <v>299</v>
      </c>
      <c r="G68" s="118">
        <v>8056.6148339837109</v>
      </c>
      <c r="H68" s="15">
        <v>5855.2650504183648</v>
      </c>
      <c r="I68" s="15">
        <v>5818.1507744830651</v>
      </c>
      <c r="J68" s="15">
        <v>4938.6702286902282</v>
      </c>
      <c r="K68" s="127" t="s">
        <v>299</v>
      </c>
      <c r="L68" s="203" t="s">
        <v>112</v>
      </c>
      <c r="M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</row>
    <row r="69" spans="1:84" ht="20.25" customHeight="1" thickBot="1">
      <c r="A69" s="191" t="s">
        <v>234</v>
      </c>
      <c r="B69" s="15">
        <v>204.61378163118957</v>
      </c>
      <c r="C69" s="15">
        <v>188.31828669087801</v>
      </c>
      <c r="D69" s="15">
        <v>228.17278490364023</v>
      </c>
      <c r="E69" s="15">
        <v>301.81528006589787</v>
      </c>
      <c r="F69" s="15" t="s">
        <v>299</v>
      </c>
      <c r="G69" s="118">
        <v>90.501235849993549</v>
      </c>
      <c r="H69" s="15">
        <v>4.4870843166702423</v>
      </c>
      <c r="I69" s="15">
        <v>69.319175091505372</v>
      </c>
      <c r="J69" s="15">
        <v>63.447546777546769</v>
      </c>
      <c r="K69" s="127" t="s">
        <v>299</v>
      </c>
      <c r="L69" s="203" t="s">
        <v>213</v>
      </c>
      <c r="M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</row>
    <row r="70" spans="1:84" ht="13.5" thickBot="1">
      <c r="A70" s="268" t="s">
        <v>115</v>
      </c>
      <c r="B70" s="269">
        <v>7042.1011251192795</v>
      </c>
      <c r="C70" s="269">
        <v>7058.996154667806</v>
      </c>
      <c r="D70" s="269">
        <v>8109.9574841661988</v>
      </c>
      <c r="E70" s="269">
        <v>8753.6894357495876</v>
      </c>
      <c r="F70" s="269" t="s">
        <v>299</v>
      </c>
      <c r="G70" s="270">
        <v>7966.1135981337166</v>
      </c>
      <c r="H70" s="269">
        <v>5850.7779661016948</v>
      </c>
      <c r="I70" s="269">
        <v>5748.8315993915585</v>
      </c>
      <c r="J70" s="269">
        <v>4875.2226819126809</v>
      </c>
      <c r="K70" s="271" t="s">
        <v>299</v>
      </c>
      <c r="L70" s="272" t="s">
        <v>110</v>
      </c>
      <c r="M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</row>
    <row r="71" spans="1:84" ht="13.5" thickBot="1">
      <c r="A71" s="191" t="s">
        <v>116</v>
      </c>
      <c r="B71" s="76">
        <v>2708.4229374370502</v>
      </c>
      <c r="C71" s="76">
        <v>2492.7873104037599</v>
      </c>
      <c r="D71" s="76">
        <v>2523.9575409378308</v>
      </c>
      <c r="E71" s="76">
        <v>2641.8028006589784</v>
      </c>
      <c r="F71" s="76" t="s">
        <v>299</v>
      </c>
      <c r="G71" s="140">
        <v>7222.571816007734</v>
      </c>
      <c r="H71" s="76">
        <v>5294.6584853035829</v>
      </c>
      <c r="I71" s="76">
        <v>4736.0395717691781</v>
      </c>
      <c r="J71" s="76">
        <v>4030.1783367983362</v>
      </c>
      <c r="K71" s="141" t="s">
        <v>299</v>
      </c>
      <c r="L71" s="201" t="s">
        <v>117</v>
      </c>
      <c r="M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</row>
    <row r="72" spans="1:84" s="99" customFormat="1" ht="25.5">
      <c r="A72" s="77" t="s">
        <v>118</v>
      </c>
      <c r="B72" s="78">
        <v>566.19947810905501</v>
      </c>
      <c r="C72" s="78">
        <v>1307.1611407818843</v>
      </c>
      <c r="D72" s="78">
        <v>1956.0993395221019</v>
      </c>
      <c r="E72" s="78">
        <v>1922.1062808896211</v>
      </c>
      <c r="F72" s="78" t="s">
        <v>299</v>
      </c>
      <c r="G72" s="142">
        <v>662.79269750755464</v>
      </c>
      <c r="H72" s="78">
        <v>325.03334048487449</v>
      </c>
      <c r="I72" s="78">
        <v>640.98993460258646</v>
      </c>
      <c r="J72" s="78">
        <v>487.42201663201655</v>
      </c>
      <c r="K72" s="143" t="s">
        <v>299</v>
      </c>
      <c r="L72" s="204" t="s">
        <v>216</v>
      </c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</row>
    <row r="73" spans="1:84">
      <c r="A73" s="40" t="s">
        <v>120</v>
      </c>
      <c r="B73" s="46">
        <v>71.794113097110355</v>
      </c>
      <c r="C73" s="46">
        <v>147.81068147831661</v>
      </c>
      <c r="D73" s="46">
        <v>300.17814143468945</v>
      </c>
      <c r="E73" s="46">
        <v>374.92808896210869</v>
      </c>
      <c r="F73" s="46" t="s">
        <v>299</v>
      </c>
      <c r="G73" s="122">
        <v>25.974867699591133</v>
      </c>
      <c r="H73" s="46">
        <v>9.4906457841664871</v>
      </c>
      <c r="I73" s="46">
        <v>15.183470924731184</v>
      </c>
      <c r="J73" s="46">
        <v>20.858939708939705</v>
      </c>
      <c r="K73" s="133" t="s">
        <v>299</v>
      </c>
      <c r="L73" s="41" t="s">
        <v>243</v>
      </c>
      <c r="M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</row>
    <row r="74" spans="1:84" ht="13.5" thickBot="1">
      <c r="A74" s="80" t="s">
        <v>122</v>
      </c>
      <c r="B74" s="81">
        <v>494.40536501194458</v>
      </c>
      <c r="C74" s="81">
        <v>1159.3504593035677</v>
      </c>
      <c r="D74" s="81">
        <v>1655.9211980874124</v>
      </c>
      <c r="E74" s="81">
        <v>1547.1781919275122</v>
      </c>
      <c r="F74" s="81" t="s">
        <v>299</v>
      </c>
      <c r="G74" s="144">
        <v>636.81782980796345</v>
      </c>
      <c r="H74" s="81">
        <v>315.54269470070795</v>
      </c>
      <c r="I74" s="81">
        <v>625.80646367785539</v>
      </c>
      <c r="J74" s="81">
        <v>466.56307692307689</v>
      </c>
      <c r="K74" s="145" t="s">
        <v>299</v>
      </c>
      <c r="L74" s="82" t="s">
        <v>123</v>
      </c>
      <c r="M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</row>
    <row r="75" spans="1:84" s="231" customFormat="1" ht="25.5">
      <c r="A75" s="77" t="s">
        <v>124</v>
      </c>
      <c r="B75" s="19">
        <v>454.72073899633796</v>
      </c>
      <c r="C75" s="19">
        <v>531.01224097415081</v>
      </c>
      <c r="D75" s="19">
        <v>489.51524194860809</v>
      </c>
      <c r="E75" s="19">
        <v>695.0340815485996</v>
      </c>
      <c r="F75" s="19" t="s">
        <v>299</v>
      </c>
      <c r="G75" s="126">
        <v>2.7534670324940822</v>
      </c>
      <c r="H75" s="19">
        <v>2.6464492598154901</v>
      </c>
      <c r="I75" s="19">
        <v>6.1755127974874489</v>
      </c>
      <c r="J75" s="19">
        <v>10.542681912681912</v>
      </c>
      <c r="K75" s="146" t="s">
        <v>299</v>
      </c>
      <c r="L75" s="204" t="s">
        <v>125</v>
      </c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</row>
    <row r="76" spans="1:84">
      <c r="A76" s="40" t="s">
        <v>126</v>
      </c>
      <c r="B76" s="46">
        <v>71.938472927512947</v>
      </c>
      <c r="C76" s="46">
        <v>89.357466353343298</v>
      </c>
      <c r="D76" s="46">
        <v>63.232261520342611</v>
      </c>
      <c r="E76" s="46">
        <v>125.28286655683689</v>
      </c>
      <c r="F76" s="46" t="s">
        <v>299</v>
      </c>
      <c r="G76" s="122">
        <v>1.8525881859264044</v>
      </c>
      <c r="H76" s="46">
        <v>0.48382321390259597</v>
      </c>
      <c r="I76" s="46">
        <v>2.8990565376344088</v>
      </c>
      <c r="J76" s="46">
        <v>0.88744282744282732</v>
      </c>
      <c r="K76" s="133" t="s">
        <v>299</v>
      </c>
      <c r="L76" s="41" t="s">
        <v>127</v>
      </c>
      <c r="M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</row>
    <row r="77" spans="1:84">
      <c r="A77" s="40" t="s">
        <v>128</v>
      </c>
      <c r="B77" s="46">
        <v>197.18047231541371</v>
      </c>
      <c r="C77" s="46">
        <v>254.89955137791071</v>
      </c>
      <c r="D77" s="46">
        <v>168.88811646680944</v>
      </c>
      <c r="E77" s="46">
        <v>231.05335667215815</v>
      </c>
      <c r="F77" s="46" t="s">
        <v>299</v>
      </c>
      <c r="G77" s="122" t="s">
        <v>324</v>
      </c>
      <c r="H77" s="46">
        <v>0.62029607380390472</v>
      </c>
      <c r="I77" s="46">
        <v>1.3308667956989249</v>
      </c>
      <c r="J77" s="46">
        <v>1.7061122661122659</v>
      </c>
      <c r="K77" s="133" t="s">
        <v>299</v>
      </c>
      <c r="L77" s="41" t="s">
        <v>129</v>
      </c>
      <c r="M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</row>
    <row r="78" spans="1:84">
      <c r="A78" s="40" t="s">
        <v>130</v>
      </c>
      <c r="B78" s="46">
        <v>1.6599987995712755</v>
      </c>
      <c r="C78" s="46">
        <v>2.3594317453535569</v>
      </c>
      <c r="D78" s="46">
        <v>2.2950107708779441</v>
      </c>
      <c r="E78" s="46">
        <v>1.5320840197693575</v>
      </c>
      <c r="F78" s="46" t="s">
        <v>299</v>
      </c>
      <c r="G78" s="122" t="s">
        <v>324</v>
      </c>
      <c r="H78" s="46">
        <v>0.16069512980047199</v>
      </c>
      <c r="I78" s="46" t="s">
        <v>324</v>
      </c>
      <c r="J78" s="46" t="s">
        <v>324</v>
      </c>
      <c r="K78" s="133" t="s">
        <v>299</v>
      </c>
      <c r="L78" s="41" t="s">
        <v>131</v>
      </c>
      <c r="M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</row>
    <row r="79" spans="1:84">
      <c r="A79" s="40" t="s">
        <v>132</v>
      </c>
      <c r="B79" s="46">
        <v>40.575424072883173</v>
      </c>
      <c r="C79" s="46">
        <v>17.703674428540911</v>
      </c>
      <c r="D79" s="46">
        <v>8.3858671734475365</v>
      </c>
      <c r="E79" s="46">
        <v>14.029283360790773</v>
      </c>
      <c r="F79" s="46" t="s">
        <v>299</v>
      </c>
      <c r="G79" s="122" t="s">
        <v>324</v>
      </c>
      <c r="H79" s="46">
        <v>0.22546663806050202</v>
      </c>
      <c r="I79" s="46">
        <v>0.30711696680813821</v>
      </c>
      <c r="J79" s="46">
        <v>1.0916008316008314</v>
      </c>
      <c r="K79" s="133" t="s">
        <v>299</v>
      </c>
      <c r="L79" s="41" t="s">
        <v>133</v>
      </c>
      <c r="M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</row>
    <row r="80" spans="1:84">
      <c r="A80" s="40" t="s">
        <v>134</v>
      </c>
      <c r="B80" s="46">
        <v>127.98575452511551</v>
      </c>
      <c r="C80" s="46">
        <v>134.43732108523818</v>
      </c>
      <c r="D80" s="46">
        <v>227.7250745824411</v>
      </c>
      <c r="E80" s="46">
        <v>294.05321252059309</v>
      </c>
      <c r="F80" s="46" t="s">
        <v>299</v>
      </c>
      <c r="G80" s="122">
        <v>0.84786905530449763</v>
      </c>
      <c r="H80" s="46" t="s">
        <v>324</v>
      </c>
      <c r="I80" s="46">
        <v>0.24305150537634412</v>
      </c>
      <c r="J80" s="46">
        <v>0.95594594594594584</v>
      </c>
      <c r="K80" s="133" t="s">
        <v>299</v>
      </c>
      <c r="L80" s="41" t="s">
        <v>135</v>
      </c>
      <c r="M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</row>
    <row r="81" spans="1:84">
      <c r="A81" s="40" t="s">
        <v>58</v>
      </c>
      <c r="B81" s="46">
        <v>15.380616355841372</v>
      </c>
      <c r="C81" s="46">
        <v>32.254795983764154</v>
      </c>
      <c r="D81" s="46">
        <v>18.988911434689506</v>
      </c>
      <c r="E81" s="46">
        <v>29.0832784184514</v>
      </c>
      <c r="F81" s="46" t="s">
        <v>299</v>
      </c>
      <c r="G81" s="122" t="s">
        <v>324</v>
      </c>
      <c r="H81" s="46">
        <v>1.1292426517914609</v>
      </c>
      <c r="I81" s="46">
        <v>1.3884878736900628</v>
      </c>
      <c r="J81" s="46">
        <v>5.8858212058212045</v>
      </c>
      <c r="K81" s="133" t="s">
        <v>299</v>
      </c>
      <c r="L81" s="41" t="s">
        <v>59</v>
      </c>
      <c r="M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</row>
    <row r="82" spans="1:84" s="231" customFormat="1">
      <c r="A82" s="85" t="s">
        <v>136</v>
      </c>
      <c r="B82" s="22">
        <v>3312.7579705768358</v>
      </c>
      <c r="C82" s="22">
        <v>2728.0354625080113</v>
      </c>
      <c r="D82" s="22">
        <v>3140.3853617576574</v>
      </c>
      <c r="E82" s="22">
        <v>3494.7462726523886</v>
      </c>
      <c r="F82" s="22" t="s">
        <v>299</v>
      </c>
      <c r="G82" s="119">
        <v>77.995617585934198</v>
      </c>
      <c r="H82" s="22">
        <v>228.439691053422</v>
      </c>
      <c r="I82" s="22">
        <v>365.62658022230676</v>
      </c>
      <c r="J82" s="22">
        <v>347.07964656964657</v>
      </c>
      <c r="K82" s="129" t="s">
        <v>299</v>
      </c>
      <c r="L82" s="86" t="s">
        <v>137</v>
      </c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</row>
    <row r="83" spans="1:84">
      <c r="A83" s="40" t="s">
        <v>138</v>
      </c>
      <c r="B83" s="46">
        <v>0.22991341633611578</v>
      </c>
      <c r="C83" s="46">
        <v>0.53388164922025205</v>
      </c>
      <c r="D83" s="46">
        <v>1.6290896573875802</v>
      </c>
      <c r="E83" s="46">
        <v>0.38741762767710047</v>
      </c>
      <c r="F83" s="46" t="s">
        <v>299</v>
      </c>
      <c r="G83" s="122">
        <v>1.7868358295674629</v>
      </c>
      <c r="H83" s="46">
        <v>0.43181720660802397</v>
      </c>
      <c r="I83" s="46">
        <v>1.1622690752688174</v>
      </c>
      <c r="J83" s="46">
        <v>0.83164241164241148</v>
      </c>
      <c r="K83" s="133" t="s">
        <v>299</v>
      </c>
      <c r="L83" s="41" t="s">
        <v>139</v>
      </c>
      <c r="M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</row>
    <row r="84" spans="1:84">
      <c r="A84" s="40" t="s">
        <v>140</v>
      </c>
      <c r="B84" s="38">
        <v>19.511615133976424</v>
      </c>
      <c r="C84" s="38">
        <v>20.989297158726767</v>
      </c>
      <c r="D84" s="38">
        <v>24.438542847965735</v>
      </c>
      <c r="E84" s="38">
        <v>22.511593904448102</v>
      </c>
      <c r="F84" s="38" t="s">
        <v>299</v>
      </c>
      <c r="G84" s="121">
        <v>10.39466967936303</v>
      </c>
      <c r="H84" s="38">
        <v>7.9104698562540223</v>
      </c>
      <c r="I84" s="38">
        <v>16.122695103100323</v>
      </c>
      <c r="J84" s="38">
        <v>3.073201663201663</v>
      </c>
      <c r="K84" s="132" t="s">
        <v>299</v>
      </c>
      <c r="L84" s="41" t="s">
        <v>141</v>
      </c>
      <c r="M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</row>
    <row r="85" spans="1:84">
      <c r="A85" s="40" t="s">
        <v>142</v>
      </c>
      <c r="B85" s="38">
        <v>1961.4173797858653</v>
      </c>
      <c r="C85" s="38">
        <v>1295.0465498825038</v>
      </c>
      <c r="D85" s="38">
        <v>1530.990659750858</v>
      </c>
      <c r="E85" s="38">
        <v>1877.444460461285</v>
      </c>
      <c r="F85" s="38" t="s">
        <v>299</v>
      </c>
      <c r="G85" s="121">
        <v>21.060516650073165</v>
      </c>
      <c r="H85" s="38">
        <v>13.473653722377172</v>
      </c>
      <c r="I85" s="38">
        <v>80.973605985913977</v>
      </c>
      <c r="J85" s="38">
        <v>107.58979209979209</v>
      </c>
      <c r="K85" s="132" t="s">
        <v>299</v>
      </c>
      <c r="L85" s="41" t="s">
        <v>143</v>
      </c>
      <c r="M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</row>
    <row r="86" spans="1:84">
      <c r="A86" s="40" t="s">
        <v>144</v>
      </c>
      <c r="B86" s="38">
        <v>1.9377118756698821</v>
      </c>
      <c r="C86" s="38">
        <v>1.5429822687459944</v>
      </c>
      <c r="D86" s="38">
        <v>0.4526053104925053</v>
      </c>
      <c r="E86" s="38">
        <v>0.7668451400329489</v>
      </c>
      <c r="F86" s="38" t="s">
        <v>299</v>
      </c>
      <c r="G86" s="121">
        <v>3.7467102646868948</v>
      </c>
      <c r="H86" s="38">
        <v>1.2593220338983051</v>
      </c>
      <c r="I86" s="38">
        <v>4.3488243010752692</v>
      </c>
      <c r="J86" s="38">
        <v>4.4153638253638245</v>
      </c>
      <c r="K86" s="132" t="s">
        <v>299</v>
      </c>
      <c r="L86" s="41" t="s">
        <v>145</v>
      </c>
      <c r="M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</row>
    <row r="87" spans="1:84">
      <c r="A87" s="40" t="s">
        <v>146</v>
      </c>
      <c r="B87" s="38">
        <v>369.20121881910802</v>
      </c>
      <c r="C87" s="38">
        <v>327.21961119418927</v>
      </c>
      <c r="D87" s="38">
        <v>417.19726757425099</v>
      </c>
      <c r="E87" s="38">
        <v>581.0185337726524</v>
      </c>
      <c r="F87" s="38" t="s">
        <v>299</v>
      </c>
      <c r="G87" s="121">
        <v>17.377892296105017</v>
      </c>
      <c r="H87" s="38">
        <v>51.188929414288772</v>
      </c>
      <c r="I87" s="38">
        <v>11.978955443443777</v>
      </c>
      <c r="J87" s="38">
        <v>15.524740124740124</v>
      </c>
      <c r="K87" s="132" t="s">
        <v>299</v>
      </c>
      <c r="L87" s="41" t="s">
        <v>147</v>
      </c>
      <c r="M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</row>
    <row r="88" spans="1:84">
      <c r="A88" s="40" t="s">
        <v>148</v>
      </c>
      <c r="B88" s="38">
        <v>2.6014698177920685</v>
      </c>
      <c r="C88" s="38">
        <v>1.1715872676778465</v>
      </c>
      <c r="D88" s="38">
        <v>0.16315280513918629</v>
      </c>
      <c r="E88" s="38">
        <v>0.27514415156507416</v>
      </c>
      <c r="F88" s="38" t="s">
        <v>299</v>
      </c>
      <c r="G88" s="121" t="s">
        <v>324</v>
      </c>
      <c r="H88" s="38">
        <v>6.8254237288135595</v>
      </c>
      <c r="I88" s="38">
        <v>5.3621027096774192</v>
      </c>
      <c r="J88" s="38" t="s">
        <v>324</v>
      </c>
      <c r="K88" s="132" t="s">
        <v>299</v>
      </c>
      <c r="L88" s="41" t="s">
        <v>214</v>
      </c>
      <c r="M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</row>
    <row r="89" spans="1:84">
      <c r="A89" s="40" t="s">
        <v>150</v>
      </c>
      <c r="B89" s="38">
        <v>598.9570040970699</v>
      </c>
      <c r="C89" s="38">
        <v>788.38374279000209</v>
      </c>
      <c r="D89" s="38">
        <v>915.91627441113485</v>
      </c>
      <c r="E89" s="38">
        <v>679.29054777594729</v>
      </c>
      <c r="F89" s="38" t="s">
        <v>299</v>
      </c>
      <c r="G89" s="121">
        <v>3.2557852593070797</v>
      </c>
      <c r="H89" s="38">
        <v>129.73855395837802</v>
      </c>
      <c r="I89" s="38">
        <v>140.15525106978498</v>
      </c>
      <c r="J89" s="38">
        <v>51.429979209979201</v>
      </c>
      <c r="K89" s="132" t="s">
        <v>299</v>
      </c>
      <c r="L89" s="41" t="s">
        <v>151</v>
      </c>
      <c r="M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</row>
    <row r="90" spans="1:84">
      <c r="A90" s="40" t="s">
        <v>152</v>
      </c>
      <c r="B90" s="38">
        <v>12.421554190782423</v>
      </c>
      <c r="C90" s="38">
        <v>13.525763725699637</v>
      </c>
      <c r="D90" s="38">
        <v>17.671036916488223</v>
      </c>
      <c r="E90" s="38">
        <v>23.204921746293245</v>
      </c>
      <c r="F90" s="38" t="s">
        <v>299</v>
      </c>
      <c r="G90" s="121">
        <v>7.9783767807187429</v>
      </c>
      <c r="H90" s="38">
        <v>0.8651147822355717</v>
      </c>
      <c r="I90" s="38">
        <v>2.2762179208251485</v>
      </c>
      <c r="J90" s="38">
        <v>1.7096049896049894</v>
      </c>
      <c r="K90" s="132" t="s">
        <v>299</v>
      </c>
      <c r="L90" s="41" t="s">
        <v>153</v>
      </c>
      <c r="M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</row>
    <row r="91" spans="1:84">
      <c r="A91" s="40" t="s">
        <v>154</v>
      </c>
      <c r="B91" s="38">
        <v>60.943236834696428</v>
      </c>
      <c r="C91" s="38">
        <v>61.938090151676995</v>
      </c>
      <c r="D91" s="38">
        <v>59.716684689507495</v>
      </c>
      <c r="E91" s="38">
        <v>63.336285008237226</v>
      </c>
      <c r="F91" s="38" t="s">
        <v>299</v>
      </c>
      <c r="G91" s="121" t="s">
        <v>324</v>
      </c>
      <c r="H91" s="38">
        <v>0.37633555031109206</v>
      </c>
      <c r="I91" s="38">
        <v>5.3028602150537639E-2</v>
      </c>
      <c r="J91" s="38">
        <v>1.6288773388773385</v>
      </c>
      <c r="K91" s="132" t="s">
        <v>299</v>
      </c>
      <c r="L91" s="41" t="s">
        <v>155</v>
      </c>
      <c r="M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</row>
    <row r="92" spans="1:84" s="232" customFormat="1" ht="13.5" thickBot="1">
      <c r="A92" s="40" t="s">
        <v>58</v>
      </c>
      <c r="B92" s="87">
        <v>285.53686660553916</v>
      </c>
      <c r="C92" s="87">
        <v>217.68395641956849</v>
      </c>
      <c r="D92" s="87">
        <v>172.21004779443254</v>
      </c>
      <c r="E92" s="87">
        <v>246.51052306425038</v>
      </c>
      <c r="F92" s="87" t="s">
        <v>299</v>
      </c>
      <c r="G92" s="121">
        <v>12.385822476640033</v>
      </c>
      <c r="H92" s="38">
        <v>16.370070800257455</v>
      </c>
      <c r="I92" s="38">
        <v>103.19363001106655</v>
      </c>
      <c r="J92" s="38">
        <v>160.8764449064449</v>
      </c>
      <c r="K92" s="132" t="s">
        <v>299</v>
      </c>
      <c r="L92" s="41" t="s">
        <v>59</v>
      </c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</row>
    <row r="93" spans="1:84" ht="13.5" thickBot="1">
      <c r="A93" s="191" t="s">
        <v>156</v>
      </c>
      <c r="B93" s="15">
        <v>105.67316370308146</v>
      </c>
      <c r="C93" s="15">
        <v>78.392522965178372</v>
      </c>
      <c r="D93" s="15">
        <v>118.141882867409</v>
      </c>
      <c r="E93" s="15">
        <v>145.35932866556834</v>
      </c>
      <c r="F93" s="15" t="s">
        <v>299</v>
      </c>
      <c r="G93" s="118">
        <v>566.39304652362716</v>
      </c>
      <c r="H93" s="15">
        <v>249.66350568547523</v>
      </c>
      <c r="I93" s="15">
        <v>206.14887605013678</v>
      </c>
      <c r="J93" s="15">
        <v>163.3351559251559</v>
      </c>
      <c r="K93" s="127" t="s">
        <v>299</v>
      </c>
      <c r="L93" s="201" t="s">
        <v>157</v>
      </c>
      <c r="M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</row>
    <row r="94" spans="1:84" s="99" customFormat="1" ht="20.25" customHeight="1" thickBot="1">
      <c r="A94" s="202" t="s">
        <v>158</v>
      </c>
      <c r="B94" s="15" t="s">
        <v>324</v>
      </c>
      <c r="C94" s="15">
        <v>6.9409955137791064</v>
      </c>
      <c r="D94" s="15">
        <v>23.750333383297644</v>
      </c>
      <c r="E94" s="15">
        <v>54.582413509060949</v>
      </c>
      <c r="F94" s="15" t="s">
        <v>299</v>
      </c>
      <c r="G94" s="118" t="s">
        <v>324</v>
      </c>
      <c r="H94" s="15">
        <v>0.35724093542158336</v>
      </c>
      <c r="I94" s="15">
        <v>2.0302319620654137</v>
      </c>
      <c r="J94" s="15">
        <v>5.1134719334719332</v>
      </c>
      <c r="K94" s="127" t="s">
        <v>299</v>
      </c>
      <c r="L94" s="273" t="s">
        <v>220</v>
      </c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</row>
    <row r="95" spans="1:84" s="99" customFormat="1" ht="20.25" customHeight="1" thickBot="1">
      <c r="A95" s="274" t="s">
        <v>85</v>
      </c>
      <c r="B95" s="15">
        <v>105.67316370308146</v>
      </c>
      <c r="C95" s="15">
        <v>71.451527451399272</v>
      </c>
      <c r="D95" s="15">
        <v>94.391549484111337</v>
      </c>
      <c r="E95" s="15">
        <v>90.7769151565074</v>
      </c>
      <c r="F95" s="15" t="s">
        <v>299</v>
      </c>
      <c r="G95" s="118">
        <v>566.39304652362716</v>
      </c>
      <c r="H95" s="15">
        <v>249.3062647500536</v>
      </c>
      <c r="I95" s="15">
        <v>204.11864408807136</v>
      </c>
      <c r="J95" s="15">
        <v>158.22168399168396</v>
      </c>
      <c r="K95" s="127" t="s">
        <v>299</v>
      </c>
      <c r="L95" s="272" t="s">
        <v>110</v>
      </c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</row>
    <row r="96" spans="1:84" s="99" customFormat="1" ht="15.75">
      <c r="A96" s="205" t="s">
        <v>302</v>
      </c>
      <c r="B96" s="19">
        <v>59.975598258279739</v>
      </c>
      <c r="C96" s="19">
        <v>13.967677846613972</v>
      </c>
      <c r="D96" s="19">
        <v>48.264943231434685</v>
      </c>
      <c r="E96" s="19">
        <v>48.661264415156502</v>
      </c>
      <c r="F96" s="19" t="s">
        <v>299</v>
      </c>
      <c r="G96" s="126">
        <v>508.20496376055416</v>
      </c>
      <c r="H96" s="19">
        <v>203.35925767002789</v>
      </c>
      <c r="I96" s="19">
        <v>162.54268026011439</v>
      </c>
      <c r="J96" s="19">
        <v>122.50474012474011</v>
      </c>
      <c r="K96" s="146" t="s">
        <v>299</v>
      </c>
      <c r="L96" s="204" t="s">
        <v>306</v>
      </c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</row>
    <row r="97" spans="1:84" s="252" customFormat="1" ht="12.75" customHeight="1">
      <c r="A97" s="40" t="s">
        <v>160</v>
      </c>
      <c r="B97" s="46">
        <v>58.952126768461945</v>
      </c>
      <c r="C97" s="46">
        <v>13.623862422559283</v>
      </c>
      <c r="D97" s="46">
        <v>47.503642738929329</v>
      </c>
      <c r="E97" s="46">
        <v>47.145984349258647</v>
      </c>
      <c r="F97" s="46" t="s">
        <v>299</v>
      </c>
      <c r="G97" s="122">
        <v>499.19845986855989</v>
      </c>
      <c r="H97" s="46">
        <v>194.3005149109633</v>
      </c>
      <c r="I97" s="46">
        <v>156.79613673323269</v>
      </c>
      <c r="J97" s="46">
        <v>113.42195426195426</v>
      </c>
      <c r="K97" s="133" t="s">
        <v>299</v>
      </c>
      <c r="L97" s="41" t="s">
        <v>161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</row>
    <row r="98" spans="1:84">
      <c r="A98" s="40" t="s">
        <v>255</v>
      </c>
      <c r="B98" s="38" t="s">
        <v>324</v>
      </c>
      <c r="C98" s="38" t="s">
        <v>324</v>
      </c>
      <c r="D98" s="38" t="s">
        <v>324</v>
      </c>
      <c r="E98" s="38" t="s">
        <v>324</v>
      </c>
      <c r="F98" s="38" t="s">
        <v>299</v>
      </c>
      <c r="G98" s="121">
        <v>3.1853856315902735</v>
      </c>
      <c r="H98" s="38">
        <v>3.6347564900235998</v>
      </c>
      <c r="I98" s="38">
        <v>2.2491053118279574</v>
      </c>
      <c r="J98" s="38">
        <v>2.5891268191268186</v>
      </c>
      <c r="K98" s="132" t="s">
        <v>299</v>
      </c>
      <c r="L98" s="41" t="s">
        <v>257</v>
      </c>
      <c r="M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</row>
    <row r="99" spans="1:84">
      <c r="A99" s="40" t="s">
        <v>256</v>
      </c>
      <c r="B99" s="38">
        <v>0.85142231511254018</v>
      </c>
      <c r="C99" s="38">
        <v>0.31078829309976497</v>
      </c>
      <c r="D99" s="38">
        <v>0.67765419700214125</v>
      </c>
      <c r="E99" s="38">
        <v>1.3400947281713342</v>
      </c>
      <c r="F99" s="38" t="s">
        <v>299</v>
      </c>
      <c r="G99" s="121">
        <v>0.26395093608779857</v>
      </c>
      <c r="H99" s="38">
        <v>0.9542158335121218</v>
      </c>
      <c r="I99" s="38">
        <v>0.77907477419354854</v>
      </c>
      <c r="J99" s="38">
        <v>2.0619750519750517</v>
      </c>
      <c r="K99" s="132" t="s">
        <v>299</v>
      </c>
      <c r="L99" s="41" t="s">
        <v>258</v>
      </c>
      <c r="M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</row>
    <row r="100" spans="1:84">
      <c r="A100" s="40" t="s">
        <v>58</v>
      </c>
      <c r="B100" s="38">
        <v>0.17204917470525188</v>
      </c>
      <c r="C100" s="38" t="s">
        <v>324</v>
      </c>
      <c r="D100" s="38">
        <v>8.3646295503211981E-2</v>
      </c>
      <c r="E100" s="38">
        <v>0.17518533772652387</v>
      </c>
      <c r="F100" s="38" t="s">
        <v>299</v>
      </c>
      <c r="G100" s="121">
        <v>5.5571673243162385</v>
      </c>
      <c r="H100" s="38">
        <v>4.4697704355288561</v>
      </c>
      <c r="I100" s="38">
        <v>2.7183634408602151</v>
      </c>
      <c r="J100" s="38">
        <v>4.4316839916839905</v>
      </c>
      <c r="K100" s="132" t="s">
        <v>299</v>
      </c>
      <c r="L100" s="41" t="s">
        <v>59</v>
      </c>
      <c r="M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</row>
    <row r="101" spans="1:84" ht="25.5">
      <c r="A101" s="92" t="s">
        <v>168</v>
      </c>
      <c r="B101" s="66">
        <v>15.453652454448017</v>
      </c>
      <c r="C101" s="66">
        <v>0.74298226874599449</v>
      </c>
      <c r="D101" s="66">
        <v>0.64385284796573872</v>
      </c>
      <c r="E101" s="66">
        <v>1.8238673805601315</v>
      </c>
      <c r="F101" s="66" t="s">
        <v>299</v>
      </c>
      <c r="G101" s="124">
        <v>6.4732816010329248</v>
      </c>
      <c r="H101" s="66">
        <v>5.2996781806479296</v>
      </c>
      <c r="I101" s="66">
        <v>3.8321626666666671</v>
      </c>
      <c r="J101" s="66">
        <v>3.9119126819126815</v>
      </c>
      <c r="K101" s="137" t="s">
        <v>299</v>
      </c>
      <c r="L101" s="206" t="s">
        <v>169</v>
      </c>
      <c r="M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</row>
    <row r="102" spans="1:84" ht="25.5">
      <c r="A102" s="92" t="s">
        <v>170</v>
      </c>
      <c r="B102" s="66">
        <v>28.493418520900327</v>
      </c>
      <c r="C102" s="66">
        <v>49.417645802179024</v>
      </c>
      <c r="D102" s="66">
        <v>41.916029143468947</v>
      </c>
      <c r="E102" s="66">
        <v>35.776214991762764</v>
      </c>
      <c r="F102" s="66" t="s">
        <v>299</v>
      </c>
      <c r="G102" s="124">
        <v>36.768674908543147</v>
      </c>
      <c r="H102" s="66">
        <v>28.844175069727523</v>
      </c>
      <c r="I102" s="66">
        <v>26.742478494623658</v>
      </c>
      <c r="J102" s="66">
        <v>20.484178794178792</v>
      </c>
      <c r="K102" s="137" t="s">
        <v>299</v>
      </c>
      <c r="L102" s="206" t="s">
        <v>171</v>
      </c>
      <c r="M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</row>
    <row r="103" spans="1:84" ht="13.5" thickBot="1">
      <c r="A103" s="51" t="s">
        <v>172</v>
      </c>
      <c r="B103" s="52">
        <v>1.7504944694533764</v>
      </c>
      <c r="C103" s="52">
        <v>7.323221533860286</v>
      </c>
      <c r="D103" s="52">
        <v>3.5667242612419696</v>
      </c>
      <c r="E103" s="52">
        <v>4.5155683690280064</v>
      </c>
      <c r="F103" s="52" t="s">
        <v>299</v>
      </c>
      <c r="G103" s="147">
        <v>14.946126253496878</v>
      </c>
      <c r="H103" s="52">
        <v>11.80315382965029</v>
      </c>
      <c r="I103" s="52">
        <v>11.001322666666669</v>
      </c>
      <c r="J103" s="52">
        <v>11.320852390852389</v>
      </c>
      <c r="K103" s="148" t="s">
        <v>299</v>
      </c>
      <c r="L103" s="54" t="s">
        <v>173</v>
      </c>
      <c r="M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</row>
    <row r="104" spans="1:84" s="187" customFormat="1" ht="12">
      <c r="A104" s="183" t="s">
        <v>207</v>
      </c>
      <c r="B104" s="222"/>
      <c r="C104" s="222"/>
      <c r="D104" s="222"/>
      <c r="E104" s="222"/>
      <c r="F104" s="222"/>
      <c r="G104" s="217"/>
      <c r="H104" s="217"/>
      <c r="I104" s="217"/>
      <c r="J104" s="217"/>
      <c r="K104" s="217"/>
      <c r="L104" s="218" t="s">
        <v>227</v>
      </c>
      <c r="M104" s="186"/>
      <c r="N104" s="186"/>
    </row>
    <row r="105" spans="1:84" s="187" customFormat="1" ht="12">
      <c r="A105" s="188" t="s">
        <v>219</v>
      </c>
      <c r="B105" s="226"/>
      <c r="C105" s="226"/>
      <c r="D105" s="226"/>
      <c r="E105" s="226"/>
      <c r="F105" s="226"/>
      <c r="G105" s="186"/>
      <c r="H105" s="186"/>
      <c r="I105" s="186"/>
      <c r="J105" s="186"/>
      <c r="K105" s="186"/>
      <c r="L105" s="218" t="s">
        <v>251</v>
      </c>
      <c r="M105" s="186"/>
      <c r="N105" s="186"/>
    </row>
    <row r="106" spans="1:84" s="187" customFormat="1" ht="12">
      <c r="A106" s="188" t="s">
        <v>192</v>
      </c>
      <c r="B106" s="226"/>
      <c r="C106" s="226"/>
      <c r="D106" s="226"/>
      <c r="E106" s="226"/>
      <c r="F106" s="226"/>
      <c r="G106" s="186"/>
      <c r="H106" s="186"/>
      <c r="I106" s="186"/>
      <c r="J106" s="186"/>
      <c r="K106" s="186"/>
      <c r="L106" s="218" t="s">
        <v>230</v>
      </c>
      <c r="M106" s="186"/>
      <c r="N106" s="186"/>
    </row>
    <row r="107" spans="1:84" s="187" customFormat="1" ht="12">
      <c r="A107" s="188" t="s">
        <v>259</v>
      </c>
      <c r="C107" s="186"/>
      <c r="G107" s="186"/>
      <c r="H107" s="186"/>
      <c r="I107" s="186"/>
      <c r="J107" s="186"/>
      <c r="K107" s="186"/>
      <c r="L107" s="218" t="s">
        <v>263</v>
      </c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</row>
    <row r="108" spans="1:84" s="242" customFormat="1" ht="12">
      <c r="A108" s="188"/>
      <c r="B108" s="241"/>
      <c r="C108" s="241"/>
      <c r="D108" s="241"/>
      <c r="E108" s="241"/>
      <c r="F108" s="241"/>
      <c r="G108" s="240"/>
      <c r="H108" s="240"/>
      <c r="I108" s="240"/>
      <c r="J108" s="240"/>
      <c r="K108" s="240"/>
      <c r="L108" s="225" t="s">
        <v>262</v>
      </c>
      <c r="N108" s="186"/>
    </row>
    <row r="109" spans="1:84">
      <c r="A109" s="114" t="s">
        <v>261</v>
      </c>
      <c r="B109" s="244"/>
      <c r="C109" s="244"/>
      <c r="D109" s="244"/>
      <c r="E109" s="244"/>
      <c r="F109" s="244"/>
      <c r="G109" s="236"/>
      <c r="H109" s="236"/>
      <c r="I109" s="236"/>
      <c r="J109" s="236"/>
      <c r="K109" s="236"/>
      <c r="N109" s="186"/>
    </row>
    <row r="110" spans="1:84">
      <c r="B110" s="244"/>
      <c r="C110" s="244"/>
      <c r="D110" s="244"/>
      <c r="E110" s="244"/>
      <c r="F110" s="244"/>
      <c r="G110" s="244"/>
      <c r="H110" s="244"/>
      <c r="I110" s="244"/>
      <c r="J110" s="244"/>
      <c r="K110" s="244"/>
      <c r="N110" s="186"/>
    </row>
    <row r="111" spans="1:84">
      <c r="B111" s="244"/>
      <c r="C111" s="244"/>
      <c r="D111" s="244"/>
      <c r="E111" s="244"/>
      <c r="F111" s="244"/>
      <c r="G111" s="236"/>
      <c r="H111" s="236"/>
      <c r="I111" s="236"/>
      <c r="J111" s="236"/>
      <c r="K111" s="236"/>
      <c r="N111" s="186"/>
    </row>
    <row r="112" spans="1:84">
      <c r="B112" s="244"/>
      <c r="C112" s="244"/>
      <c r="D112" s="244"/>
      <c r="E112" s="244"/>
      <c r="F112" s="244"/>
      <c r="G112" s="236"/>
      <c r="H112" s="236"/>
      <c r="I112" s="236"/>
      <c r="J112" s="236"/>
      <c r="K112" s="236"/>
    </row>
    <row r="113" spans="2:11" ht="23.25" customHeight="1"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</row>
    <row r="114" spans="2:11">
      <c r="B114" s="244"/>
      <c r="C114" s="244"/>
      <c r="D114" s="244"/>
      <c r="E114" s="244"/>
      <c r="F114" s="244"/>
      <c r="G114" s="236"/>
      <c r="H114" s="236"/>
      <c r="I114" s="236"/>
      <c r="J114" s="236"/>
      <c r="K114" s="236"/>
    </row>
    <row r="115" spans="2:11">
      <c r="B115" s="244"/>
      <c r="C115" s="244"/>
      <c r="D115" s="244"/>
      <c r="E115" s="244"/>
      <c r="F115" s="244"/>
      <c r="G115" s="236"/>
      <c r="H115" s="236"/>
      <c r="I115" s="236"/>
      <c r="J115" s="236"/>
      <c r="K115" s="236"/>
    </row>
    <row r="116" spans="2:11">
      <c r="B116" s="244"/>
      <c r="C116" s="244"/>
      <c r="D116" s="244"/>
      <c r="E116" s="244"/>
      <c r="F116" s="244"/>
      <c r="G116" s="236"/>
      <c r="H116" s="236"/>
      <c r="I116" s="236"/>
      <c r="J116" s="236"/>
      <c r="K116" s="236"/>
    </row>
    <row r="117" spans="2:11">
      <c r="B117" s="244"/>
      <c r="C117" s="244"/>
      <c r="D117" s="244"/>
      <c r="E117" s="244"/>
      <c r="F117" s="244"/>
      <c r="G117" s="236"/>
      <c r="H117" s="236"/>
      <c r="I117" s="236"/>
      <c r="J117" s="236"/>
      <c r="K117" s="236"/>
    </row>
    <row r="118" spans="2:11">
      <c r="B118" s="244"/>
      <c r="C118" s="244"/>
      <c r="D118" s="244"/>
      <c r="E118" s="244"/>
      <c r="F118" s="244"/>
      <c r="G118" s="236"/>
      <c r="H118" s="236"/>
      <c r="I118" s="236"/>
      <c r="J118" s="236"/>
      <c r="K118" s="236"/>
    </row>
    <row r="119" spans="2:11">
      <c r="B119" s="244"/>
      <c r="C119" s="244"/>
      <c r="D119" s="244"/>
      <c r="E119" s="244"/>
      <c r="F119" s="244"/>
      <c r="G119" s="236"/>
      <c r="H119" s="236"/>
      <c r="I119" s="236"/>
      <c r="J119" s="236"/>
      <c r="K119" s="236"/>
    </row>
    <row r="120" spans="2:11">
      <c r="B120" s="244"/>
      <c r="C120" s="244"/>
      <c r="D120" s="244"/>
      <c r="E120" s="244"/>
      <c r="F120" s="244"/>
      <c r="G120" s="236"/>
      <c r="H120" s="236"/>
      <c r="I120" s="236"/>
      <c r="J120" s="236"/>
      <c r="K120" s="236"/>
    </row>
    <row r="121" spans="2:11">
      <c r="B121" s="244"/>
      <c r="C121" s="244"/>
      <c r="D121" s="244"/>
      <c r="E121" s="244"/>
      <c r="F121" s="244"/>
      <c r="G121" s="236"/>
      <c r="H121" s="236"/>
      <c r="I121" s="236"/>
      <c r="J121" s="236"/>
      <c r="K121" s="236"/>
    </row>
    <row r="122" spans="2:11">
      <c r="B122" s="244"/>
      <c r="C122" s="244"/>
      <c r="D122" s="244"/>
      <c r="E122" s="244"/>
      <c r="F122" s="244"/>
      <c r="G122" s="236"/>
      <c r="H122" s="236"/>
      <c r="I122" s="236"/>
      <c r="J122" s="236"/>
      <c r="K122" s="236"/>
    </row>
    <row r="123" spans="2:11">
      <c r="B123" s="244"/>
      <c r="C123" s="244"/>
      <c r="D123" s="244"/>
      <c r="E123" s="244"/>
      <c r="F123" s="244"/>
      <c r="G123" s="236"/>
      <c r="H123" s="236"/>
      <c r="I123" s="236"/>
      <c r="J123" s="236"/>
      <c r="K123" s="236"/>
    </row>
    <row r="124" spans="2:11">
      <c r="B124" s="244"/>
      <c r="C124" s="244"/>
      <c r="D124" s="244"/>
      <c r="E124" s="244"/>
      <c r="F124" s="244"/>
      <c r="G124" s="236"/>
      <c r="H124" s="236"/>
      <c r="I124" s="236"/>
      <c r="J124" s="236"/>
      <c r="K124" s="236"/>
    </row>
    <row r="125" spans="2:11">
      <c r="B125" s="244"/>
      <c r="C125" s="244"/>
      <c r="D125" s="244"/>
      <c r="E125" s="244"/>
      <c r="F125" s="244"/>
      <c r="G125" s="236"/>
      <c r="H125" s="236"/>
      <c r="I125" s="236"/>
      <c r="J125" s="236"/>
      <c r="K125" s="236"/>
    </row>
    <row r="126" spans="2:11">
      <c r="B126" s="244"/>
      <c r="C126" s="244"/>
      <c r="D126" s="244"/>
      <c r="E126" s="244"/>
      <c r="F126" s="244"/>
      <c r="G126" s="236"/>
      <c r="H126" s="236"/>
      <c r="I126" s="236"/>
      <c r="J126" s="236"/>
      <c r="K126" s="236"/>
    </row>
    <row r="127" spans="2:11">
      <c r="B127" s="244"/>
      <c r="C127" s="244"/>
      <c r="D127" s="244"/>
      <c r="E127" s="244"/>
      <c r="F127" s="244"/>
      <c r="G127" s="236"/>
      <c r="H127" s="236"/>
      <c r="I127" s="236"/>
      <c r="J127" s="236"/>
      <c r="K127" s="236"/>
    </row>
    <row r="128" spans="2:11">
      <c r="B128" s="244"/>
      <c r="C128" s="244"/>
      <c r="D128" s="244"/>
      <c r="E128" s="244"/>
      <c r="F128" s="244"/>
      <c r="G128" s="236"/>
      <c r="H128" s="236"/>
      <c r="I128" s="236"/>
      <c r="J128" s="236"/>
      <c r="K128" s="236"/>
    </row>
    <row r="129" spans="2:11">
      <c r="B129" s="244"/>
      <c r="C129" s="244"/>
      <c r="D129" s="244"/>
      <c r="E129" s="244"/>
      <c r="F129" s="244"/>
      <c r="G129" s="236"/>
      <c r="H129" s="236"/>
      <c r="I129" s="236"/>
      <c r="J129" s="236"/>
      <c r="K129" s="236"/>
    </row>
    <row r="130" spans="2:11">
      <c r="B130" s="244"/>
      <c r="C130" s="244"/>
      <c r="D130" s="244"/>
      <c r="E130" s="244"/>
      <c r="F130" s="244"/>
      <c r="G130" s="236"/>
      <c r="H130" s="236"/>
      <c r="I130" s="236"/>
      <c r="J130" s="236"/>
      <c r="K130" s="236"/>
    </row>
    <row r="131" spans="2:11">
      <c r="B131" s="244"/>
      <c r="C131" s="244"/>
      <c r="D131" s="244"/>
      <c r="E131" s="244"/>
      <c r="F131" s="244"/>
      <c r="G131" s="236"/>
      <c r="H131" s="236"/>
      <c r="I131" s="236"/>
      <c r="J131" s="236"/>
      <c r="K131" s="236"/>
    </row>
    <row r="132" spans="2:11">
      <c r="B132" s="244"/>
      <c r="C132" s="244"/>
      <c r="D132" s="244"/>
      <c r="E132" s="244"/>
      <c r="F132" s="244"/>
      <c r="G132" s="236"/>
      <c r="H132" s="236"/>
      <c r="I132" s="236"/>
      <c r="J132" s="236"/>
      <c r="K132" s="236"/>
    </row>
    <row r="133" spans="2:11">
      <c r="B133" s="244"/>
      <c r="C133" s="244"/>
      <c r="D133" s="244"/>
      <c r="E133" s="244"/>
      <c r="F133" s="244"/>
      <c r="G133" s="236"/>
      <c r="H133" s="236"/>
      <c r="I133" s="236"/>
      <c r="J133" s="236"/>
      <c r="K133" s="236"/>
    </row>
    <row r="134" spans="2:11">
      <c r="B134" s="244"/>
      <c r="C134" s="244"/>
      <c r="D134" s="244"/>
      <c r="E134" s="244"/>
      <c r="F134" s="244"/>
      <c r="G134" s="236"/>
      <c r="H134" s="236"/>
      <c r="I134" s="236"/>
      <c r="J134" s="236"/>
      <c r="K134" s="236"/>
    </row>
    <row r="135" spans="2:11">
      <c r="B135" s="244"/>
      <c r="C135" s="244"/>
      <c r="D135" s="244"/>
      <c r="E135" s="244"/>
      <c r="F135" s="244"/>
      <c r="G135" s="236"/>
      <c r="H135" s="236"/>
      <c r="I135" s="236"/>
      <c r="J135" s="236"/>
      <c r="K135" s="236"/>
    </row>
    <row r="136" spans="2:11">
      <c r="B136" s="244"/>
      <c r="C136" s="244"/>
      <c r="D136" s="244"/>
      <c r="E136" s="244"/>
      <c r="F136" s="244"/>
      <c r="G136" s="236"/>
      <c r="H136" s="236"/>
      <c r="I136" s="236"/>
      <c r="J136" s="236"/>
      <c r="K136" s="236"/>
    </row>
    <row r="137" spans="2:11">
      <c r="B137" s="244"/>
      <c r="C137" s="244"/>
      <c r="D137" s="244"/>
      <c r="E137" s="244"/>
      <c r="F137" s="244"/>
      <c r="G137" s="236"/>
      <c r="H137" s="236"/>
      <c r="I137" s="236"/>
      <c r="J137" s="236"/>
      <c r="K137" s="236"/>
    </row>
    <row r="138" spans="2:11">
      <c r="B138" s="244"/>
      <c r="C138" s="244"/>
      <c r="D138" s="244"/>
      <c r="E138" s="244"/>
      <c r="F138" s="244"/>
      <c r="G138" s="236"/>
      <c r="H138" s="236"/>
      <c r="I138" s="236"/>
      <c r="J138" s="236"/>
      <c r="K138" s="236"/>
    </row>
    <row r="139" spans="2:11">
      <c r="B139" s="244"/>
      <c r="C139" s="244"/>
      <c r="D139" s="244"/>
      <c r="E139" s="244"/>
      <c r="F139" s="244"/>
      <c r="G139" s="236"/>
      <c r="H139" s="236"/>
      <c r="I139" s="236"/>
      <c r="J139" s="236"/>
      <c r="K139" s="236"/>
    </row>
    <row r="140" spans="2:11">
      <c r="B140" s="244"/>
      <c r="C140" s="244"/>
      <c r="D140" s="244"/>
      <c r="E140" s="244"/>
      <c r="F140" s="244"/>
      <c r="G140" s="236"/>
      <c r="H140" s="236"/>
      <c r="I140" s="236"/>
      <c r="J140" s="236"/>
      <c r="K140" s="236"/>
    </row>
    <row r="141" spans="2:11">
      <c r="B141" s="244"/>
      <c r="C141" s="244"/>
      <c r="D141" s="244"/>
      <c r="E141" s="244"/>
      <c r="F141" s="244"/>
      <c r="G141" s="236"/>
      <c r="H141" s="236"/>
      <c r="I141" s="236"/>
      <c r="J141" s="236"/>
      <c r="K141" s="236"/>
    </row>
    <row r="142" spans="2:11">
      <c r="B142" s="244"/>
      <c r="C142" s="244"/>
      <c r="D142" s="244"/>
      <c r="E142" s="244"/>
      <c r="F142" s="244"/>
      <c r="G142" s="236"/>
      <c r="H142" s="236"/>
      <c r="I142" s="236"/>
      <c r="J142" s="236"/>
      <c r="K142" s="236"/>
    </row>
    <row r="143" spans="2:11">
      <c r="B143" s="244"/>
      <c r="C143" s="244"/>
      <c r="D143" s="244"/>
      <c r="E143" s="244"/>
      <c r="F143" s="244"/>
      <c r="G143" s="236"/>
      <c r="H143" s="236"/>
      <c r="I143" s="236"/>
      <c r="J143" s="236"/>
      <c r="K143" s="236"/>
    </row>
    <row r="144" spans="2:11">
      <c r="B144" s="244"/>
      <c r="C144" s="244"/>
      <c r="D144" s="244"/>
      <c r="E144" s="244"/>
      <c r="F144" s="244"/>
      <c r="G144" s="236"/>
      <c r="H144" s="236"/>
      <c r="I144" s="236"/>
      <c r="J144" s="236"/>
      <c r="K144" s="236"/>
    </row>
    <row r="145" spans="2:11">
      <c r="B145" s="244"/>
      <c r="C145" s="244"/>
      <c r="D145" s="244"/>
      <c r="E145" s="244"/>
      <c r="F145" s="244"/>
      <c r="G145" s="236"/>
      <c r="H145" s="236"/>
      <c r="I145" s="236"/>
      <c r="J145" s="236"/>
      <c r="K145" s="236"/>
    </row>
    <row r="146" spans="2:11">
      <c r="B146" s="244"/>
      <c r="C146" s="244"/>
      <c r="D146" s="244"/>
      <c r="E146" s="244"/>
      <c r="F146" s="244"/>
      <c r="G146" s="236"/>
      <c r="H146" s="236"/>
      <c r="I146" s="236"/>
      <c r="J146" s="236"/>
      <c r="K146" s="236"/>
    </row>
    <row r="147" spans="2:11">
      <c r="B147" s="244"/>
      <c r="C147" s="244"/>
      <c r="D147" s="244"/>
      <c r="E147" s="244"/>
      <c r="F147" s="244"/>
      <c r="G147" s="236"/>
      <c r="H147" s="236"/>
      <c r="I147" s="236"/>
      <c r="J147" s="236"/>
      <c r="K147" s="236"/>
    </row>
    <row r="148" spans="2:11">
      <c r="B148" s="244"/>
      <c r="C148" s="244"/>
      <c r="D148" s="244"/>
      <c r="E148" s="244"/>
      <c r="F148" s="244"/>
      <c r="G148" s="236"/>
      <c r="H148" s="236"/>
      <c r="I148" s="236"/>
      <c r="J148" s="236"/>
      <c r="K148" s="236"/>
    </row>
    <row r="149" spans="2:11">
      <c r="B149" s="244"/>
      <c r="C149" s="244"/>
      <c r="D149" s="244"/>
      <c r="E149" s="244"/>
      <c r="F149" s="244"/>
      <c r="G149" s="236"/>
      <c r="H149" s="236"/>
      <c r="I149" s="236"/>
      <c r="J149" s="236"/>
      <c r="K149" s="236"/>
    </row>
    <row r="150" spans="2:11">
      <c r="B150" s="244"/>
      <c r="C150" s="244"/>
      <c r="D150" s="244"/>
      <c r="E150" s="244"/>
      <c r="F150" s="244"/>
      <c r="G150" s="236"/>
      <c r="H150" s="236"/>
      <c r="I150" s="236"/>
      <c r="J150" s="236"/>
      <c r="K150" s="236"/>
    </row>
    <row r="151" spans="2:11">
      <c r="B151" s="244"/>
      <c r="C151" s="244"/>
      <c r="D151" s="244"/>
      <c r="E151" s="244"/>
      <c r="F151" s="244"/>
      <c r="G151" s="236"/>
      <c r="H151" s="236"/>
      <c r="I151" s="236"/>
      <c r="J151" s="236"/>
      <c r="K151" s="236"/>
    </row>
    <row r="152" spans="2:11">
      <c r="B152" s="244"/>
      <c r="C152" s="244"/>
      <c r="D152" s="244"/>
      <c r="E152" s="244"/>
      <c r="F152" s="244"/>
      <c r="G152" s="236"/>
      <c r="H152" s="236"/>
      <c r="I152" s="236"/>
      <c r="J152" s="236"/>
      <c r="K152" s="236"/>
    </row>
    <row r="153" spans="2:11">
      <c r="B153" s="244"/>
      <c r="C153" s="244"/>
      <c r="D153" s="244"/>
      <c r="E153" s="244"/>
      <c r="F153" s="244"/>
      <c r="G153" s="236"/>
      <c r="H153" s="236"/>
      <c r="I153" s="236"/>
      <c r="J153" s="236"/>
      <c r="K153" s="236"/>
    </row>
    <row r="154" spans="2:11">
      <c r="B154" s="244"/>
      <c r="C154" s="244"/>
      <c r="D154" s="244"/>
      <c r="E154" s="244"/>
      <c r="F154" s="244"/>
      <c r="G154" s="236"/>
      <c r="H154" s="236"/>
      <c r="I154" s="236"/>
      <c r="J154" s="236"/>
      <c r="K154" s="236"/>
    </row>
    <row r="155" spans="2:11">
      <c r="B155" s="244"/>
      <c r="C155" s="244"/>
      <c r="D155" s="244"/>
      <c r="E155" s="244"/>
      <c r="F155" s="244"/>
      <c r="G155" s="236"/>
      <c r="H155" s="236"/>
      <c r="I155" s="236"/>
      <c r="J155" s="236"/>
      <c r="K155" s="236"/>
    </row>
    <row r="156" spans="2:11">
      <c r="B156" s="244"/>
      <c r="C156" s="244"/>
      <c r="D156" s="244"/>
      <c r="E156" s="244"/>
      <c r="F156" s="244"/>
      <c r="G156" s="236"/>
      <c r="H156" s="236"/>
      <c r="I156" s="236"/>
      <c r="J156" s="236"/>
      <c r="K156" s="236"/>
    </row>
    <row r="157" spans="2:11">
      <c r="B157" s="244"/>
      <c r="C157" s="244"/>
      <c r="D157" s="244"/>
      <c r="E157" s="244"/>
      <c r="F157" s="244"/>
      <c r="G157" s="236"/>
      <c r="H157" s="236"/>
      <c r="I157" s="236"/>
      <c r="J157" s="236"/>
      <c r="K157" s="236"/>
    </row>
    <row r="158" spans="2:11">
      <c r="B158" s="244"/>
      <c r="C158" s="244"/>
      <c r="D158" s="244"/>
      <c r="E158" s="244"/>
      <c r="F158" s="244"/>
      <c r="G158" s="236"/>
      <c r="H158" s="236"/>
      <c r="I158" s="236"/>
      <c r="J158" s="236"/>
      <c r="K158" s="236"/>
    </row>
    <row r="159" spans="2:11">
      <c r="B159" s="244"/>
      <c r="C159" s="244"/>
      <c r="D159" s="244"/>
      <c r="E159" s="244"/>
      <c r="F159" s="244"/>
      <c r="G159" s="236"/>
      <c r="H159" s="236"/>
      <c r="I159" s="236"/>
      <c r="J159" s="236"/>
      <c r="K159" s="236"/>
    </row>
    <row r="160" spans="2:11">
      <c r="B160" s="244"/>
      <c r="C160" s="244"/>
      <c r="D160" s="244"/>
      <c r="E160" s="244"/>
      <c r="F160" s="244"/>
      <c r="G160" s="236"/>
      <c r="H160" s="236"/>
      <c r="I160" s="236"/>
      <c r="J160" s="236"/>
      <c r="K160" s="236"/>
    </row>
    <row r="161" spans="2:11">
      <c r="B161" s="244"/>
      <c r="C161" s="244"/>
      <c r="D161" s="244"/>
      <c r="E161" s="244"/>
      <c r="F161" s="244"/>
      <c r="G161" s="236"/>
      <c r="H161" s="236"/>
      <c r="I161" s="236"/>
      <c r="J161" s="236"/>
      <c r="K161" s="236"/>
    </row>
    <row r="162" spans="2:11">
      <c r="B162" s="244"/>
      <c r="C162" s="244"/>
      <c r="D162" s="244"/>
      <c r="E162" s="244"/>
      <c r="F162" s="244"/>
      <c r="G162" s="236"/>
      <c r="H162" s="236"/>
      <c r="I162" s="236"/>
      <c r="J162" s="236"/>
      <c r="K162" s="236"/>
    </row>
    <row r="163" spans="2:11">
      <c r="B163" s="244"/>
      <c r="C163" s="244"/>
      <c r="D163" s="244"/>
      <c r="E163" s="244"/>
      <c r="F163" s="244"/>
      <c r="G163" s="236"/>
      <c r="H163" s="236"/>
      <c r="I163" s="236"/>
      <c r="J163" s="236"/>
      <c r="K163" s="236"/>
    </row>
    <row r="164" spans="2:11">
      <c r="B164" s="244"/>
      <c r="C164" s="244"/>
      <c r="D164" s="244"/>
      <c r="E164" s="244"/>
      <c r="F164" s="244"/>
      <c r="G164" s="236"/>
      <c r="H164" s="236"/>
      <c r="I164" s="236"/>
      <c r="J164" s="236"/>
      <c r="K164" s="236"/>
    </row>
    <row r="165" spans="2:11">
      <c r="B165" s="244"/>
      <c r="C165" s="244"/>
      <c r="D165" s="244"/>
      <c r="E165" s="244"/>
      <c r="F165" s="244"/>
      <c r="G165" s="236"/>
      <c r="H165" s="236"/>
      <c r="I165" s="236"/>
      <c r="J165" s="236"/>
      <c r="K165" s="236"/>
    </row>
    <row r="166" spans="2:11">
      <c r="B166" s="244"/>
      <c r="C166" s="244"/>
      <c r="D166" s="244"/>
      <c r="E166" s="244"/>
      <c r="F166" s="244"/>
      <c r="G166" s="236"/>
      <c r="H166" s="236"/>
      <c r="I166" s="236"/>
      <c r="J166" s="236"/>
      <c r="K166" s="236"/>
    </row>
    <row r="167" spans="2:11">
      <c r="B167" s="244"/>
      <c r="C167" s="244"/>
      <c r="D167" s="244"/>
      <c r="E167" s="244"/>
      <c r="F167" s="244"/>
      <c r="G167" s="236"/>
      <c r="H167" s="236"/>
      <c r="I167" s="236"/>
      <c r="J167" s="236"/>
      <c r="K167" s="236"/>
    </row>
    <row r="168" spans="2:11">
      <c r="B168" s="244"/>
      <c r="C168" s="244"/>
      <c r="D168" s="244"/>
      <c r="E168" s="244"/>
      <c r="F168" s="244"/>
      <c r="G168" s="236"/>
      <c r="H168" s="236"/>
      <c r="I168" s="236"/>
      <c r="J168" s="236"/>
      <c r="K168" s="236"/>
    </row>
    <row r="169" spans="2:11">
      <c r="B169" s="244"/>
      <c r="C169" s="244"/>
      <c r="D169" s="244"/>
      <c r="E169" s="244"/>
      <c r="F169" s="244"/>
      <c r="G169" s="236"/>
      <c r="H169" s="236"/>
      <c r="I169" s="236"/>
      <c r="J169" s="236"/>
      <c r="K169" s="236"/>
    </row>
    <row r="170" spans="2:11">
      <c r="B170" s="244"/>
      <c r="C170" s="244"/>
      <c r="D170" s="244"/>
      <c r="E170" s="244"/>
      <c r="F170" s="244"/>
      <c r="G170" s="236"/>
      <c r="H170" s="236"/>
      <c r="I170" s="236"/>
      <c r="J170" s="236"/>
      <c r="K170" s="236"/>
    </row>
    <row r="171" spans="2:11">
      <c r="B171" s="236"/>
      <c r="C171" s="236"/>
      <c r="D171" s="236"/>
      <c r="E171" s="236"/>
      <c r="F171" s="236"/>
      <c r="G171" s="236"/>
      <c r="H171" s="236"/>
      <c r="I171" s="236"/>
      <c r="J171" s="236"/>
      <c r="K171" s="236"/>
    </row>
    <row r="172" spans="2:11">
      <c r="B172" s="236"/>
      <c r="C172" s="236"/>
      <c r="D172" s="236"/>
      <c r="E172" s="236"/>
      <c r="F172" s="236"/>
      <c r="G172" s="236"/>
      <c r="H172" s="236"/>
      <c r="I172" s="236"/>
      <c r="J172" s="236"/>
      <c r="K172" s="236"/>
    </row>
    <row r="173" spans="2:11">
      <c r="B173" s="236"/>
      <c r="C173" s="236"/>
      <c r="D173" s="236"/>
      <c r="E173" s="236"/>
      <c r="F173" s="236"/>
      <c r="G173" s="236"/>
      <c r="H173" s="236"/>
      <c r="I173" s="236"/>
      <c r="J173" s="236"/>
      <c r="K173" s="236"/>
    </row>
    <row r="174" spans="2:11">
      <c r="B174" s="236"/>
      <c r="C174" s="236"/>
      <c r="D174" s="236"/>
      <c r="E174" s="236"/>
      <c r="F174" s="236"/>
      <c r="G174" s="236"/>
      <c r="H174" s="236"/>
      <c r="I174" s="236"/>
      <c r="J174" s="236"/>
      <c r="K174" s="236"/>
    </row>
    <row r="175" spans="2:11">
      <c r="B175" s="236"/>
      <c r="C175" s="236"/>
      <c r="D175" s="236"/>
      <c r="E175" s="236"/>
      <c r="F175" s="236"/>
      <c r="G175" s="236"/>
      <c r="H175" s="236"/>
      <c r="I175" s="236"/>
      <c r="J175" s="236"/>
      <c r="K175" s="236"/>
    </row>
    <row r="176" spans="2:11">
      <c r="B176" s="236"/>
      <c r="C176" s="236"/>
      <c r="D176" s="236"/>
      <c r="E176" s="236"/>
      <c r="F176" s="236"/>
      <c r="G176" s="236"/>
      <c r="H176" s="236"/>
      <c r="I176" s="236"/>
      <c r="J176" s="236"/>
      <c r="K176" s="236"/>
    </row>
    <row r="177" spans="2:11">
      <c r="B177" s="236"/>
      <c r="C177" s="236"/>
      <c r="D177" s="236"/>
      <c r="E177" s="236"/>
      <c r="F177" s="236"/>
      <c r="G177" s="236"/>
      <c r="H177" s="236"/>
      <c r="I177" s="236"/>
      <c r="J177" s="236"/>
      <c r="K177" s="236"/>
    </row>
    <row r="178" spans="2:11"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</row>
    <row r="179" spans="2:11">
      <c r="B179" s="236"/>
      <c r="C179" s="236"/>
      <c r="D179" s="236"/>
      <c r="E179" s="236"/>
      <c r="F179" s="236"/>
      <c r="G179" s="236"/>
      <c r="H179" s="236"/>
      <c r="I179" s="236"/>
      <c r="J179" s="236"/>
      <c r="K179" s="236"/>
    </row>
    <row r="180" spans="2:11">
      <c r="B180" s="236"/>
      <c r="C180" s="236"/>
      <c r="D180" s="236"/>
      <c r="E180" s="236"/>
      <c r="F180" s="236"/>
      <c r="G180" s="236"/>
      <c r="H180" s="236"/>
      <c r="I180" s="236"/>
      <c r="J180" s="236"/>
      <c r="K180" s="236"/>
    </row>
    <row r="181" spans="2:11"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</row>
    <row r="182" spans="2:11">
      <c r="B182" s="236"/>
      <c r="C182" s="236"/>
      <c r="D182" s="236"/>
      <c r="E182" s="236"/>
      <c r="F182" s="236"/>
      <c r="G182" s="236"/>
      <c r="H182" s="236"/>
      <c r="I182" s="236"/>
      <c r="J182" s="236"/>
      <c r="K182" s="236"/>
    </row>
    <row r="183" spans="2:11">
      <c r="B183" s="236"/>
      <c r="C183" s="236"/>
      <c r="D183" s="236"/>
      <c r="E183" s="236"/>
      <c r="F183" s="236"/>
      <c r="G183" s="236"/>
      <c r="H183" s="236"/>
      <c r="I183" s="236"/>
      <c r="J183" s="236"/>
      <c r="K183" s="236"/>
    </row>
    <row r="184" spans="2:11">
      <c r="B184" s="236"/>
      <c r="C184" s="236"/>
      <c r="D184" s="236"/>
      <c r="E184" s="236"/>
      <c r="F184" s="236"/>
      <c r="G184" s="236"/>
      <c r="H184" s="236"/>
      <c r="I184" s="236"/>
      <c r="J184" s="236"/>
      <c r="K184" s="236"/>
    </row>
    <row r="185" spans="2:11">
      <c r="B185" s="236"/>
      <c r="C185" s="236"/>
      <c r="D185" s="236"/>
      <c r="E185" s="236"/>
      <c r="F185" s="236"/>
      <c r="G185" s="236"/>
      <c r="H185" s="236"/>
      <c r="I185" s="236"/>
      <c r="J185" s="236"/>
      <c r="K185" s="236"/>
    </row>
    <row r="186" spans="2:11">
      <c r="B186" s="236"/>
      <c r="C186" s="236"/>
      <c r="D186" s="236"/>
      <c r="E186" s="236"/>
      <c r="F186" s="236"/>
      <c r="G186" s="236"/>
      <c r="H186" s="236"/>
      <c r="I186" s="236"/>
      <c r="J186" s="236"/>
      <c r="K186" s="236"/>
    </row>
    <row r="187" spans="2:11">
      <c r="B187" s="236"/>
      <c r="C187" s="236"/>
      <c r="D187" s="236"/>
      <c r="E187" s="236"/>
      <c r="F187" s="236"/>
      <c r="G187" s="236"/>
      <c r="H187" s="236"/>
      <c r="I187" s="236"/>
      <c r="J187" s="236"/>
      <c r="K187" s="236"/>
    </row>
    <row r="188" spans="2:11">
      <c r="B188" s="236"/>
      <c r="C188" s="236"/>
      <c r="D188" s="236"/>
      <c r="E188" s="236"/>
      <c r="F188" s="236"/>
      <c r="G188" s="236"/>
      <c r="H188" s="236"/>
      <c r="I188" s="236"/>
      <c r="J188" s="236"/>
      <c r="K188" s="236"/>
    </row>
    <row r="189" spans="2:11">
      <c r="B189" s="236"/>
      <c r="C189" s="236"/>
      <c r="D189" s="236"/>
      <c r="E189" s="236"/>
      <c r="F189" s="236"/>
      <c r="G189" s="236"/>
      <c r="H189" s="236"/>
      <c r="I189" s="236"/>
      <c r="J189" s="236"/>
      <c r="K189" s="236"/>
    </row>
    <row r="190" spans="2:11">
      <c r="B190" s="236"/>
      <c r="C190" s="236"/>
      <c r="D190" s="236"/>
      <c r="E190" s="236"/>
      <c r="F190" s="236"/>
      <c r="G190" s="236"/>
      <c r="H190" s="236"/>
      <c r="I190" s="236"/>
      <c r="J190" s="236"/>
      <c r="K190" s="236"/>
    </row>
    <row r="191" spans="2:11">
      <c r="B191" s="236"/>
      <c r="C191" s="236"/>
      <c r="D191" s="236"/>
      <c r="E191" s="236"/>
      <c r="F191" s="236"/>
      <c r="G191" s="236"/>
      <c r="H191" s="236"/>
      <c r="I191" s="236"/>
      <c r="J191" s="236"/>
      <c r="K191" s="236"/>
    </row>
    <row r="192" spans="2:11">
      <c r="B192" s="236"/>
      <c r="C192" s="236"/>
      <c r="D192" s="236"/>
      <c r="E192" s="236"/>
      <c r="F192" s="236"/>
      <c r="G192" s="236"/>
      <c r="H192" s="236"/>
      <c r="I192" s="236"/>
      <c r="J192" s="236"/>
      <c r="K192" s="236"/>
    </row>
    <row r="193" spans="2:11">
      <c r="B193" s="236"/>
      <c r="C193" s="236"/>
      <c r="D193" s="236"/>
      <c r="E193" s="236"/>
      <c r="F193" s="236"/>
      <c r="G193" s="236"/>
      <c r="H193" s="236"/>
      <c r="I193" s="236"/>
      <c r="J193" s="236"/>
      <c r="K193" s="236"/>
    </row>
    <row r="194" spans="2:11">
      <c r="B194" s="236"/>
      <c r="C194" s="236"/>
      <c r="D194" s="236"/>
      <c r="E194" s="236"/>
      <c r="F194" s="236"/>
      <c r="G194" s="236"/>
      <c r="H194" s="236"/>
      <c r="I194" s="236"/>
      <c r="J194" s="236"/>
      <c r="K194" s="236"/>
    </row>
    <row r="195" spans="2:11">
      <c r="B195" s="236"/>
      <c r="C195" s="236"/>
      <c r="D195" s="236"/>
      <c r="E195" s="236"/>
      <c r="F195" s="236"/>
      <c r="G195" s="236"/>
      <c r="H195" s="236"/>
      <c r="I195" s="236"/>
      <c r="J195" s="236"/>
      <c r="K195" s="236"/>
    </row>
    <row r="196" spans="2:11">
      <c r="B196" s="236"/>
      <c r="C196" s="236"/>
      <c r="D196" s="236"/>
      <c r="E196" s="236"/>
      <c r="F196" s="236"/>
      <c r="G196" s="236"/>
      <c r="H196" s="236"/>
      <c r="I196" s="236"/>
      <c r="J196" s="236"/>
      <c r="K196" s="236"/>
    </row>
    <row r="197" spans="2:11">
      <c r="B197" s="236"/>
      <c r="C197" s="236"/>
      <c r="D197" s="236"/>
      <c r="E197" s="236"/>
      <c r="F197" s="236"/>
      <c r="G197" s="236"/>
      <c r="H197" s="236"/>
      <c r="I197" s="236"/>
      <c r="J197" s="236"/>
      <c r="K197" s="236"/>
    </row>
    <row r="198" spans="2:11">
      <c r="B198" s="236"/>
      <c r="C198" s="236"/>
      <c r="D198" s="236"/>
      <c r="E198" s="236"/>
      <c r="F198" s="236"/>
      <c r="G198" s="236"/>
      <c r="H198" s="236"/>
      <c r="I198" s="236"/>
      <c r="J198" s="236"/>
      <c r="K198" s="236"/>
    </row>
    <row r="199" spans="2:11">
      <c r="B199" s="236"/>
      <c r="C199" s="236"/>
      <c r="D199" s="236"/>
      <c r="E199" s="236"/>
      <c r="F199" s="236"/>
      <c r="G199" s="236"/>
      <c r="H199" s="236"/>
      <c r="I199" s="236"/>
      <c r="J199" s="236"/>
      <c r="K199" s="236"/>
    </row>
    <row r="200" spans="2:11">
      <c r="B200" s="236"/>
      <c r="C200" s="236"/>
      <c r="D200" s="236"/>
      <c r="E200" s="236"/>
      <c r="F200" s="236"/>
      <c r="G200" s="236"/>
      <c r="H200" s="236"/>
      <c r="I200" s="236"/>
      <c r="J200" s="236"/>
      <c r="K200" s="236"/>
    </row>
    <row r="201" spans="2:11"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</row>
    <row r="202" spans="2:11">
      <c r="B202" s="236"/>
      <c r="C202" s="236"/>
      <c r="D202" s="236"/>
      <c r="E202" s="236"/>
      <c r="F202" s="236"/>
      <c r="G202" s="236"/>
      <c r="H202" s="236"/>
      <c r="I202" s="236"/>
      <c r="J202" s="236"/>
      <c r="K202" s="236"/>
    </row>
    <row r="203" spans="2:11">
      <c r="B203" s="236"/>
      <c r="C203" s="236"/>
      <c r="D203" s="236"/>
      <c r="E203" s="236"/>
      <c r="F203" s="236"/>
      <c r="G203" s="236"/>
      <c r="H203" s="236"/>
      <c r="I203" s="236"/>
      <c r="J203" s="236"/>
      <c r="K203" s="236"/>
    </row>
    <row r="204" spans="2:11">
      <c r="B204" s="236"/>
      <c r="C204" s="236"/>
      <c r="D204" s="236"/>
      <c r="E204" s="236"/>
      <c r="F204" s="236"/>
      <c r="G204" s="236"/>
      <c r="H204" s="236"/>
      <c r="I204" s="236"/>
      <c r="J204" s="236"/>
      <c r="K204" s="236"/>
    </row>
    <row r="205" spans="2:11">
      <c r="B205" s="236"/>
      <c r="C205" s="236"/>
      <c r="D205" s="236"/>
      <c r="E205" s="236"/>
      <c r="F205" s="236"/>
      <c r="G205" s="236"/>
      <c r="H205" s="236"/>
      <c r="I205" s="236"/>
      <c r="J205" s="236"/>
      <c r="K205" s="236"/>
    </row>
    <row r="206" spans="2:11">
      <c r="B206" s="236"/>
      <c r="C206" s="236"/>
      <c r="D206" s="236"/>
      <c r="E206" s="236"/>
      <c r="F206" s="236"/>
      <c r="G206" s="236"/>
      <c r="H206" s="236"/>
      <c r="I206" s="236"/>
      <c r="J206" s="236"/>
      <c r="K206" s="236"/>
    </row>
    <row r="207" spans="2:11">
      <c r="B207" s="236"/>
      <c r="C207" s="236"/>
      <c r="D207" s="236"/>
      <c r="E207" s="236"/>
      <c r="F207" s="236"/>
      <c r="G207" s="236"/>
      <c r="H207" s="236"/>
      <c r="I207" s="236"/>
      <c r="J207" s="236"/>
      <c r="K207" s="236"/>
    </row>
    <row r="208" spans="2:11">
      <c r="B208" s="236"/>
      <c r="C208" s="236"/>
      <c r="D208" s="236"/>
      <c r="E208" s="236"/>
      <c r="F208" s="236"/>
      <c r="G208" s="236"/>
      <c r="H208" s="236"/>
      <c r="I208" s="236"/>
      <c r="J208" s="236"/>
      <c r="K208" s="236"/>
    </row>
    <row r="209" spans="2:11">
      <c r="B209" s="236"/>
      <c r="C209" s="236"/>
      <c r="D209" s="236"/>
      <c r="E209" s="236"/>
      <c r="F209" s="236"/>
      <c r="G209" s="236"/>
      <c r="H209" s="236"/>
      <c r="I209" s="236"/>
      <c r="J209" s="236"/>
      <c r="K209" s="236"/>
    </row>
    <row r="210" spans="2:11">
      <c r="B210" s="236"/>
      <c r="C210" s="236"/>
      <c r="D210" s="236"/>
      <c r="E210" s="236"/>
      <c r="F210" s="236"/>
      <c r="G210" s="236"/>
      <c r="H210" s="236"/>
      <c r="I210" s="236"/>
      <c r="J210" s="236"/>
      <c r="K210" s="236"/>
    </row>
    <row r="211" spans="2:11">
      <c r="B211" s="236"/>
      <c r="C211" s="236"/>
      <c r="D211" s="236"/>
      <c r="E211" s="236"/>
      <c r="F211" s="236"/>
      <c r="G211" s="236"/>
      <c r="H211" s="236"/>
      <c r="I211" s="236"/>
      <c r="J211" s="236"/>
      <c r="K211" s="236"/>
    </row>
    <row r="212" spans="2:11">
      <c r="B212" s="236"/>
      <c r="C212" s="236"/>
      <c r="D212" s="236"/>
      <c r="E212" s="236"/>
      <c r="F212" s="236"/>
      <c r="G212" s="236"/>
      <c r="H212" s="236"/>
      <c r="I212" s="236"/>
      <c r="J212" s="236"/>
      <c r="K212" s="236"/>
    </row>
    <row r="213" spans="2:11">
      <c r="B213" s="236"/>
      <c r="C213" s="236"/>
      <c r="D213" s="236"/>
      <c r="E213" s="236"/>
      <c r="F213" s="236"/>
      <c r="G213" s="236"/>
      <c r="H213" s="236"/>
      <c r="I213" s="236"/>
      <c r="J213" s="236"/>
      <c r="K213" s="236"/>
    </row>
    <row r="214" spans="2:11">
      <c r="B214" s="236"/>
      <c r="C214" s="236"/>
      <c r="D214" s="236"/>
      <c r="E214" s="236"/>
      <c r="F214" s="236"/>
      <c r="G214" s="236"/>
      <c r="H214" s="236"/>
      <c r="I214" s="236"/>
      <c r="J214" s="236"/>
      <c r="K214" s="236"/>
    </row>
    <row r="215" spans="2:11">
      <c r="B215" s="236"/>
      <c r="C215" s="236"/>
      <c r="D215" s="236"/>
      <c r="E215" s="236"/>
      <c r="F215" s="236"/>
      <c r="G215" s="236"/>
      <c r="H215" s="236"/>
      <c r="I215" s="236"/>
      <c r="J215" s="236"/>
      <c r="K215" s="236"/>
    </row>
    <row r="216" spans="2:11"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</row>
    <row r="217" spans="2:11">
      <c r="B217" s="236"/>
      <c r="C217" s="236"/>
      <c r="D217" s="236"/>
      <c r="E217" s="236"/>
      <c r="F217" s="236"/>
      <c r="G217" s="236"/>
      <c r="H217" s="236"/>
      <c r="I217" s="236"/>
      <c r="J217" s="236"/>
      <c r="K217" s="236"/>
    </row>
    <row r="218" spans="2:11">
      <c r="B218" s="236"/>
      <c r="C218" s="236"/>
      <c r="D218" s="236"/>
      <c r="E218" s="236"/>
      <c r="F218" s="236"/>
      <c r="G218" s="236"/>
      <c r="H218" s="236"/>
      <c r="I218" s="236"/>
      <c r="J218" s="236"/>
      <c r="K218" s="236"/>
    </row>
    <row r="219" spans="2:11">
      <c r="B219" s="236"/>
      <c r="C219" s="236"/>
      <c r="D219" s="236"/>
      <c r="E219" s="236"/>
      <c r="F219" s="236"/>
      <c r="G219" s="236"/>
      <c r="H219" s="236"/>
      <c r="I219" s="236"/>
      <c r="J219" s="236"/>
      <c r="K219" s="236"/>
    </row>
    <row r="220" spans="2:11">
      <c r="B220" s="236"/>
      <c r="C220" s="236"/>
      <c r="D220" s="236"/>
      <c r="E220" s="236"/>
      <c r="F220" s="236"/>
      <c r="G220" s="236"/>
      <c r="H220" s="236"/>
      <c r="I220" s="236"/>
      <c r="J220" s="236"/>
      <c r="K220" s="236"/>
    </row>
    <row r="221" spans="2:11"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</row>
    <row r="222" spans="2:11">
      <c r="B222" s="236"/>
      <c r="C222" s="236"/>
      <c r="D222" s="236"/>
      <c r="E222" s="236"/>
      <c r="F222" s="236"/>
      <c r="G222" s="236"/>
      <c r="H222" s="236"/>
      <c r="I222" s="236"/>
      <c r="J222" s="236"/>
      <c r="K222" s="236"/>
    </row>
    <row r="223" spans="2:11">
      <c r="B223" s="236"/>
      <c r="C223" s="236"/>
      <c r="D223" s="236"/>
      <c r="E223" s="236"/>
      <c r="F223" s="236"/>
      <c r="G223" s="236"/>
      <c r="H223" s="236"/>
      <c r="I223" s="236"/>
      <c r="J223" s="236"/>
      <c r="K223" s="236"/>
    </row>
    <row r="224" spans="2:11">
      <c r="B224" s="236"/>
      <c r="C224" s="236"/>
      <c r="D224" s="236"/>
      <c r="E224" s="236"/>
      <c r="F224" s="236"/>
      <c r="G224" s="236"/>
      <c r="H224" s="236"/>
      <c r="I224" s="236"/>
      <c r="J224" s="236"/>
      <c r="K224" s="236"/>
    </row>
    <row r="225" spans="2:11">
      <c r="B225" s="236"/>
      <c r="C225" s="236"/>
      <c r="D225" s="236"/>
      <c r="E225" s="236"/>
      <c r="F225" s="236"/>
      <c r="G225" s="236"/>
      <c r="H225" s="236"/>
      <c r="I225" s="236"/>
      <c r="J225" s="236"/>
      <c r="K225" s="236"/>
    </row>
    <row r="226" spans="2:11">
      <c r="B226" s="236"/>
      <c r="C226" s="236"/>
      <c r="D226" s="236"/>
      <c r="E226" s="236"/>
      <c r="F226" s="236"/>
      <c r="G226" s="236"/>
      <c r="H226" s="236"/>
      <c r="I226" s="236"/>
      <c r="J226" s="236"/>
      <c r="K226" s="236"/>
    </row>
    <row r="227" spans="2:11">
      <c r="B227" s="236"/>
      <c r="C227" s="236"/>
      <c r="D227" s="236"/>
      <c r="E227" s="236"/>
      <c r="F227" s="236"/>
      <c r="G227" s="236"/>
      <c r="H227" s="236"/>
      <c r="I227" s="236"/>
      <c r="J227" s="236"/>
      <c r="K227" s="236"/>
    </row>
    <row r="228" spans="2:11">
      <c r="B228" s="236"/>
      <c r="C228" s="236"/>
      <c r="D228" s="236"/>
      <c r="E228" s="236"/>
      <c r="F228" s="236"/>
      <c r="G228" s="236"/>
      <c r="H228" s="236"/>
      <c r="I228" s="236"/>
      <c r="J228" s="236"/>
      <c r="K228" s="236"/>
    </row>
    <row r="229" spans="2:11">
      <c r="B229" s="236"/>
      <c r="C229" s="236"/>
      <c r="D229" s="236"/>
      <c r="E229" s="236"/>
      <c r="F229" s="236"/>
      <c r="G229" s="236"/>
      <c r="H229" s="236"/>
      <c r="I229" s="236"/>
      <c r="J229" s="236"/>
      <c r="K229" s="236"/>
    </row>
    <row r="230" spans="2:11">
      <c r="B230" s="236"/>
      <c r="C230" s="236"/>
      <c r="D230" s="236"/>
      <c r="E230" s="236"/>
      <c r="F230" s="236"/>
      <c r="G230" s="236"/>
      <c r="H230" s="236"/>
      <c r="I230" s="236"/>
      <c r="J230" s="236"/>
      <c r="K230" s="236"/>
    </row>
    <row r="231" spans="2:11">
      <c r="B231" s="236"/>
      <c r="C231" s="236"/>
      <c r="D231" s="236"/>
      <c r="E231" s="236"/>
      <c r="F231" s="236"/>
      <c r="G231" s="236"/>
      <c r="H231" s="236"/>
      <c r="I231" s="236"/>
      <c r="J231" s="236"/>
      <c r="K231" s="236"/>
    </row>
    <row r="232" spans="2:11">
      <c r="B232" s="236"/>
      <c r="C232" s="236"/>
      <c r="D232" s="236"/>
      <c r="E232" s="236"/>
      <c r="F232" s="236"/>
      <c r="G232" s="236"/>
      <c r="H232" s="236"/>
      <c r="I232" s="236"/>
      <c r="J232" s="236"/>
      <c r="K232" s="236"/>
    </row>
    <row r="233" spans="2:11">
      <c r="B233" s="236"/>
      <c r="C233" s="236"/>
      <c r="D233" s="236"/>
      <c r="E233" s="236"/>
      <c r="F233" s="236"/>
      <c r="G233" s="236"/>
      <c r="H233" s="236"/>
      <c r="I233" s="236"/>
      <c r="J233" s="236"/>
      <c r="K233" s="236"/>
    </row>
    <row r="234" spans="2:11">
      <c r="B234" s="236"/>
      <c r="C234" s="236"/>
      <c r="D234" s="236"/>
      <c r="E234" s="236"/>
      <c r="F234" s="236"/>
      <c r="G234" s="236"/>
      <c r="H234" s="236"/>
      <c r="I234" s="236"/>
      <c r="J234" s="236"/>
      <c r="K234" s="236"/>
    </row>
    <row r="235" spans="2:11">
      <c r="B235" s="236"/>
      <c r="C235" s="236"/>
      <c r="D235" s="236"/>
      <c r="E235" s="236"/>
      <c r="F235" s="236"/>
      <c r="G235" s="236"/>
      <c r="H235" s="236"/>
      <c r="I235" s="236"/>
      <c r="J235" s="236"/>
      <c r="K235" s="236"/>
    </row>
    <row r="236" spans="2:11">
      <c r="B236" s="236"/>
      <c r="C236" s="236"/>
      <c r="D236" s="236"/>
      <c r="E236" s="236"/>
      <c r="F236" s="236"/>
      <c r="G236" s="236"/>
      <c r="H236" s="236"/>
      <c r="I236" s="236"/>
      <c r="J236" s="236"/>
      <c r="K236" s="236"/>
    </row>
    <row r="237" spans="2:11">
      <c r="B237" s="236"/>
      <c r="C237" s="236"/>
      <c r="D237" s="236"/>
      <c r="E237" s="236"/>
      <c r="F237" s="236"/>
      <c r="G237" s="236"/>
      <c r="H237" s="236"/>
      <c r="I237" s="236"/>
      <c r="J237" s="236"/>
      <c r="K237" s="236"/>
    </row>
    <row r="238" spans="2:11">
      <c r="B238" s="236"/>
      <c r="C238" s="236"/>
      <c r="D238" s="236"/>
      <c r="E238" s="236"/>
      <c r="F238" s="236"/>
      <c r="G238" s="236"/>
      <c r="H238" s="236"/>
      <c r="I238" s="236"/>
      <c r="J238" s="236"/>
      <c r="K238" s="236"/>
    </row>
    <row r="239" spans="2:11">
      <c r="B239" s="236"/>
      <c r="C239" s="236"/>
      <c r="D239" s="236"/>
      <c r="E239" s="236"/>
      <c r="F239" s="236"/>
      <c r="G239" s="236"/>
      <c r="H239" s="236"/>
      <c r="I239" s="236"/>
      <c r="J239" s="236"/>
      <c r="K239" s="236"/>
    </row>
    <row r="240" spans="2:11">
      <c r="B240" s="236"/>
      <c r="C240" s="236"/>
      <c r="D240" s="236"/>
      <c r="E240" s="236"/>
      <c r="F240" s="236"/>
      <c r="G240" s="236"/>
      <c r="H240" s="236"/>
      <c r="I240" s="236"/>
      <c r="J240" s="236"/>
      <c r="K240" s="236"/>
    </row>
    <row r="241" spans="2:11">
      <c r="B241" s="236"/>
      <c r="C241" s="236"/>
      <c r="D241" s="236"/>
      <c r="E241" s="236"/>
      <c r="F241" s="236"/>
      <c r="G241" s="236"/>
      <c r="H241" s="236"/>
      <c r="I241" s="236"/>
      <c r="J241" s="236"/>
      <c r="K241" s="236"/>
    </row>
    <row r="242" spans="2:11">
      <c r="B242" s="236"/>
      <c r="C242" s="236"/>
      <c r="D242" s="236"/>
      <c r="E242" s="236"/>
      <c r="F242" s="236"/>
      <c r="G242" s="236"/>
      <c r="H242" s="236"/>
      <c r="I242" s="236"/>
      <c r="J242" s="236"/>
      <c r="K242" s="236"/>
    </row>
    <row r="243" spans="2:11">
      <c r="B243" s="236"/>
      <c r="C243" s="236"/>
      <c r="D243" s="236"/>
      <c r="E243" s="236"/>
      <c r="F243" s="236"/>
      <c r="G243" s="236"/>
      <c r="H243" s="236"/>
      <c r="I243" s="236"/>
      <c r="J243" s="236"/>
      <c r="K243" s="236"/>
    </row>
    <row r="244" spans="2:11">
      <c r="B244" s="236"/>
      <c r="C244" s="236"/>
      <c r="D244" s="236"/>
      <c r="E244" s="236"/>
      <c r="F244" s="236"/>
      <c r="G244" s="236"/>
      <c r="H244" s="236"/>
      <c r="I244" s="236"/>
      <c r="J244" s="236"/>
      <c r="K244" s="236"/>
    </row>
    <row r="245" spans="2:11">
      <c r="B245" s="236"/>
      <c r="C245" s="236"/>
      <c r="D245" s="236"/>
      <c r="E245" s="236"/>
      <c r="F245" s="236"/>
      <c r="G245" s="236"/>
      <c r="H245" s="236"/>
      <c r="I245" s="236"/>
      <c r="J245" s="236"/>
      <c r="K245" s="236"/>
    </row>
    <row r="246" spans="2:11">
      <c r="B246" s="236"/>
      <c r="C246" s="236"/>
      <c r="D246" s="236"/>
      <c r="E246" s="236"/>
      <c r="F246" s="236"/>
      <c r="G246" s="236"/>
      <c r="H246" s="236"/>
      <c r="I246" s="236"/>
      <c r="J246" s="236"/>
      <c r="K246" s="236"/>
    </row>
    <row r="247" spans="2:11">
      <c r="B247" s="236"/>
      <c r="C247" s="236"/>
      <c r="D247" s="236"/>
      <c r="E247" s="236"/>
      <c r="F247" s="236"/>
      <c r="G247" s="236"/>
      <c r="H247" s="236"/>
      <c r="I247" s="236"/>
      <c r="J247" s="236"/>
      <c r="K247" s="236"/>
    </row>
    <row r="248" spans="2:11">
      <c r="B248" s="236"/>
      <c r="C248" s="236"/>
      <c r="D248" s="236"/>
      <c r="E248" s="236"/>
      <c r="F248" s="236"/>
      <c r="G248" s="236"/>
      <c r="H248" s="236"/>
      <c r="I248" s="236"/>
      <c r="J248" s="236"/>
      <c r="K248" s="236"/>
    </row>
    <row r="249" spans="2:11">
      <c r="B249" s="236"/>
      <c r="C249" s="236"/>
      <c r="D249" s="236"/>
      <c r="E249" s="236"/>
      <c r="F249" s="236"/>
      <c r="G249" s="236"/>
      <c r="H249" s="236"/>
      <c r="I249" s="236"/>
      <c r="J249" s="236"/>
      <c r="K249" s="236"/>
    </row>
    <row r="250" spans="2:11">
      <c r="B250" s="236"/>
      <c r="C250" s="236"/>
      <c r="D250" s="236"/>
      <c r="E250" s="236"/>
      <c r="F250" s="236"/>
      <c r="G250" s="236"/>
      <c r="H250" s="236"/>
      <c r="I250" s="236"/>
      <c r="J250" s="236"/>
      <c r="K250" s="236"/>
    </row>
    <row r="251" spans="2:11">
      <c r="B251" s="236"/>
      <c r="C251" s="236"/>
      <c r="D251" s="236"/>
      <c r="E251" s="236"/>
      <c r="F251" s="236"/>
      <c r="G251" s="236"/>
      <c r="H251" s="236"/>
      <c r="I251" s="236"/>
      <c r="J251" s="236"/>
      <c r="K251" s="236"/>
    </row>
    <row r="252" spans="2:11">
      <c r="B252" s="236"/>
      <c r="C252" s="236"/>
      <c r="D252" s="236"/>
      <c r="E252" s="236"/>
      <c r="F252" s="236"/>
      <c r="G252" s="236"/>
      <c r="H252" s="236"/>
      <c r="I252" s="236"/>
      <c r="J252" s="236"/>
      <c r="K252" s="236"/>
    </row>
    <row r="253" spans="2:11">
      <c r="B253" s="236"/>
      <c r="C253" s="236"/>
      <c r="D253" s="236"/>
      <c r="E253" s="236"/>
      <c r="F253" s="236"/>
      <c r="G253" s="236"/>
      <c r="H253" s="236"/>
      <c r="I253" s="236"/>
      <c r="J253" s="236"/>
      <c r="K253" s="236"/>
    </row>
    <row r="254" spans="2:11">
      <c r="B254" s="236"/>
      <c r="C254" s="236"/>
      <c r="D254" s="236"/>
      <c r="E254" s="236"/>
      <c r="F254" s="236"/>
      <c r="G254" s="236"/>
      <c r="H254" s="236"/>
      <c r="I254" s="236"/>
      <c r="J254" s="236"/>
      <c r="K254" s="236"/>
    </row>
    <row r="255" spans="2:11">
      <c r="B255" s="236"/>
      <c r="C255" s="236"/>
      <c r="D255" s="236"/>
      <c r="E255" s="236"/>
      <c r="F255" s="236"/>
      <c r="G255" s="236"/>
      <c r="H255" s="236"/>
      <c r="I255" s="236"/>
      <c r="J255" s="236"/>
      <c r="K255" s="236"/>
    </row>
    <row r="256" spans="2:11">
      <c r="B256" s="236"/>
      <c r="C256" s="236"/>
      <c r="D256" s="236"/>
      <c r="E256" s="236"/>
      <c r="F256" s="236"/>
      <c r="G256" s="236"/>
      <c r="H256" s="236"/>
      <c r="I256" s="236"/>
      <c r="J256" s="236"/>
      <c r="K256" s="236"/>
    </row>
    <row r="257" spans="2:11">
      <c r="B257" s="236"/>
      <c r="C257" s="236"/>
      <c r="D257" s="236"/>
      <c r="E257" s="236"/>
      <c r="F257" s="236"/>
      <c r="G257" s="236"/>
      <c r="H257" s="236"/>
      <c r="I257" s="236"/>
      <c r="J257" s="236"/>
      <c r="K257" s="236"/>
    </row>
    <row r="258" spans="2:11">
      <c r="B258" s="236"/>
      <c r="C258" s="236"/>
      <c r="D258" s="236"/>
      <c r="E258" s="236"/>
      <c r="F258" s="236"/>
      <c r="G258" s="236"/>
      <c r="H258" s="236"/>
      <c r="I258" s="236"/>
      <c r="J258" s="236"/>
      <c r="K258" s="236"/>
    </row>
    <row r="259" spans="2:11">
      <c r="B259" s="236"/>
      <c r="C259" s="236"/>
      <c r="D259" s="236"/>
      <c r="E259" s="236"/>
      <c r="F259" s="236"/>
      <c r="G259" s="236"/>
      <c r="H259" s="236"/>
      <c r="I259" s="236"/>
      <c r="J259" s="236"/>
      <c r="K259" s="236"/>
    </row>
    <row r="260" spans="2:11">
      <c r="B260" s="236"/>
      <c r="C260" s="236"/>
      <c r="D260" s="236"/>
      <c r="E260" s="236"/>
      <c r="F260" s="236"/>
      <c r="G260" s="236"/>
      <c r="H260" s="236"/>
      <c r="I260" s="236"/>
      <c r="J260" s="236"/>
      <c r="K260" s="236"/>
    </row>
    <row r="261" spans="2:11">
      <c r="B261" s="236"/>
      <c r="C261" s="236"/>
      <c r="D261" s="236"/>
      <c r="E261" s="236"/>
      <c r="F261" s="236"/>
      <c r="G261" s="236"/>
      <c r="H261" s="236"/>
      <c r="I261" s="236"/>
      <c r="J261" s="236"/>
      <c r="K261" s="236"/>
    </row>
    <row r="262" spans="2:11">
      <c r="B262" s="236"/>
      <c r="C262" s="236"/>
      <c r="D262" s="236"/>
      <c r="E262" s="236"/>
      <c r="F262" s="236"/>
      <c r="G262" s="236"/>
      <c r="H262" s="236"/>
      <c r="I262" s="236"/>
      <c r="J262" s="236"/>
      <c r="K262" s="236"/>
    </row>
    <row r="263" spans="2:11">
      <c r="B263" s="236"/>
      <c r="C263" s="236"/>
      <c r="D263" s="236"/>
      <c r="E263" s="236"/>
      <c r="F263" s="236"/>
      <c r="G263" s="236"/>
      <c r="H263" s="236"/>
      <c r="I263" s="236"/>
      <c r="J263" s="236"/>
      <c r="K263" s="236"/>
    </row>
    <row r="264" spans="2:11">
      <c r="B264" s="236"/>
      <c r="C264" s="236"/>
      <c r="D264" s="236"/>
      <c r="E264" s="236"/>
      <c r="F264" s="236"/>
      <c r="G264" s="236"/>
      <c r="H264" s="236"/>
      <c r="I264" s="236"/>
      <c r="J264" s="236"/>
      <c r="K264" s="236"/>
    </row>
    <row r="265" spans="2:11">
      <c r="B265" s="236"/>
      <c r="C265" s="236"/>
      <c r="D265" s="236"/>
      <c r="E265" s="236"/>
      <c r="F265" s="236"/>
      <c r="G265" s="236"/>
      <c r="H265" s="236"/>
      <c r="I265" s="236"/>
      <c r="J265" s="236"/>
      <c r="K265" s="236"/>
    </row>
    <row r="266" spans="2:11">
      <c r="B266" s="236"/>
      <c r="C266" s="236"/>
      <c r="D266" s="236"/>
      <c r="E266" s="236"/>
      <c r="F266" s="236"/>
      <c r="G266" s="236"/>
      <c r="H266" s="236"/>
      <c r="I266" s="236"/>
      <c r="J266" s="236"/>
      <c r="K266" s="236"/>
    </row>
    <row r="267" spans="2:11">
      <c r="B267" s="236"/>
      <c r="C267" s="236"/>
      <c r="D267" s="236"/>
      <c r="E267" s="236"/>
      <c r="F267" s="236"/>
      <c r="G267" s="236"/>
      <c r="H267" s="236"/>
      <c r="I267" s="236"/>
      <c r="J267" s="236"/>
      <c r="K267" s="236"/>
    </row>
    <row r="268" spans="2:11">
      <c r="B268" s="236"/>
      <c r="C268" s="236"/>
      <c r="D268" s="236"/>
      <c r="E268" s="236"/>
      <c r="F268" s="236"/>
      <c r="G268" s="236"/>
      <c r="H268" s="236"/>
      <c r="I268" s="236"/>
      <c r="J268" s="236"/>
      <c r="K268" s="236"/>
    </row>
    <row r="269" spans="2:11">
      <c r="B269" s="236"/>
      <c r="C269" s="236"/>
      <c r="D269" s="236"/>
      <c r="E269" s="236"/>
      <c r="F269" s="236"/>
      <c r="G269" s="236"/>
      <c r="H269" s="236"/>
      <c r="I269" s="236"/>
      <c r="J269" s="236"/>
      <c r="K269" s="236"/>
    </row>
    <row r="270" spans="2:11">
      <c r="B270" s="236"/>
      <c r="C270" s="236"/>
      <c r="D270" s="236"/>
      <c r="E270" s="236"/>
      <c r="F270" s="236"/>
      <c r="G270" s="236"/>
      <c r="H270" s="236"/>
      <c r="I270" s="236"/>
      <c r="J270" s="236"/>
      <c r="K270" s="236"/>
    </row>
    <row r="271" spans="2:11">
      <c r="B271" s="236"/>
      <c r="C271" s="236"/>
      <c r="D271" s="236"/>
      <c r="E271" s="236"/>
      <c r="F271" s="236"/>
      <c r="G271" s="236"/>
      <c r="H271" s="236"/>
      <c r="I271" s="236"/>
      <c r="J271" s="236"/>
      <c r="K271" s="236"/>
    </row>
    <row r="272" spans="2:11">
      <c r="B272" s="236"/>
      <c r="C272" s="236"/>
      <c r="D272" s="236"/>
      <c r="E272" s="236"/>
      <c r="F272" s="236"/>
      <c r="G272" s="236"/>
      <c r="H272" s="236"/>
      <c r="I272" s="236"/>
      <c r="J272" s="236"/>
      <c r="K272" s="236"/>
    </row>
    <row r="273" spans="2:11">
      <c r="B273" s="236"/>
      <c r="C273" s="236"/>
      <c r="D273" s="236"/>
      <c r="E273" s="236"/>
      <c r="F273" s="236"/>
      <c r="G273" s="236"/>
      <c r="H273" s="236"/>
      <c r="I273" s="236"/>
      <c r="J273" s="236"/>
      <c r="K273" s="236"/>
    </row>
    <row r="274" spans="2:11">
      <c r="B274" s="236"/>
      <c r="C274" s="236"/>
      <c r="D274" s="236"/>
      <c r="E274" s="236"/>
      <c r="F274" s="236"/>
      <c r="G274" s="236"/>
      <c r="H274" s="236"/>
      <c r="I274" s="236"/>
      <c r="J274" s="236"/>
      <c r="K274" s="236"/>
    </row>
    <row r="275" spans="2:11">
      <c r="B275" s="236"/>
      <c r="C275" s="236"/>
      <c r="D275" s="236"/>
      <c r="E275" s="236"/>
      <c r="F275" s="236"/>
      <c r="G275" s="236"/>
      <c r="H275" s="236"/>
      <c r="I275" s="236"/>
      <c r="J275" s="236"/>
      <c r="K275" s="236"/>
    </row>
    <row r="276" spans="2:11">
      <c r="B276" s="236"/>
      <c r="C276" s="236"/>
      <c r="D276" s="236"/>
      <c r="E276" s="236"/>
      <c r="F276" s="236"/>
      <c r="G276" s="236"/>
      <c r="H276" s="236"/>
      <c r="I276" s="236"/>
      <c r="J276" s="236"/>
      <c r="K276" s="236"/>
    </row>
    <row r="277" spans="2:11">
      <c r="B277" s="236"/>
      <c r="C277" s="236"/>
      <c r="D277" s="236"/>
      <c r="E277" s="236"/>
      <c r="F277" s="236"/>
      <c r="G277" s="236"/>
      <c r="H277" s="236"/>
      <c r="I277" s="236"/>
      <c r="J277" s="236"/>
      <c r="K277" s="236"/>
    </row>
    <row r="278" spans="2:11">
      <c r="B278" s="236"/>
      <c r="C278" s="236"/>
      <c r="D278" s="236"/>
      <c r="E278" s="236"/>
      <c r="F278" s="236"/>
      <c r="G278" s="236"/>
      <c r="H278" s="236"/>
      <c r="I278" s="236"/>
      <c r="J278" s="236"/>
      <c r="K278" s="236"/>
    </row>
    <row r="279" spans="2:11">
      <c r="B279" s="236"/>
      <c r="C279" s="236"/>
      <c r="D279" s="236"/>
      <c r="E279" s="236"/>
      <c r="F279" s="236"/>
      <c r="G279" s="236"/>
      <c r="H279" s="236"/>
      <c r="I279" s="236"/>
      <c r="J279" s="236"/>
      <c r="K279" s="236"/>
    </row>
    <row r="280" spans="2:11">
      <c r="B280" s="236"/>
      <c r="C280" s="236"/>
      <c r="D280" s="236"/>
      <c r="E280" s="236"/>
      <c r="F280" s="236"/>
      <c r="G280" s="236"/>
      <c r="H280" s="236"/>
      <c r="I280" s="236"/>
      <c r="J280" s="236"/>
      <c r="K280" s="236"/>
    </row>
    <row r="281" spans="2:11">
      <c r="B281" s="236"/>
      <c r="C281" s="236"/>
      <c r="D281" s="236"/>
      <c r="E281" s="236"/>
      <c r="F281" s="236"/>
      <c r="G281" s="236"/>
      <c r="H281" s="236"/>
      <c r="I281" s="236"/>
      <c r="J281" s="236"/>
      <c r="K281" s="236"/>
    </row>
    <row r="282" spans="2:11">
      <c r="B282" s="236"/>
      <c r="C282" s="236"/>
      <c r="D282" s="236"/>
      <c r="E282" s="236"/>
      <c r="F282" s="236"/>
      <c r="G282" s="236"/>
      <c r="H282" s="236"/>
      <c r="I282" s="236"/>
      <c r="J282" s="236"/>
      <c r="K282" s="236"/>
    </row>
    <row r="283" spans="2:11">
      <c r="B283" s="236"/>
      <c r="C283" s="236"/>
      <c r="D283" s="236"/>
      <c r="E283" s="236"/>
      <c r="F283" s="236"/>
      <c r="G283" s="236"/>
      <c r="H283" s="236"/>
      <c r="I283" s="236"/>
      <c r="J283" s="236"/>
      <c r="K283" s="236"/>
    </row>
    <row r="284" spans="2:11">
      <c r="B284" s="236"/>
      <c r="C284" s="236"/>
      <c r="D284" s="236"/>
      <c r="E284" s="236"/>
      <c r="F284" s="236"/>
      <c r="G284" s="236"/>
      <c r="H284" s="236"/>
      <c r="I284" s="236"/>
      <c r="J284" s="236"/>
      <c r="K284" s="236"/>
    </row>
    <row r="285" spans="2:11">
      <c r="B285" s="236"/>
      <c r="C285" s="236"/>
      <c r="D285" s="236"/>
      <c r="E285" s="236"/>
      <c r="F285" s="236"/>
      <c r="G285" s="236"/>
      <c r="H285" s="236"/>
      <c r="I285" s="236"/>
      <c r="J285" s="236"/>
      <c r="K285" s="236"/>
    </row>
    <row r="286" spans="2:11">
      <c r="B286" s="236"/>
      <c r="C286" s="236"/>
      <c r="D286" s="236"/>
      <c r="E286" s="236"/>
      <c r="F286" s="236"/>
      <c r="G286" s="236"/>
      <c r="H286" s="236"/>
      <c r="I286" s="236"/>
      <c r="J286" s="236"/>
      <c r="K286" s="236"/>
    </row>
    <row r="287" spans="2:11">
      <c r="B287" s="236"/>
      <c r="C287" s="236"/>
      <c r="D287" s="236"/>
      <c r="E287" s="236"/>
      <c r="F287" s="236"/>
      <c r="G287" s="236"/>
      <c r="H287" s="236"/>
      <c r="I287" s="236"/>
      <c r="J287" s="236"/>
      <c r="K287" s="236"/>
    </row>
    <row r="288" spans="2:11">
      <c r="B288" s="236"/>
      <c r="C288" s="236"/>
      <c r="D288" s="236"/>
      <c r="E288" s="236"/>
      <c r="F288" s="236"/>
      <c r="G288" s="236"/>
      <c r="H288" s="236"/>
      <c r="I288" s="236"/>
      <c r="J288" s="236"/>
      <c r="K288" s="236"/>
    </row>
    <row r="289" spans="2:11">
      <c r="B289" s="236"/>
      <c r="C289" s="236"/>
      <c r="D289" s="236"/>
      <c r="E289" s="236"/>
      <c r="F289" s="236"/>
      <c r="G289" s="236"/>
      <c r="H289" s="236"/>
      <c r="I289" s="236"/>
      <c r="J289" s="236"/>
      <c r="K289" s="236"/>
    </row>
    <row r="290" spans="2:11">
      <c r="B290" s="236"/>
      <c r="C290" s="236"/>
      <c r="D290" s="236"/>
      <c r="E290" s="236"/>
      <c r="F290" s="236"/>
      <c r="G290" s="236"/>
      <c r="H290" s="236"/>
      <c r="I290" s="236"/>
      <c r="J290" s="236"/>
      <c r="K290" s="236"/>
    </row>
    <row r="291" spans="2:11">
      <c r="B291" s="236"/>
      <c r="C291" s="236"/>
      <c r="D291" s="236"/>
      <c r="E291" s="236"/>
      <c r="F291" s="236"/>
      <c r="G291" s="236"/>
      <c r="H291" s="236"/>
      <c r="I291" s="236"/>
      <c r="J291" s="236"/>
      <c r="K291" s="236"/>
    </row>
    <row r="292" spans="2:11">
      <c r="B292" s="236"/>
      <c r="C292" s="236"/>
      <c r="D292" s="236"/>
      <c r="E292" s="236"/>
      <c r="F292" s="236"/>
      <c r="G292" s="236"/>
      <c r="H292" s="236"/>
      <c r="I292" s="236"/>
      <c r="J292" s="236"/>
      <c r="K292" s="236"/>
    </row>
    <row r="293" spans="2:11">
      <c r="B293" s="236"/>
      <c r="C293" s="236"/>
      <c r="D293" s="236"/>
      <c r="E293" s="236"/>
      <c r="F293" s="236"/>
      <c r="G293" s="236"/>
      <c r="H293" s="236"/>
      <c r="I293" s="236"/>
      <c r="J293" s="236"/>
      <c r="K293" s="236"/>
    </row>
    <row r="294" spans="2:11">
      <c r="B294" s="236"/>
      <c r="C294" s="236"/>
      <c r="D294" s="236"/>
      <c r="E294" s="236"/>
      <c r="F294" s="236"/>
      <c r="G294" s="236"/>
      <c r="H294" s="236"/>
      <c r="I294" s="236"/>
      <c r="J294" s="236"/>
      <c r="K294" s="236"/>
    </row>
    <row r="295" spans="2:11">
      <c r="B295" s="236"/>
      <c r="C295" s="236"/>
      <c r="D295" s="236"/>
      <c r="E295" s="236"/>
      <c r="F295" s="236"/>
      <c r="G295" s="236"/>
      <c r="H295" s="236"/>
      <c r="I295" s="236"/>
      <c r="J295" s="236"/>
      <c r="K295" s="236"/>
    </row>
    <row r="296" spans="2:11">
      <c r="B296" s="236"/>
      <c r="C296" s="236"/>
      <c r="D296" s="236"/>
      <c r="E296" s="236"/>
      <c r="F296" s="236"/>
      <c r="G296" s="236"/>
      <c r="H296" s="236"/>
      <c r="I296" s="236"/>
      <c r="J296" s="236"/>
      <c r="K296" s="236"/>
    </row>
    <row r="297" spans="2:11">
      <c r="B297" s="236"/>
      <c r="C297" s="236"/>
      <c r="D297" s="236"/>
      <c r="E297" s="236"/>
      <c r="F297" s="236"/>
      <c r="G297" s="236"/>
      <c r="H297" s="236"/>
      <c r="I297" s="236"/>
      <c r="J297" s="236"/>
      <c r="K297" s="236"/>
    </row>
    <row r="298" spans="2:11">
      <c r="B298" s="236"/>
      <c r="C298" s="236"/>
      <c r="D298" s="236"/>
      <c r="E298" s="236"/>
      <c r="F298" s="236"/>
      <c r="G298" s="236"/>
      <c r="H298" s="236"/>
      <c r="I298" s="236"/>
      <c r="J298" s="236"/>
      <c r="K298" s="236"/>
    </row>
    <row r="299" spans="2:11">
      <c r="B299" s="236"/>
      <c r="C299" s="236"/>
      <c r="D299" s="236"/>
      <c r="E299" s="236"/>
      <c r="F299" s="236"/>
      <c r="G299" s="236"/>
      <c r="H299" s="236"/>
      <c r="I299" s="236"/>
      <c r="J299" s="236"/>
      <c r="K299" s="236"/>
    </row>
    <row r="300" spans="2:11">
      <c r="B300" s="236"/>
      <c r="C300" s="236"/>
      <c r="D300" s="236"/>
      <c r="E300" s="236"/>
      <c r="F300" s="236"/>
      <c r="G300" s="236"/>
      <c r="H300" s="236"/>
      <c r="I300" s="236"/>
      <c r="J300" s="236"/>
      <c r="K300" s="236"/>
    </row>
    <row r="301" spans="2:11">
      <c r="B301" s="236"/>
      <c r="C301" s="236"/>
      <c r="D301" s="236"/>
      <c r="E301" s="236"/>
      <c r="F301" s="236"/>
      <c r="G301" s="236"/>
      <c r="H301" s="236"/>
      <c r="I301" s="236"/>
      <c r="J301" s="236"/>
      <c r="K301" s="236"/>
    </row>
    <row r="302" spans="2:11">
      <c r="B302" s="236"/>
      <c r="C302" s="236"/>
      <c r="D302" s="236"/>
      <c r="E302" s="236"/>
      <c r="F302" s="236"/>
      <c r="G302" s="236"/>
      <c r="H302" s="236"/>
      <c r="I302" s="236"/>
      <c r="J302" s="236"/>
      <c r="K302" s="236"/>
    </row>
    <row r="303" spans="2:11">
      <c r="B303" s="236"/>
      <c r="C303" s="236"/>
      <c r="D303" s="236"/>
      <c r="E303" s="236"/>
      <c r="F303" s="236"/>
      <c r="G303" s="236"/>
      <c r="H303" s="236"/>
      <c r="I303" s="236"/>
      <c r="J303" s="236"/>
      <c r="K303" s="236"/>
    </row>
    <row r="304" spans="2:11">
      <c r="B304" s="236"/>
      <c r="C304" s="236"/>
      <c r="D304" s="236"/>
      <c r="E304" s="236"/>
      <c r="F304" s="236"/>
      <c r="G304" s="236"/>
      <c r="H304" s="236"/>
      <c r="I304" s="236"/>
      <c r="J304" s="236"/>
      <c r="K304" s="236"/>
    </row>
    <row r="305" spans="2:11">
      <c r="B305" s="236"/>
      <c r="C305" s="236"/>
      <c r="D305" s="236"/>
      <c r="E305" s="236"/>
      <c r="F305" s="236"/>
      <c r="G305" s="236"/>
      <c r="H305" s="236"/>
      <c r="I305" s="236"/>
      <c r="J305" s="236"/>
      <c r="K305" s="236"/>
    </row>
    <row r="306" spans="2:11">
      <c r="B306" s="236"/>
      <c r="C306" s="236"/>
      <c r="D306" s="236"/>
      <c r="E306" s="236"/>
      <c r="F306" s="236"/>
      <c r="G306" s="236"/>
      <c r="H306" s="236"/>
      <c r="I306" s="236"/>
      <c r="J306" s="236"/>
      <c r="K306" s="236"/>
    </row>
    <row r="307" spans="2:11">
      <c r="B307" s="236"/>
      <c r="C307" s="236"/>
      <c r="D307" s="236"/>
      <c r="E307" s="236"/>
      <c r="F307" s="236"/>
      <c r="G307" s="236"/>
      <c r="H307" s="236"/>
      <c r="I307" s="236"/>
      <c r="J307" s="236"/>
      <c r="K307" s="236"/>
    </row>
    <row r="308" spans="2:11">
      <c r="B308" s="236"/>
      <c r="C308" s="236"/>
      <c r="D308" s="236"/>
      <c r="E308" s="236"/>
      <c r="F308" s="236"/>
      <c r="G308" s="236"/>
      <c r="H308" s="236"/>
      <c r="I308" s="236"/>
      <c r="J308" s="236"/>
      <c r="K308" s="236"/>
    </row>
    <row r="309" spans="2:11">
      <c r="B309" s="236"/>
      <c r="C309" s="236"/>
      <c r="D309" s="236"/>
      <c r="E309" s="236"/>
      <c r="F309" s="236"/>
      <c r="G309" s="236"/>
      <c r="H309" s="236"/>
      <c r="I309" s="236"/>
      <c r="J309" s="236"/>
      <c r="K309" s="236"/>
    </row>
    <row r="310" spans="2:11">
      <c r="B310" s="236"/>
      <c r="C310" s="236"/>
      <c r="D310" s="236"/>
      <c r="E310" s="236"/>
      <c r="F310" s="236"/>
      <c r="G310" s="236"/>
      <c r="H310" s="236"/>
      <c r="I310" s="236"/>
      <c r="J310" s="236"/>
      <c r="K310" s="236"/>
    </row>
    <row r="311" spans="2:11">
      <c r="B311" s="236"/>
      <c r="C311" s="236"/>
      <c r="D311" s="236"/>
      <c r="E311" s="236"/>
      <c r="F311" s="236"/>
      <c r="G311" s="236"/>
      <c r="H311" s="236"/>
      <c r="I311" s="236"/>
      <c r="J311" s="236"/>
      <c r="K311" s="236"/>
    </row>
    <row r="312" spans="2:11">
      <c r="B312" s="236"/>
      <c r="C312" s="236"/>
      <c r="D312" s="236"/>
      <c r="E312" s="236"/>
      <c r="F312" s="236"/>
      <c r="G312" s="236"/>
      <c r="H312" s="236"/>
      <c r="I312" s="236"/>
      <c r="J312" s="236"/>
      <c r="K312" s="236"/>
    </row>
    <row r="313" spans="2:11">
      <c r="B313" s="236"/>
      <c r="C313" s="236"/>
      <c r="D313" s="236"/>
      <c r="E313" s="236"/>
      <c r="F313" s="236"/>
      <c r="G313" s="236"/>
      <c r="H313" s="236"/>
      <c r="I313" s="236"/>
      <c r="J313" s="236"/>
      <c r="K313" s="236"/>
    </row>
    <row r="314" spans="2:11">
      <c r="B314" s="236"/>
      <c r="C314" s="236"/>
      <c r="D314" s="236"/>
      <c r="E314" s="236"/>
      <c r="F314" s="236"/>
      <c r="G314" s="236"/>
      <c r="H314" s="236"/>
      <c r="I314" s="236"/>
      <c r="J314" s="236"/>
      <c r="K314" s="236"/>
    </row>
    <row r="315" spans="2:11">
      <c r="B315" s="236"/>
      <c r="C315" s="236"/>
      <c r="D315" s="236"/>
      <c r="E315" s="236"/>
      <c r="F315" s="236"/>
      <c r="G315" s="236"/>
      <c r="H315" s="236"/>
      <c r="I315" s="236"/>
      <c r="J315" s="236"/>
      <c r="K315" s="236"/>
    </row>
    <row r="316" spans="2:11">
      <c r="B316" s="236"/>
      <c r="C316" s="236"/>
      <c r="D316" s="236"/>
      <c r="E316" s="236"/>
      <c r="F316" s="236"/>
      <c r="G316" s="236"/>
      <c r="H316" s="236"/>
      <c r="I316" s="236"/>
      <c r="J316" s="236"/>
      <c r="K316" s="236"/>
    </row>
    <row r="317" spans="2:11">
      <c r="B317" s="236"/>
      <c r="C317" s="236"/>
      <c r="D317" s="236"/>
      <c r="E317" s="236"/>
      <c r="F317" s="236"/>
      <c r="G317" s="236"/>
      <c r="H317" s="236"/>
      <c r="I317" s="236"/>
      <c r="J317" s="236"/>
      <c r="K317" s="236"/>
    </row>
    <row r="318" spans="2:11">
      <c r="B318" s="236"/>
      <c r="C318" s="236"/>
      <c r="D318" s="236"/>
      <c r="E318" s="236"/>
      <c r="F318" s="236"/>
      <c r="G318" s="236"/>
      <c r="H318" s="236"/>
      <c r="I318" s="236"/>
      <c r="J318" s="236"/>
      <c r="K318" s="236"/>
    </row>
    <row r="319" spans="2:11">
      <c r="B319" s="236"/>
      <c r="C319" s="236"/>
      <c r="D319" s="236"/>
      <c r="E319" s="236"/>
      <c r="F319" s="236"/>
      <c r="G319" s="236"/>
      <c r="H319" s="236"/>
      <c r="I319" s="236"/>
      <c r="J319" s="236"/>
      <c r="K319" s="236"/>
    </row>
    <row r="320" spans="2:11">
      <c r="B320" s="236"/>
      <c r="C320" s="236"/>
      <c r="D320" s="236"/>
      <c r="E320" s="236"/>
      <c r="F320" s="236"/>
      <c r="G320" s="236"/>
      <c r="H320" s="236"/>
      <c r="I320" s="236"/>
      <c r="J320" s="236"/>
      <c r="K320" s="236"/>
    </row>
    <row r="321" spans="2:11">
      <c r="B321" s="236"/>
      <c r="C321" s="236"/>
      <c r="D321" s="236"/>
      <c r="E321" s="236"/>
      <c r="F321" s="236"/>
      <c r="G321" s="236"/>
      <c r="H321" s="236"/>
      <c r="I321" s="236"/>
      <c r="J321" s="236"/>
      <c r="K321" s="236"/>
    </row>
    <row r="322" spans="2:11">
      <c r="B322" s="236"/>
      <c r="C322" s="236"/>
      <c r="D322" s="236"/>
      <c r="E322" s="236"/>
      <c r="F322" s="236"/>
      <c r="G322" s="236"/>
      <c r="H322" s="236"/>
      <c r="I322" s="236"/>
      <c r="J322" s="236"/>
      <c r="K322" s="236"/>
    </row>
    <row r="323" spans="2:11">
      <c r="B323" s="236"/>
      <c r="C323" s="236"/>
      <c r="D323" s="236"/>
      <c r="E323" s="236"/>
      <c r="F323" s="236"/>
      <c r="G323" s="236"/>
      <c r="H323" s="236"/>
      <c r="I323" s="236"/>
      <c r="J323" s="236"/>
      <c r="K323" s="236"/>
    </row>
    <row r="324" spans="2:11">
      <c r="B324" s="236"/>
      <c r="C324" s="236"/>
      <c r="D324" s="236"/>
      <c r="E324" s="236"/>
      <c r="F324" s="236"/>
      <c r="G324" s="236"/>
      <c r="H324" s="236"/>
      <c r="I324" s="236"/>
      <c r="J324" s="236"/>
      <c r="K324" s="236"/>
    </row>
    <row r="325" spans="2:11">
      <c r="B325" s="236"/>
      <c r="C325" s="236"/>
      <c r="D325" s="236"/>
      <c r="E325" s="236"/>
      <c r="F325" s="236"/>
      <c r="G325" s="236"/>
      <c r="H325" s="236"/>
      <c r="I325" s="236"/>
      <c r="J325" s="236"/>
      <c r="K325" s="236"/>
    </row>
    <row r="326" spans="2:11">
      <c r="B326" s="236"/>
      <c r="C326" s="236"/>
      <c r="D326" s="236"/>
      <c r="E326" s="236"/>
      <c r="F326" s="236"/>
      <c r="G326" s="236"/>
      <c r="H326" s="236"/>
      <c r="I326" s="236"/>
      <c r="J326" s="236"/>
      <c r="K326" s="236"/>
    </row>
    <row r="327" spans="2:11">
      <c r="B327" s="236"/>
      <c r="C327" s="236"/>
      <c r="D327" s="236"/>
      <c r="E327" s="236"/>
      <c r="F327" s="236"/>
      <c r="G327" s="236"/>
      <c r="H327" s="236"/>
      <c r="I327" s="236"/>
      <c r="J327" s="236"/>
      <c r="K327" s="236"/>
    </row>
    <row r="328" spans="2:11">
      <c r="B328" s="236"/>
      <c r="C328" s="236"/>
      <c r="D328" s="236"/>
      <c r="E328" s="236"/>
      <c r="F328" s="236"/>
      <c r="G328" s="236"/>
      <c r="H328" s="236"/>
      <c r="I328" s="236"/>
      <c r="J328" s="236"/>
      <c r="K328" s="236"/>
    </row>
    <row r="329" spans="2:11">
      <c r="B329" s="236"/>
      <c r="C329" s="236"/>
      <c r="D329" s="236"/>
      <c r="E329" s="236"/>
      <c r="F329" s="236"/>
      <c r="G329" s="236"/>
      <c r="H329" s="236"/>
      <c r="I329" s="236"/>
      <c r="J329" s="236"/>
      <c r="K329" s="236"/>
    </row>
    <row r="330" spans="2:11">
      <c r="B330" s="236"/>
      <c r="C330" s="236"/>
      <c r="D330" s="236"/>
      <c r="E330" s="236"/>
      <c r="F330" s="236"/>
      <c r="G330" s="236"/>
      <c r="H330" s="236"/>
      <c r="I330" s="236"/>
      <c r="J330" s="236"/>
      <c r="K330" s="236"/>
    </row>
    <row r="331" spans="2:11">
      <c r="B331" s="236"/>
      <c r="C331" s="236"/>
      <c r="D331" s="236"/>
      <c r="E331" s="236"/>
      <c r="F331" s="236"/>
      <c r="G331" s="236"/>
      <c r="H331" s="236"/>
      <c r="I331" s="236"/>
      <c r="J331" s="236"/>
      <c r="K331" s="236"/>
    </row>
    <row r="332" spans="2:11">
      <c r="B332" s="236"/>
      <c r="C332" s="236"/>
      <c r="D332" s="236"/>
      <c r="E332" s="236"/>
      <c r="F332" s="236"/>
      <c r="G332" s="236"/>
      <c r="H332" s="236"/>
      <c r="I332" s="236"/>
      <c r="J332" s="236"/>
      <c r="K332" s="236"/>
    </row>
    <row r="333" spans="2:11">
      <c r="B333" s="236"/>
      <c r="C333" s="236"/>
      <c r="D333" s="236"/>
      <c r="E333" s="236"/>
      <c r="F333" s="236"/>
      <c r="G333" s="236"/>
      <c r="H333" s="236"/>
      <c r="I333" s="236"/>
      <c r="J333" s="236"/>
      <c r="K333" s="236"/>
    </row>
    <row r="334" spans="2:11">
      <c r="B334" s="236"/>
      <c r="C334" s="236"/>
      <c r="D334" s="236"/>
      <c r="E334" s="236"/>
      <c r="F334" s="236"/>
      <c r="G334" s="236"/>
      <c r="H334" s="236"/>
      <c r="I334" s="236"/>
      <c r="J334" s="236"/>
      <c r="K334" s="236"/>
    </row>
    <row r="335" spans="2:11">
      <c r="B335" s="236"/>
      <c r="C335" s="236"/>
      <c r="D335" s="236"/>
      <c r="E335" s="236"/>
      <c r="F335" s="236"/>
      <c r="G335" s="236"/>
      <c r="H335" s="236"/>
      <c r="I335" s="236"/>
      <c r="J335" s="236"/>
      <c r="K335" s="236"/>
    </row>
    <row r="336" spans="2:11">
      <c r="B336" s="236"/>
      <c r="C336" s="236"/>
      <c r="D336" s="236"/>
      <c r="E336" s="236"/>
      <c r="F336" s="236"/>
      <c r="G336" s="236"/>
      <c r="H336" s="236"/>
      <c r="I336" s="236"/>
      <c r="J336" s="236"/>
      <c r="K336" s="236"/>
    </row>
    <row r="337" spans="2:11">
      <c r="B337" s="236"/>
      <c r="C337" s="236"/>
      <c r="D337" s="236"/>
      <c r="E337" s="236"/>
      <c r="F337" s="236"/>
      <c r="G337" s="236"/>
      <c r="H337" s="236"/>
      <c r="I337" s="236"/>
      <c r="J337" s="236"/>
      <c r="K337" s="236"/>
    </row>
    <row r="338" spans="2:11">
      <c r="B338" s="236"/>
      <c r="C338" s="236"/>
      <c r="D338" s="236"/>
      <c r="E338" s="236"/>
      <c r="F338" s="236"/>
      <c r="G338" s="236"/>
      <c r="H338" s="236"/>
      <c r="I338" s="236"/>
      <c r="J338" s="236"/>
      <c r="K338" s="236"/>
    </row>
    <row r="339" spans="2:11">
      <c r="B339" s="236"/>
      <c r="C339" s="236"/>
      <c r="D339" s="236"/>
      <c r="E339" s="236"/>
      <c r="F339" s="236"/>
      <c r="G339" s="236"/>
      <c r="H339" s="236"/>
      <c r="I339" s="236"/>
      <c r="J339" s="236"/>
      <c r="K339" s="236"/>
    </row>
    <row r="340" spans="2:11">
      <c r="B340" s="236"/>
      <c r="C340" s="236"/>
      <c r="D340" s="236"/>
      <c r="E340" s="236"/>
      <c r="F340" s="236"/>
      <c r="G340" s="236"/>
      <c r="H340" s="236"/>
      <c r="I340" s="236"/>
      <c r="J340" s="236"/>
      <c r="K340" s="236"/>
    </row>
    <row r="341" spans="2:11">
      <c r="B341" s="236"/>
      <c r="C341" s="236"/>
      <c r="D341" s="236"/>
      <c r="E341" s="236"/>
      <c r="F341" s="236"/>
      <c r="G341" s="236"/>
      <c r="H341" s="236"/>
      <c r="I341" s="236"/>
      <c r="J341" s="236"/>
      <c r="K341" s="236"/>
    </row>
    <row r="342" spans="2:11">
      <c r="B342" s="236"/>
      <c r="C342" s="236"/>
      <c r="D342" s="236"/>
      <c r="E342" s="236"/>
      <c r="F342" s="236"/>
      <c r="G342" s="236"/>
      <c r="H342" s="236"/>
      <c r="I342" s="236"/>
      <c r="J342" s="236"/>
      <c r="K342" s="236"/>
    </row>
    <row r="343" spans="2:11">
      <c r="B343" s="236"/>
      <c r="C343" s="236"/>
      <c r="D343" s="236"/>
      <c r="E343" s="236"/>
      <c r="F343" s="236"/>
      <c r="G343" s="236"/>
      <c r="H343" s="236"/>
      <c r="I343" s="236"/>
      <c r="J343" s="236"/>
      <c r="K343" s="236"/>
    </row>
    <row r="344" spans="2:11">
      <c r="B344" s="236"/>
      <c r="C344" s="236"/>
      <c r="D344" s="236"/>
      <c r="E344" s="236"/>
      <c r="F344" s="236"/>
      <c r="G344" s="236"/>
      <c r="H344" s="236"/>
      <c r="I344" s="236"/>
      <c r="J344" s="236"/>
      <c r="K344" s="236"/>
    </row>
    <row r="345" spans="2:11">
      <c r="B345" s="236"/>
      <c r="C345" s="236"/>
      <c r="D345" s="236"/>
      <c r="E345" s="236"/>
      <c r="F345" s="236"/>
      <c r="G345" s="236"/>
      <c r="H345" s="236"/>
      <c r="I345" s="236"/>
      <c r="J345" s="236"/>
      <c r="K345" s="236"/>
    </row>
    <row r="346" spans="2:11">
      <c r="B346" s="236"/>
      <c r="C346" s="236"/>
      <c r="D346" s="236"/>
      <c r="E346" s="236"/>
      <c r="F346" s="236"/>
      <c r="G346" s="236"/>
      <c r="H346" s="236"/>
      <c r="I346" s="236"/>
      <c r="J346" s="236"/>
      <c r="K346" s="236"/>
    </row>
    <row r="347" spans="2:11">
      <c r="B347" s="236"/>
      <c r="C347" s="236"/>
      <c r="D347" s="236"/>
      <c r="E347" s="236"/>
      <c r="F347" s="236"/>
      <c r="G347" s="236"/>
      <c r="H347" s="236"/>
      <c r="I347" s="236"/>
      <c r="J347" s="236"/>
      <c r="K347" s="236"/>
    </row>
    <row r="348" spans="2:11">
      <c r="B348" s="236"/>
      <c r="C348" s="236"/>
      <c r="D348" s="236"/>
      <c r="E348" s="236"/>
      <c r="F348" s="236"/>
      <c r="G348" s="236"/>
      <c r="H348" s="236"/>
      <c r="I348" s="236"/>
      <c r="J348" s="236"/>
      <c r="K348" s="236"/>
    </row>
    <row r="349" spans="2:11">
      <c r="B349" s="236"/>
      <c r="C349" s="236"/>
      <c r="D349" s="236"/>
      <c r="E349" s="236"/>
      <c r="F349" s="236"/>
      <c r="G349" s="236"/>
      <c r="H349" s="236"/>
      <c r="I349" s="236"/>
      <c r="J349" s="236"/>
      <c r="K349" s="236"/>
    </row>
    <row r="350" spans="2:11">
      <c r="B350" s="236"/>
      <c r="C350" s="236"/>
      <c r="D350" s="236"/>
      <c r="E350" s="236"/>
      <c r="F350" s="236"/>
      <c r="G350" s="236"/>
      <c r="H350" s="236"/>
      <c r="I350" s="236"/>
      <c r="J350" s="236"/>
      <c r="K350" s="236"/>
    </row>
    <row r="351" spans="2:11">
      <c r="B351" s="236"/>
      <c r="C351" s="236"/>
      <c r="D351" s="236"/>
      <c r="E351" s="236"/>
      <c r="F351" s="236"/>
      <c r="G351" s="236"/>
      <c r="H351" s="236"/>
      <c r="I351" s="236"/>
      <c r="J351" s="236"/>
      <c r="K351" s="236"/>
    </row>
    <row r="352" spans="2:11">
      <c r="B352" s="236"/>
      <c r="C352" s="236"/>
      <c r="D352" s="236"/>
      <c r="E352" s="236"/>
      <c r="F352" s="236"/>
      <c r="G352" s="236"/>
      <c r="H352" s="236"/>
      <c r="I352" s="236"/>
      <c r="J352" s="236"/>
      <c r="K352" s="236"/>
    </row>
    <row r="353" spans="2:11">
      <c r="B353" s="236"/>
      <c r="C353" s="236"/>
      <c r="D353" s="236"/>
      <c r="E353" s="236"/>
      <c r="F353" s="236"/>
      <c r="G353" s="236"/>
      <c r="H353" s="236"/>
      <c r="I353" s="236"/>
      <c r="J353" s="236"/>
      <c r="K353" s="236"/>
    </row>
    <row r="354" spans="2:11">
      <c r="B354" s="236"/>
      <c r="C354" s="236"/>
      <c r="D354" s="236"/>
      <c r="E354" s="236"/>
      <c r="F354" s="236"/>
      <c r="G354" s="236"/>
      <c r="H354" s="236"/>
      <c r="I354" s="236"/>
      <c r="J354" s="236"/>
      <c r="K354" s="236"/>
    </row>
    <row r="355" spans="2:11">
      <c r="B355" s="236"/>
      <c r="C355" s="236"/>
      <c r="D355" s="236"/>
      <c r="E355" s="236"/>
      <c r="F355" s="236"/>
      <c r="G355" s="236"/>
      <c r="H355" s="236"/>
      <c r="I355" s="236"/>
      <c r="J355" s="236"/>
      <c r="K355" s="236"/>
    </row>
    <row r="356" spans="2:11">
      <c r="B356" s="236"/>
      <c r="C356" s="236"/>
      <c r="D356" s="236"/>
      <c r="E356" s="236"/>
      <c r="F356" s="236"/>
      <c r="G356" s="236"/>
      <c r="H356" s="236"/>
      <c r="I356" s="236"/>
      <c r="J356" s="236"/>
      <c r="K356" s="236"/>
    </row>
    <row r="357" spans="2:11">
      <c r="B357" s="236"/>
      <c r="C357" s="236"/>
      <c r="D357" s="236"/>
      <c r="E357" s="236"/>
      <c r="F357" s="236"/>
      <c r="G357" s="236"/>
      <c r="H357" s="236"/>
      <c r="I357" s="236"/>
      <c r="J357" s="236"/>
      <c r="K357" s="236"/>
    </row>
    <row r="358" spans="2:11">
      <c r="B358" s="236"/>
      <c r="C358" s="236"/>
      <c r="D358" s="236"/>
      <c r="E358" s="236"/>
      <c r="F358" s="236"/>
      <c r="G358" s="236"/>
      <c r="H358" s="236"/>
      <c r="I358" s="236"/>
      <c r="J358" s="236"/>
      <c r="K358" s="236"/>
    </row>
    <row r="359" spans="2:11">
      <c r="B359" s="236"/>
      <c r="C359" s="236"/>
      <c r="D359" s="236"/>
      <c r="E359" s="236"/>
      <c r="F359" s="236"/>
      <c r="G359" s="236"/>
      <c r="H359" s="236"/>
      <c r="I359" s="236"/>
      <c r="J359" s="236"/>
      <c r="K359" s="236"/>
    </row>
    <row r="360" spans="2:11">
      <c r="B360" s="236"/>
      <c r="C360" s="236"/>
      <c r="D360" s="236"/>
      <c r="E360" s="236"/>
      <c r="F360" s="236"/>
      <c r="G360" s="236"/>
      <c r="H360" s="236"/>
      <c r="I360" s="236"/>
      <c r="J360" s="236"/>
      <c r="K360" s="236"/>
    </row>
    <row r="361" spans="2:11">
      <c r="B361" s="236"/>
      <c r="C361" s="236"/>
      <c r="D361" s="236"/>
      <c r="E361" s="236"/>
      <c r="F361" s="236"/>
      <c r="G361" s="236"/>
      <c r="H361" s="236"/>
      <c r="I361" s="236"/>
      <c r="J361" s="236"/>
      <c r="K361" s="236"/>
    </row>
    <row r="362" spans="2:11">
      <c r="B362" s="236"/>
      <c r="C362" s="236"/>
      <c r="D362" s="236"/>
      <c r="E362" s="236"/>
      <c r="F362" s="236"/>
      <c r="G362" s="236"/>
      <c r="H362" s="236"/>
      <c r="I362" s="236"/>
      <c r="J362" s="236"/>
      <c r="K362" s="236"/>
    </row>
    <row r="363" spans="2:11">
      <c r="B363" s="236"/>
      <c r="C363" s="236"/>
      <c r="D363" s="236"/>
      <c r="E363" s="236"/>
      <c r="F363" s="236"/>
      <c r="G363" s="236"/>
      <c r="H363" s="236"/>
      <c r="I363" s="236"/>
      <c r="J363" s="236"/>
      <c r="K363" s="236"/>
    </row>
    <row r="364" spans="2:11">
      <c r="B364" s="236"/>
      <c r="C364" s="236"/>
      <c r="D364" s="236"/>
      <c r="E364" s="236"/>
      <c r="F364" s="236"/>
      <c r="G364" s="236"/>
      <c r="H364" s="236"/>
      <c r="I364" s="236"/>
      <c r="J364" s="236"/>
      <c r="K364" s="236"/>
    </row>
    <row r="365" spans="2:11">
      <c r="B365" s="236"/>
      <c r="C365" s="236"/>
      <c r="D365" s="236"/>
      <c r="E365" s="236"/>
      <c r="F365" s="236"/>
      <c r="G365" s="236"/>
      <c r="H365" s="236"/>
      <c r="I365" s="236"/>
      <c r="J365" s="236"/>
      <c r="K365" s="236"/>
    </row>
    <row r="366" spans="2:11">
      <c r="B366" s="236"/>
      <c r="C366" s="236"/>
      <c r="D366" s="236"/>
      <c r="E366" s="236"/>
      <c r="F366" s="236"/>
      <c r="G366" s="236"/>
      <c r="H366" s="236"/>
      <c r="I366" s="236"/>
      <c r="J366" s="236"/>
      <c r="K366" s="236"/>
    </row>
    <row r="367" spans="2:11">
      <c r="B367" s="236"/>
      <c r="C367" s="236"/>
      <c r="D367" s="236"/>
      <c r="E367" s="236"/>
      <c r="F367" s="236"/>
      <c r="G367" s="236"/>
      <c r="H367" s="236"/>
      <c r="I367" s="236"/>
      <c r="J367" s="236"/>
      <c r="K367" s="236"/>
    </row>
    <row r="368" spans="2:11">
      <c r="B368" s="236"/>
      <c r="C368" s="236"/>
      <c r="D368" s="236"/>
      <c r="E368" s="236"/>
      <c r="F368" s="236"/>
      <c r="G368" s="236"/>
      <c r="H368" s="236"/>
      <c r="I368" s="236"/>
      <c r="J368" s="236"/>
      <c r="K368" s="236"/>
    </row>
    <row r="369" spans="2:11">
      <c r="B369" s="236"/>
      <c r="C369" s="236"/>
      <c r="D369" s="236"/>
      <c r="E369" s="236"/>
      <c r="F369" s="236"/>
      <c r="G369" s="236"/>
      <c r="H369" s="236"/>
      <c r="I369" s="236"/>
      <c r="J369" s="236"/>
      <c r="K369" s="236"/>
    </row>
  </sheetData>
  <mergeCells count="3">
    <mergeCell ref="A3:L3"/>
    <mergeCell ref="B4:F4"/>
    <mergeCell ref="G4:K4"/>
  </mergeCells>
  <printOptions horizontalCentered="1" verticalCentered="1"/>
  <pageMargins left="0.19685039370078741" right="0.19685039370078741" top="0" bottom="0" header="0.11811023622047245" footer="0.11811023622047245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CF313"/>
  <sheetViews>
    <sheetView view="pageBreakPreview" zoomScaleNormal="100" zoomScaleSheetLayoutView="100" workbookViewId="0">
      <selection activeCell="A3" sqref="A3:L3"/>
    </sheetView>
  </sheetViews>
  <sheetFormatPr defaultRowHeight="12.75"/>
  <cols>
    <col min="1" max="1" width="31.42578125" style="114" customWidth="1"/>
    <col min="2" max="11" width="9.140625" style="230"/>
    <col min="12" max="12" width="32.42578125" style="235" customWidth="1"/>
    <col min="13" max="13" width="6" style="235" customWidth="1"/>
    <col min="14" max="14" width="9.140625" style="229"/>
    <col min="15" max="16384" width="9.140625" style="230"/>
  </cols>
  <sheetData>
    <row r="1" spans="1:84" ht="21.75" customHeight="1">
      <c r="A1" s="207" t="s">
        <v>355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  <c r="M1" s="246"/>
      <c r="N1" s="211"/>
    </row>
    <row r="2" spans="1:84" ht="19.5" customHeight="1">
      <c r="A2" s="176" t="s">
        <v>356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  <c r="M2" s="246"/>
      <c r="N2" s="211"/>
    </row>
    <row r="3" spans="1:84" ht="15.75">
      <c r="A3" s="276" t="s">
        <v>268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62"/>
      <c r="N3" s="213"/>
    </row>
    <row r="4" spans="1:84" ht="20.25" customHeight="1" thickBot="1">
      <c r="A4" s="8" t="s">
        <v>0</v>
      </c>
      <c r="B4" s="277" t="s">
        <v>1</v>
      </c>
      <c r="C4" s="277"/>
      <c r="D4" s="277"/>
      <c r="E4" s="277"/>
      <c r="F4" s="277"/>
      <c r="G4" s="277" t="s">
        <v>297</v>
      </c>
      <c r="H4" s="277"/>
      <c r="I4" s="277"/>
      <c r="J4" s="277"/>
      <c r="K4" s="277"/>
      <c r="L4" s="9" t="s">
        <v>3</v>
      </c>
      <c r="M4" s="9"/>
    </row>
    <row r="5" spans="1:84" s="99" customFormat="1" ht="15.75" customHeight="1" thickBot="1">
      <c r="A5" s="189"/>
      <c r="B5" s="215">
        <v>2008</v>
      </c>
      <c r="C5" s="215">
        <v>2009</v>
      </c>
      <c r="D5" s="215">
        <v>2010</v>
      </c>
      <c r="E5" s="215">
        <v>2011</v>
      </c>
      <c r="F5" s="219">
        <v>2012</v>
      </c>
      <c r="G5" s="215">
        <v>2008</v>
      </c>
      <c r="H5" s="215">
        <v>2009</v>
      </c>
      <c r="I5" s="215">
        <v>2010</v>
      </c>
      <c r="J5" s="215">
        <v>2011</v>
      </c>
      <c r="K5" s="219">
        <v>2012</v>
      </c>
      <c r="L5" s="190" t="s">
        <v>4</v>
      </c>
      <c r="M5" s="157"/>
      <c r="N5" s="98"/>
    </row>
    <row r="6" spans="1:84" s="99" customFormat="1" ht="19.5" customHeight="1" thickBot="1">
      <c r="A6" s="191" t="s">
        <v>5</v>
      </c>
      <c r="B6" s="15">
        <v>24638.377462</v>
      </c>
      <c r="C6" s="15">
        <v>19096.173952000001</v>
      </c>
      <c r="D6" s="15">
        <v>22215.362056999998</v>
      </c>
      <c r="E6" s="15">
        <v>23952.125053</v>
      </c>
      <c r="F6" s="15">
        <v>24475.633933450143</v>
      </c>
      <c r="G6" s="118">
        <v>19319.957404000001</v>
      </c>
      <c r="H6" s="15">
        <v>14445.136023999999</v>
      </c>
      <c r="I6" s="15">
        <v>16426.570441</v>
      </c>
      <c r="J6" s="15">
        <v>17846.964542000002</v>
      </c>
      <c r="K6" s="127">
        <v>17007.506122647039</v>
      </c>
      <c r="L6" s="192" t="s">
        <v>6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</row>
    <row r="7" spans="1:84" ht="19.5" customHeight="1">
      <c r="A7" s="17" t="s">
        <v>7</v>
      </c>
      <c r="B7" s="18">
        <v>14840.546025</v>
      </c>
      <c r="C7" s="18">
        <v>12512.544927000001</v>
      </c>
      <c r="D7" s="18">
        <v>14480.992738000001</v>
      </c>
      <c r="E7" s="18">
        <v>14610.295571000001</v>
      </c>
      <c r="F7" s="18">
        <v>13764.891113312582</v>
      </c>
      <c r="G7" s="126">
        <v>14646.886767</v>
      </c>
      <c r="H7" s="19">
        <v>10930.245704999999</v>
      </c>
      <c r="I7" s="19">
        <v>12461.932570999999</v>
      </c>
      <c r="J7" s="19">
        <v>13851.274898</v>
      </c>
      <c r="K7" s="146">
        <v>12805.580261393919</v>
      </c>
      <c r="L7" s="36" t="s">
        <v>8</v>
      </c>
      <c r="M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</row>
    <row r="8" spans="1:84" ht="20.100000000000001" customHeight="1">
      <c r="A8" s="85" t="s">
        <v>9</v>
      </c>
      <c r="B8" s="22">
        <v>9472.6228009999995</v>
      </c>
      <c r="C8" s="22">
        <v>6348.8130090000004</v>
      </c>
      <c r="D8" s="22">
        <v>7448.8849060000002</v>
      </c>
      <c r="E8" s="22">
        <v>8921.5706420000006</v>
      </c>
      <c r="F8" s="129">
        <v>10255.65912018054</v>
      </c>
      <c r="G8" s="22">
        <v>4115.8024370000003</v>
      </c>
      <c r="H8" s="22">
        <v>3065.7650880000001</v>
      </c>
      <c r="I8" s="22">
        <v>3386.2283609999999</v>
      </c>
      <c r="J8" s="22">
        <v>3335.7907740000001</v>
      </c>
      <c r="K8" s="129">
        <v>3506.0226212211201</v>
      </c>
      <c r="L8" s="193" t="s">
        <v>10</v>
      </c>
      <c r="M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</row>
    <row r="9" spans="1:84" ht="23.25" customHeight="1">
      <c r="A9" s="85" t="s">
        <v>329</v>
      </c>
      <c r="B9" s="22">
        <v>935.50953600000003</v>
      </c>
      <c r="C9" s="22">
        <v>502.47817500000002</v>
      </c>
      <c r="D9" s="22">
        <v>162.410698</v>
      </c>
      <c r="E9" s="22">
        <v>274.00622199999998</v>
      </c>
      <c r="F9" s="129">
        <v>859.51476215622006</v>
      </c>
      <c r="G9" s="22">
        <v>2630.842259</v>
      </c>
      <c r="H9" s="22">
        <v>1553.143028</v>
      </c>
      <c r="I9" s="22">
        <v>2080.7838350000002</v>
      </c>
      <c r="J9" s="22">
        <v>2288.9160780000002</v>
      </c>
      <c r="K9" s="129">
        <v>1875.91403807808</v>
      </c>
      <c r="L9" s="193" t="s">
        <v>292</v>
      </c>
      <c r="M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</row>
    <row r="10" spans="1:84" ht="20.100000000000001" customHeight="1" thickBot="1">
      <c r="A10" s="194" t="s">
        <v>183</v>
      </c>
      <c r="B10" s="18">
        <v>325.20863600000001</v>
      </c>
      <c r="C10" s="18">
        <v>234.81601599999999</v>
      </c>
      <c r="D10" s="18">
        <v>285.48441300000002</v>
      </c>
      <c r="E10" s="18">
        <v>420.25884000000002</v>
      </c>
      <c r="F10" s="128">
        <v>455.08369995702003</v>
      </c>
      <c r="G10" s="164">
        <v>557.26819999999998</v>
      </c>
      <c r="H10" s="18">
        <v>449.12523099999999</v>
      </c>
      <c r="I10" s="18">
        <v>578.40950899999996</v>
      </c>
      <c r="J10" s="18">
        <v>659.89886999999999</v>
      </c>
      <c r="K10" s="128">
        <v>695.90324003199999</v>
      </c>
      <c r="L10" s="195" t="s">
        <v>194</v>
      </c>
      <c r="M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</row>
    <row r="11" spans="1:84" s="99" customFormat="1" ht="13.5" thickBot="1">
      <c r="A11" s="189" t="s">
        <v>11</v>
      </c>
      <c r="B11" s="27">
        <v>16706.74984</v>
      </c>
      <c r="C11" s="27">
        <v>13151.759556000001</v>
      </c>
      <c r="D11" s="27">
        <v>15180.557691</v>
      </c>
      <c r="E11" s="27">
        <v>15849.305904999999</v>
      </c>
      <c r="F11" s="130">
        <v>14939.060185633141</v>
      </c>
      <c r="G11" s="27">
        <v>14433.825790000001</v>
      </c>
      <c r="H11" s="27">
        <v>10826.501294</v>
      </c>
      <c r="I11" s="27">
        <v>12326.229664</v>
      </c>
      <c r="J11" s="27">
        <v>13890.285301</v>
      </c>
      <c r="K11" s="130">
        <v>12938.84988748352</v>
      </c>
      <c r="L11" s="196" t="s">
        <v>12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</row>
    <row r="12" spans="1:84" ht="18" customHeight="1" thickBot="1">
      <c r="A12" s="263" t="s">
        <v>309</v>
      </c>
      <c r="B12" s="15">
        <v>13636.897145000001</v>
      </c>
      <c r="C12" s="15">
        <v>11395.841128</v>
      </c>
      <c r="D12" s="15">
        <v>13126.563208</v>
      </c>
      <c r="E12" s="15">
        <v>13302.169954999999</v>
      </c>
      <c r="F12" s="127">
        <v>12417.882830216282</v>
      </c>
      <c r="G12" s="264">
        <v>14193.091719</v>
      </c>
      <c r="H12" s="264">
        <v>10620.953562999999</v>
      </c>
      <c r="I12" s="264">
        <v>11981.063894999999</v>
      </c>
      <c r="J12" s="264">
        <v>13428.304114</v>
      </c>
      <c r="K12" s="265">
        <v>12352.8499846752</v>
      </c>
      <c r="L12" s="192" t="s">
        <v>314</v>
      </c>
      <c r="M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</row>
    <row r="13" spans="1:84" ht="15.75" customHeight="1">
      <c r="A13" s="32" t="s">
        <v>13</v>
      </c>
      <c r="B13" s="22">
        <v>14112.006514000001</v>
      </c>
      <c r="C13" s="22">
        <v>11932.939355</v>
      </c>
      <c r="D13" s="22">
        <v>13590.507261999999</v>
      </c>
      <c r="E13" s="22">
        <v>13769.465072000001</v>
      </c>
      <c r="F13" s="129">
        <v>13084.813181926802</v>
      </c>
      <c r="G13" s="33">
        <v>13920.17865</v>
      </c>
      <c r="H13" s="33">
        <v>10661.431192</v>
      </c>
      <c r="I13" s="33">
        <v>12024.42245</v>
      </c>
      <c r="J13" s="33">
        <v>13633.754971</v>
      </c>
      <c r="K13" s="131">
        <v>12140.928108108799</v>
      </c>
      <c r="L13" s="34" t="s">
        <v>14</v>
      </c>
      <c r="M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</row>
    <row r="14" spans="1:84" ht="15.75" customHeight="1">
      <c r="A14" s="197" t="s">
        <v>15</v>
      </c>
      <c r="B14" s="18">
        <v>13463.351280999999</v>
      </c>
      <c r="C14" s="18">
        <v>11208.762905</v>
      </c>
      <c r="D14" s="18">
        <v>12889.398166000001</v>
      </c>
      <c r="E14" s="18">
        <v>12997.916958</v>
      </c>
      <c r="F14" s="128">
        <v>12157.683094679402</v>
      </c>
      <c r="G14" s="18">
        <v>13727.979031000001</v>
      </c>
      <c r="H14" s="18">
        <v>10474.172135000001</v>
      </c>
      <c r="I14" s="18">
        <v>11705.442016000001</v>
      </c>
      <c r="J14" s="18">
        <v>13196.913302999999</v>
      </c>
      <c r="K14" s="128">
        <v>11586.83005287808</v>
      </c>
      <c r="L14" s="36" t="s">
        <v>16</v>
      </c>
      <c r="M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</row>
    <row r="15" spans="1:84">
      <c r="A15" s="40" t="s">
        <v>17</v>
      </c>
      <c r="B15" s="38">
        <v>108.459451</v>
      </c>
      <c r="C15" s="38">
        <v>102.137991</v>
      </c>
      <c r="D15" s="38">
        <v>109.444016</v>
      </c>
      <c r="E15" s="38">
        <v>114.41471199999999</v>
      </c>
      <c r="F15" s="132">
        <v>100.66747411404</v>
      </c>
      <c r="G15" s="38">
        <v>26.307433</v>
      </c>
      <c r="H15" s="38">
        <v>19.408214999999998</v>
      </c>
      <c r="I15" s="38">
        <v>52.965159</v>
      </c>
      <c r="J15" s="7">
        <v>74.237875000000003</v>
      </c>
      <c r="K15" s="132">
        <v>73.634499178240006</v>
      </c>
      <c r="L15" s="41" t="s">
        <v>18</v>
      </c>
      <c r="M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</row>
    <row r="16" spans="1:84">
      <c r="A16" s="40" t="s">
        <v>19</v>
      </c>
      <c r="B16" s="38">
        <v>444.161539</v>
      </c>
      <c r="C16" s="38">
        <v>383.08930800000002</v>
      </c>
      <c r="D16" s="38">
        <v>465.98732999999999</v>
      </c>
      <c r="E16" s="38">
        <v>425.83762999999999</v>
      </c>
      <c r="F16" s="132">
        <v>405.6135167763</v>
      </c>
      <c r="G16" s="38">
        <v>430.014613</v>
      </c>
      <c r="H16" s="38">
        <v>319.56199700000002</v>
      </c>
      <c r="I16" s="38">
        <v>320.25530600000002</v>
      </c>
      <c r="J16" s="38">
        <v>336.74588899999998</v>
      </c>
      <c r="K16" s="132">
        <v>356.96360796095996</v>
      </c>
      <c r="L16" s="41" t="s">
        <v>20</v>
      </c>
      <c r="M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</row>
    <row r="17" spans="1:84">
      <c r="A17" s="40" t="s">
        <v>21</v>
      </c>
      <c r="B17" s="38">
        <v>62.280571000000002</v>
      </c>
      <c r="C17" s="38">
        <v>30.765231</v>
      </c>
      <c r="D17" s="38">
        <v>35.245071000000003</v>
      </c>
      <c r="E17" s="38">
        <v>120.825548</v>
      </c>
      <c r="F17" s="132">
        <v>73.974207498120009</v>
      </c>
      <c r="G17" s="38">
        <v>11.326637</v>
      </c>
      <c r="H17" s="38">
        <v>7.2472979999999998</v>
      </c>
      <c r="I17" s="38">
        <v>9.0328199999999992</v>
      </c>
      <c r="J17" s="38">
        <v>6.4321799999999998</v>
      </c>
      <c r="K17" s="132">
        <v>15.500762717440001</v>
      </c>
      <c r="L17" s="41" t="s">
        <v>22</v>
      </c>
      <c r="M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</row>
    <row r="18" spans="1:84">
      <c r="A18" s="40" t="s">
        <v>23</v>
      </c>
      <c r="B18" s="38">
        <v>125.900537</v>
      </c>
      <c r="C18" s="38">
        <v>95.653007000000002</v>
      </c>
      <c r="D18" s="38">
        <v>97.957716000000005</v>
      </c>
      <c r="E18" s="38">
        <v>90.254594999999995</v>
      </c>
      <c r="F18" s="132">
        <v>76.552393660920004</v>
      </c>
      <c r="G18" s="38">
        <v>0.76851700000000001</v>
      </c>
      <c r="H18" s="38">
        <v>1.4128289999999999</v>
      </c>
      <c r="I18" s="38">
        <v>0.96382000000000001</v>
      </c>
      <c r="J18" s="38">
        <v>1.1734690000000001</v>
      </c>
      <c r="K18" s="132">
        <v>0.5942544608</v>
      </c>
      <c r="L18" s="41" t="s">
        <v>24</v>
      </c>
      <c r="M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</row>
    <row r="19" spans="1:84">
      <c r="A19" s="40" t="s">
        <v>25</v>
      </c>
      <c r="B19" s="38">
        <v>4546.3154800000002</v>
      </c>
      <c r="C19" s="38">
        <v>3832.094697</v>
      </c>
      <c r="D19" s="38">
        <v>4203.1975510000002</v>
      </c>
      <c r="E19" s="38">
        <v>4380.868031</v>
      </c>
      <c r="F19" s="132">
        <v>4022.2919013192004</v>
      </c>
      <c r="G19" s="38">
        <v>5507.5243600000003</v>
      </c>
      <c r="H19" s="38">
        <v>4283.3059899999998</v>
      </c>
      <c r="I19" s="38">
        <v>4717.2842540000001</v>
      </c>
      <c r="J19" s="38">
        <v>5476.7533569999996</v>
      </c>
      <c r="K19" s="132">
        <v>4583.5371457075198</v>
      </c>
      <c r="L19" s="41" t="s">
        <v>26</v>
      </c>
      <c r="M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</row>
    <row r="20" spans="1:84">
      <c r="A20" s="40" t="s">
        <v>27</v>
      </c>
      <c r="B20" s="38">
        <v>1717.0127030000001</v>
      </c>
      <c r="C20" s="38">
        <v>1672.50964</v>
      </c>
      <c r="D20" s="38">
        <v>1696.6243549999999</v>
      </c>
      <c r="E20" s="38">
        <v>1768.450167</v>
      </c>
      <c r="F20" s="132">
        <v>1684.3743448029002</v>
      </c>
      <c r="G20" s="38">
        <v>1338.0223699999999</v>
      </c>
      <c r="H20" s="38">
        <v>1270.072848</v>
      </c>
      <c r="I20" s="38">
        <v>1388.0649840000001</v>
      </c>
      <c r="J20" s="38">
        <v>1615.5509830000001</v>
      </c>
      <c r="K20" s="132">
        <v>1398.3953727743999</v>
      </c>
      <c r="L20" s="41" t="s">
        <v>28</v>
      </c>
      <c r="M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</row>
    <row r="21" spans="1:84">
      <c r="A21" s="40" t="s">
        <v>29</v>
      </c>
      <c r="B21" s="38">
        <v>113.750598</v>
      </c>
      <c r="C21" s="38">
        <v>113.98791300000001</v>
      </c>
      <c r="D21" s="38">
        <v>107.29916299999999</v>
      </c>
      <c r="E21" s="38">
        <v>88.293839000000006</v>
      </c>
      <c r="F21" s="132">
        <v>160.59537537750003</v>
      </c>
      <c r="G21" s="38">
        <v>35.368929999999999</v>
      </c>
      <c r="H21" s="38">
        <v>17.930221</v>
      </c>
      <c r="I21" s="38">
        <v>16.360955000000001</v>
      </c>
      <c r="J21" s="38">
        <v>16.047604</v>
      </c>
      <c r="K21" s="132">
        <v>18.758198659199998</v>
      </c>
      <c r="L21" s="41" t="s">
        <v>30</v>
      </c>
      <c r="M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</row>
    <row r="22" spans="1:84">
      <c r="A22" s="40" t="s">
        <v>31</v>
      </c>
      <c r="B22" s="38">
        <v>74.563784999999996</v>
      </c>
      <c r="C22" s="38">
        <v>35.827267999999997</v>
      </c>
      <c r="D22" s="38">
        <v>40.527321000000001</v>
      </c>
      <c r="E22" s="38">
        <v>42.113326999999998</v>
      </c>
      <c r="F22" s="132">
        <v>44.692806999780004</v>
      </c>
      <c r="G22" s="38">
        <v>11.7357</v>
      </c>
      <c r="H22" s="38">
        <v>14.442352</v>
      </c>
      <c r="I22" s="38">
        <v>17.015743000000001</v>
      </c>
      <c r="J22" s="38">
        <v>7.4670110000000003</v>
      </c>
      <c r="K22" s="132">
        <v>7.96927203072</v>
      </c>
      <c r="L22" s="41" t="s">
        <v>32</v>
      </c>
      <c r="M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</row>
    <row r="23" spans="1:84">
      <c r="A23" s="40" t="s">
        <v>33</v>
      </c>
      <c r="B23" s="38">
        <v>4245.3861870000001</v>
      </c>
      <c r="C23" s="38">
        <v>3108.869561</v>
      </c>
      <c r="D23" s="38">
        <v>3907.3045430000002</v>
      </c>
      <c r="E23" s="38">
        <v>3790.3064039999999</v>
      </c>
      <c r="F23" s="132">
        <v>3467.1841891884001</v>
      </c>
      <c r="G23" s="38">
        <v>3991.7476139999999</v>
      </c>
      <c r="H23" s="38">
        <v>3038.3505610000002</v>
      </c>
      <c r="I23" s="38">
        <v>3264.8524790000001</v>
      </c>
      <c r="J23" s="38">
        <v>3863.8250109999999</v>
      </c>
      <c r="K23" s="132">
        <v>3211.8169360076799</v>
      </c>
      <c r="L23" s="41" t="s">
        <v>34</v>
      </c>
      <c r="M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</row>
    <row r="24" spans="1:84">
      <c r="A24" s="40" t="s">
        <v>35</v>
      </c>
      <c r="B24" s="38">
        <v>5.4787619999999997</v>
      </c>
      <c r="C24" s="38">
        <v>5.7396159999999998</v>
      </c>
      <c r="D24" s="38">
        <v>4.2170899999999998</v>
      </c>
      <c r="E24" s="38">
        <v>5.2846849999999996</v>
      </c>
      <c r="F24" s="132">
        <v>6.0488691552000011</v>
      </c>
      <c r="G24" s="38">
        <v>5.6340389999999996</v>
      </c>
      <c r="H24" s="38">
        <v>7.1353200000000001</v>
      </c>
      <c r="I24" s="38">
        <v>0.31120399999999998</v>
      </c>
      <c r="J24" s="38">
        <v>0.45417299999999999</v>
      </c>
      <c r="K24" s="132">
        <v>0.44415955584</v>
      </c>
      <c r="L24" s="41" t="s">
        <v>36</v>
      </c>
      <c r="M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</row>
    <row r="25" spans="1:84">
      <c r="A25" s="40" t="s">
        <v>37</v>
      </c>
      <c r="B25" s="38">
        <v>345.03430700000001</v>
      </c>
      <c r="C25" s="38">
        <v>285.25275199999999</v>
      </c>
      <c r="D25" s="38">
        <v>441.642403</v>
      </c>
      <c r="E25" s="38">
        <v>265.66302899999999</v>
      </c>
      <c r="F25" s="132">
        <v>351.86401118682005</v>
      </c>
      <c r="G25" s="38">
        <v>422.27741200000003</v>
      </c>
      <c r="H25" s="38">
        <v>232.65039999999999</v>
      </c>
      <c r="I25" s="38">
        <v>360.052482</v>
      </c>
      <c r="J25" s="38">
        <v>417.63645000000002</v>
      </c>
      <c r="K25" s="132">
        <v>573.12696593151998</v>
      </c>
      <c r="L25" s="41" t="s">
        <v>38</v>
      </c>
      <c r="M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</row>
    <row r="26" spans="1:84">
      <c r="A26" s="40" t="s">
        <v>39</v>
      </c>
      <c r="B26" s="38">
        <v>106.12306100000001</v>
      </c>
      <c r="C26" s="38">
        <v>180.89554999999999</v>
      </c>
      <c r="D26" s="38">
        <v>182.795434</v>
      </c>
      <c r="E26" s="38">
        <v>206.127734</v>
      </c>
      <c r="F26" s="132">
        <v>155.76680912904001</v>
      </c>
      <c r="G26" s="38">
        <v>51.820507999999997</v>
      </c>
      <c r="H26" s="38">
        <v>47.330421000000001</v>
      </c>
      <c r="I26" s="38">
        <v>64.979239000000007</v>
      </c>
      <c r="J26" s="38">
        <v>65.940844999999996</v>
      </c>
      <c r="K26" s="132">
        <v>50.89282214016</v>
      </c>
      <c r="L26" s="41" t="s">
        <v>40</v>
      </c>
      <c r="M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</row>
    <row r="27" spans="1:84">
      <c r="A27" s="40" t="s">
        <v>41</v>
      </c>
      <c r="B27" s="38">
        <v>951.21278700000005</v>
      </c>
      <c r="C27" s="38">
        <v>867.03993500000001</v>
      </c>
      <c r="D27" s="38">
        <v>1025.3360700000001</v>
      </c>
      <c r="E27" s="38">
        <v>1132.508094</v>
      </c>
      <c r="F27" s="132">
        <v>1117.3317156810001</v>
      </c>
      <c r="G27" s="38">
        <v>946.11478499999998</v>
      </c>
      <c r="H27" s="38">
        <v>486.85821700000002</v>
      </c>
      <c r="I27" s="38">
        <v>637.14116899999999</v>
      </c>
      <c r="J27" s="38">
        <v>767.72286799999995</v>
      </c>
      <c r="K27" s="132">
        <v>736.84540209279999</v>
      </c>
      <c r="L27" s="41" t="s">
        <v>42</v>
      </c>
      <c r="M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</row>
    <row r="28" spans="1:84">
      <c r="A28" s="40" t="s">
        <v>43</v>
      </c>
      <c r="B28" s="38">
        <v>161.70944299999999</v>
      </c>
      <c r="C28" s="38">
        <v>153.61660000000001</v>
      </c>
      <c r="D28" s="38">
        <v>194.511315</v>
      </c>
      <c r="E28" s="38">
        <v>247.19446500000001</v>
      </c>
      <c r="F28" s="132">
        <v>168.16938354882001</v>
      </c>
      <c r="G28" s="38">
        <v>50.730722999999998</v>
      </c>
      <c r="H28" s="38">
        <v>41.814149999999998</v>
      </c>
      <c r="I28" s="38">
        <v>31.338546999999998</v>
      </c>
      <c r="J28" s="38">
        <v>47.472895000000001</v>
      </c>
      <c r="K28" s="132">
        <v>29.236953025279998</v>
      </c>
      <c r="L28" s="41" t="s">
        <v>44</v>
      </c>
      <c r="M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</row>
    <row r="29" spans="1:84" ht="25.5">
      <c r="A29" s="198" t="s">
        <v>239</v>
      </c>
      <c r="B29" s="38">
        <v>455.96206999999998</v>
      </c>
      <c r="C29" s="38">
        <v>341.28383600000001</v>
      </c>
      <c r="D29" s="38">
        <v>377.30878799999999</v>
      </c>
      <c r="E29" s="38">
        <v>319.774698</v>
      </c>
      <c r="F29" s="132">
        <v>322.55609624136002</v>
      </c>
      <c r="G29" s="38">
        <v>898.58538999999996</v>
      </c>
      <c r="H29" s="38">
        <v>686.65131599999995</v>
      </c>
      <c r="I29" s="38">
        <v>824.82385499999998</v>
      </c>
      <c r="J29" s="38">
        <v>499.45269300000001</v>
      </c>
      <c r="K29" s="132">
        <v>529.11370063551999</v>
      </c>
      <c r="L29" s="199" t="s">
        <v>238</v>
      </c>
      <c r="M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</row>
    <row r="30" spans="1:84">
      <c r="A30" s="194" t="s">
        <v>46</v>
      </c>
      <c r="B30" s="18">
        <v>648.65523299999995</v>
      </c>
      <c r="C30" s="18">
        <v>724.17645000000005</v>
      </c>
      <c r="D30" s="18">
        <v>701.10909600000002</v>
      </c>
      <c r="E30" s="18">
        <v>771.54811400000006</v>
      </c>
      <c r="F30" s="128">
        <v>927.13008724740007</v>
      </c>
      <c r="G30" s="18">
        <v>192.19961900000001</v>
      </c>
      <c r="H30" s="18">
        <v>187.25905700000001</v>
      </c>
      <c r="I30" s="18">
        <v>318.980434</v>
      </c>
      <c r="J30" s="18">
        <v>436.84166800000003</v>
      </c>
      <c r="K30" s="128">
        <v>554.09805523072009</v>
      </c>
      <c r="L30" s="195" t="s">
        <v>47</v>
      </c>
      <c r="M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</row>
    <row r="31" spans="1:84">
      <c r="A31" s="40" t="s">
        <v>68</v>
      </c>
      <c r="B31" s="38">
        <v>127.948904</v>
      </c>
      <c r="C31" s="38">
        <v>105.22162299999999</v>
      </c>
      <c r="D31" s="38">
        <v>49.255415999999997</v>
      </c>
      <c r="E31" s="38">
        <v>60.839505000000003</v>
      </c>
      <c r="F31" s="132">
        <v>125.25855906546001</v>
      </c>
      <c r="G31" s="38">
        <v>10.712778999999999</v>
      </c>
      <c r="H31" s="38">
        <v>5.3934730000000002</v>
      </c>
      <c r="I31" s="38">
        <v>16.956527999999999</v>
      </c>
      <c r="J31" s="38">
        <v>14.060978</v>
      </c>
      <c r="K31" s="132">
        <v>12.253265664640001</v>
      </c>
      <c r="L31" s="41" t="s">
        <v>69</v>
      </c>
      <c r="M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</row>
    <row r="32" spans="1:84">
      <c r="A32" s="40" t="s">
        <v>48</v>
      </c>
      <c r="B32" s="46">
        <v>1.1256120000000001</v>
      </c>
      <c r="C32" s="46">
        <v>12.578158</v>
      </c>
      <c r="D32" s="46">
        <v>20.277753000000001</v>
      </c>
      <c r="E32" s="46">
        <v>1.6683779999999999</v>
      </c>
      <c r="F32" s="133">
        <v>4.3032015457200004</v>
      </c>
      <c r="G32" s="46">
        <v>7.5279040000000004</v>
      </c>
      <c r="H32" s="46">
        <v>2.8967679999999998</v>
      </c>
      <c r="I32" s="46">
        <v>2.8192590000000002</v>
      </c>
      <c r="J32" s="46">
        <v>4.9924600000000003</v>
      </c>
      <c r="K32" s="133">
        <v>6.1374977664000001</v>
      </c>
      <c r="L32" s="41" t="s">
        <v>49</v>
      </c>
      <c r="M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</row>
    <row r="33" spans="1:84">
      <c r="A33" s="40" t="s">
        <v>50</v>
      </c>
      <c r="B33" s="38">
        <v>67.096571999999995</v>
      </c>
      <c r="C33" s="38">
        <v>74.425495999999995</v>
      </c>
      <c r="D33" s="38">
        <v>92.726754999999997</v>
      </c>
      <c r="E33" s="38">
        <v>102.015064</v>
      </c>
      <c r="F33" s="132">
        <v>76.85474556150001</v>
      </c>
      <c r="G33" s="38">
        <v>5.2580790000000004</v>
      </c>
      <c r="H33" s="38">
        <v>2.9773839999999998</v>
      </c>
      <c r="I33" s="38">
        <v>9.8433229999999998</v>
      </c>
      <c r="J33" s="38">
        <v>46.627488</v>
      </c>
      <c r="K33" s="132">
        <v>91.742407236479991</v>
      </c>
      <c r="L33" s="41" t="s">
        <v>51</v>
      </c>
      <c r="M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</row>
    <row r="34" spans="1:84">
      <c r="A34" s="40" t="s">
        <v>52</v>
      </c>
      <c r="B34" s="38">
        <v>82.818959000000007</v>
      </c>
      <c r="C34" s="38">
        <v>58.366861</v>
      </c>
      <c r="D34" s="38">
        <v>69.770133999999999</v>
      </c>
      <c r="E34" s="38">
        <v>86.428151999999997</v>
      </c>
      <c r="F34" s="132">
        <v>71.107006690800006</v>
      </c>
      <c r="G34" s="38">
        <v>4.7530469999999996</v>
      </c>
      <c r="H34" s="38">
        <v>4.3472819999999999</v>
      </c>
      <c r="I34" s="38">
        <v>12.554411999999999</v>
      </c>
      <c r="J34" s="38">
        <v>17.848528000000002</v>
      </c>
      <c r="K34" s="132">
        <v>21.127279613439999</v>
      </c>
      <c r="L34" s="41" t="s">
        <v>53</v>
      </c>
      <c r="M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</row>
    <row r="35" spans="1:84">
      <c r="A35" s="40" t="s">
        <v>54</v>
      </c>
      <c r="B35" s="38">
        <v>67.892161999999999</v>
      </c>
      <c r="C35" s="38">
        <v>79.157032000000001</v>
      </c>
      <c r="D35" s="38">
        <v>109.17217599999999</v>
      </c>
      <c r="E35" s="38">
        <v>80.196307000000004</v>
      </c>
      <c r="F35" s="132">
        <v>95.959479708000003</v>
      </c>
      <c r="G35" s="38">
        <v>85.500966000000005</v>
      </c>
      <c r="H35" s="38">
        <v>46.527388000000002</v>
      </c>
      <c r="I35" s="38">
        <v>77.398978</v>
      </c>
      <c r="J35" s="38">
        <v>85.434954000000005</v>
      </c>
      <c r="K35" s="132">
        <v>188.84168278976</v>
      </c>
      <c r="L35" s="41" t="s">
        <v>55</v>
      </c>
      <c r="M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</row>
    <row r="36" spans="1:84">
      <c r="A36" s="40" t="s">
        <v>72</v>
      </c>
      <c r="B36" s="38">
        <v>89.624791999999999</v>
      </c>
      <c r="C36" s="38">
        <v>61.529201</v>
      </c>
      <c r="D36" s="38">
        <v>88.825736000000006</v>
      </c>
      <c r="E36" s="38">
        <v>85.846987999999996</v>
      </c>
      <c r="F36" s="38">
        <v>116.13227381766001</v>
      </c>
      <c r="G36" s="121">
        <v>34.811444000000002</v>
      </c>
      <c r="H36" s="38">
        <v>66.454449999999994</v>
      </c>
      <c r="I36" s="38">
        <v>86.355254000000002</v>
      </c>
      <c r="J36" s="38">
        <v>121.709948</v>
      </c>
      <c r="K36" s="132">
        <v>115.74349923136</v>
      </c>
      <c r="L36" s="41" t="s">
        <v>73</v>
      </c>
      <c r="M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</row>
    <row r="37" spans="1:84">
      <c r="A37" s="40" t="s">
        <v>56</v>
      </c>
      <c r="B37" s="38">
        <v>31.077728</v>
      </c>
      <c r="C37" s="38">
        <v>24.509447999999999</v>
      </c>
      <c r="D37" s="38">
        <v>40.180148000000003</v>
      </c>
      <c r="E37" s="38">
        <v>26.83661</v>
      </c>
      <c r="F37" s="132">
        <v>35.2312604874</v>
      </c>
      <c r="G37" s="38">
        <v>27.7743</v>
      </c>
      <c r="H37" s="38">
        <v>45.124735999999999</v>
      </c>
      <c r="I37" s="38">
        <v>76.657186999999993</v>
      </c>
      <c r="J37" s="38">
        <v>93.864878000000004</v>
      </c>
      <c r="K37" s="132">
        <v>71.618314767999991</v>
      </c>
      <c r="L37" s="41" t="s">
        <v>57</v>
      </c>
      <c r="M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</row>
    <row r="38" spans="1:84">
      <c r="A38" s="40" t="s">
        <v>58</v>
      </c>
      <c r="B38" s="38">
        <v>181.070504</v>
      </c>
      <c r="C38" s="38">
        <v>308.38863099999998</v>
      </c>
      <c r="D38" s="38">
        <v>230.90097800000001</v>
      </c>
      <c r="E38" s="38">
        <v>327.71710999999999</v>
      </c>
      <c r="F38" s="132">
        <v>402.28356037086002</v>
      </c>
      <c r="G38" s="38">
        <v>15.8611</v>
      </c>
      <c r="H38" s="38">
        <v>13.537576</v>
      </c>
      <c r="I38" s="38">
        <v>36.395493000000002</v>
      </c>
      <c r="J38" s="38">
        <v>52.302433999999998</v>
      </c>
      <c r="K38" s="132">
        <v>46.634108160640004</v>
      </c>
      <c r="L38" s="47" t="s">
        <v>59</v>
      </c>
      <c r="M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</row>
    <row r="39" spans="1:84" s="99" customFormat="1" ht="25.5">
      <c r="A39" s="200" t="s">
        <v>60</v>
      </c>
      <c r="B39" s="22">
        <v>170.29073099999999</v>
      </c>
      <c r="C39" s="22">
        <v>184.48442499999999</v>
      </c>
      <c r="D39" s="22">
        <v>232.77354800000001</v>
      </c>
      <c r="E39" s="22">
        <v>275.393462</v>
      </c>
      <c r="F39" s="129">
        <v>260.12967764742001</v>
      </c>
      <c r="G39" s="22">
        <v>462.644946</v>
      </c>
      <c r="H39" s="22">
        <v>146.777784</v>
      </c>
      <c r="I39" s="22">
        <v>275.22599400000001</v>
      </c>
      <c r="J39" s="22">
        <v>231.009591</v>
      </c>
      <c r="K39" s="129">
        <v>764.94458552512003</v>
      </c>
      <c r="L39" s="86" t="s">
        <v>245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</row>
    <row r="40" spans="1:84">
      <c r="A40" s="40" t="s">
        <v>62</v>
      </c>
      <c r="B40" s="38">
        <v>10.409127</v>
      </c>
      <c r="C40" s="38">
        <v>12.280797</v>
      </c>
      <c r="D40" s="38">
        <v>25.379519999999999</v>
      </c>
      <c r="E40" s="38">
        <v>16.080715000000001</v>
      </c>
      <c r="F40" s="132">
        <v>28.365672474900002</v>
      </c>
      <c r="G40" s="38">
        <v>5.2208480000000002</v>
      </c>
      <c r="H40" s="38">
        <v>11.805840999999999</v>
      </c>
      <c r="I40" s="38">
        <v>9.6822820000000007</v>
      </c>
      <c r="J40" s="38">
        <v>9.0936880000000002</v>
      </c>
      <c r="K40" s="132">
        <v>8.2155724851199992</v>
      </c>
      <c r="L40" s="41" t="s">
        <v>63</v>
      </c>
      <c r="M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</row>
    <row r="41" spans="1:84">
      <c r="A41" s="40" t="s">
        <v>64</v>
      </c>
      <c r="B41" s="38">
        <v>159.23082700000001</v>
      </c>
      <c r="C41" s="38">
        <v>170.95730900000001</v>
      </c>
      <c r="D41" s="38">
        <v>207.18189799999999</v>
      </c>
      <c r="E41" s="38">
        <v>258.24381099999999</v>
      </c>
      <c r="F41" s="132">
        <v>231.03251388486001</v>
      </c>
      <c r="G41" s="38">
        <v>456.03923800000001</v>
      </c>
      <c r="H41" s="38">
        <v>133.34026299999999</v>
      </c>
      <c r="I41" s="38">
        <v>263.69813599999998</v>
      </c>
      <c r="J41" s="38">
        <v>219.190313</v>
      </c>
      <c r="K41" s="132">
        <v>748.80211357951998</v>
      </c>
      <c r="L41" s="41" t="s">
        <v>65</v>
      </c>
      <c r="M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</row>
    <row r="42" spans="1:84">
      <c r="A42" s="40" t="s">
        <v>58</v>
      </c>
      <c r="B42" s="50">
        <v>0.65077700000000005</v>
      </c>
      <c r="C42" s="50">
        <v>1.246319</v>
      </c>
      <c r="D42" s="50">
        <v>0.21213000000000001</v>
      </c>
      <c r="E42" s="50">
        <v>1.0689360000000001</v>
      </c>
      <c r="F42" s="155">
        <v>0.73149128766000004</v>
      </c>
      <c r="G42" s="38">
        <v>1.38486</v>
      </c>
      <c r="H42" s="38">
        <v>1.63168</v>
      </c>
      <c r="I42" s="38">
        <v>1.8455760000000001</v>
      </c>
      <c r="J42" s="38">
        <v>2.72559</v>
      </c>
      <c r="K42" s="132">
        <v>7.9268994604799996</v>
      </c>
      <c r="L42" s="47" t="s">
        <v>59</v>
      </c>
      <c r="M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</row>
    <row r="43" spans="1:84" s="99" customFormat="1" ht="13.5" thickBot="1">
      <c r="A43" s="51" t="s">
        <v>66</v>
      </c>
      <c r="B43" s="53">
        <v>3.2551329999999998</v>
      </c>
      <c r="C43" s="53">
        <v>2.593798</v>
      </c>
      <c r="D43" s="53">
        <v>4.3914939999999998</v>
      </c>
      <c r="E43" s="53">
        <v>28.859535000000001</v>
      </c>
      <c r="F43" s="134">
        <v>7.0057889460000008E-2</v>
      </c>
      <c r="G43" s="53">
        <v>2.4677419999999999</v>
      </c>
      <c r="H43" s="53" t="s">
        <v>324</v>
      </c>
      <c r="I43" s="53">
        <v>0.39588499999999999</v>
      </c>
      <c r="J43" s="53">
        <v>0.38122</v>
      </c>
      <c r="K43" s="134">
        <v>1.0753462719999998</v>
      </c>
      <c r="L43" s="54" t="s">
        <v>67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</row>
    <row r="44" spans="1:84" s="99" customFormat="1" ht="20.25" customHeight="1" thickBot="1">
      <c r="A44" s="266" t="s">
        <v>310</v>
      </c>
      <c r="B44" s="59">
        <v>3069.852695</v>
      </c>
      <c r="C44" s="59">
        <v>1755.9184279999999</v>
      </c>
      <c r="D44" s="59">
        <v>2053.9944829999999</v>
      </c>
      <c r="E44" s="59">
        <v>2547.1359499999999</v>
      </c>
      <c r="F44" s="136">
        <v>2521.1773554168599</v>
      </c>
      <c r="G44" s="59">
        <v>240.734071</v>
      </c>
      <c r="H44" s="59">
        <v>205.547731</v>
      </c>
      <c r="I44" s="59">
        <v>345.16576900000001</v>
      </c>
      <c r="J44" s="59">
        <v>461.98118699999998</v>
      </c>
      <c r="K44" s="136">
        <v>585.99990280832003</v>
      </c>
      <c r="L44" s="267" t="s">
        <v>313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</row>
    <row r="45" spans="1:84">
      <c r="A45" s="40" t="s">
        <v>254</v>
      </c>
      <c r="B45" s="38">
        <v>0.44981900000000002</v>
      </c>
      <c r="C45" s="38">
        <v>0.36545800000000001</v>
      </c>
      <c r="D45" s="38">
        <v>0.28663499999999997</v>
      </c>
      <c r="E45" s="38">
        <v>0.44348700000000002</v>
      </c>
      <c r="F45" s="38">
        <v>1.3173919331400001</v>
      </c>
      <c r="G45" s="121">
        <v>0.46468199999999998</v>
      </c>
      <c r="H45" s="38">
        <v>0.41001599999999999</v>
      </c>
      <c r="I45" s="38">
        <v>0.44029600000000002</v>
      </c>
      <c r="J45" s="38">
        <v>0.38874700000000001</v>
      </c>
      <c r="K45" s="132">
        <v>0.65346305024000007</v>
      </c>
      <c r="L45" s="41" t="s">
        <v>286</v>
      </c>
      <c r="M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</row>
    <row r="46" spans="1:84">
      <c r="A46" s="40" t="s">
        <v>74</v>
      </c>
      <c r="B46" s="38">
        <v>1855.745735</v>
      </c>
      <c r="C46" s="38">
        <v>688.08340699999997</v>
      </c>
      <c r="D46" s="38">
        <v>1034.401075</v>
      </c>
      <c r="E46" s="38">
        <v>1376.8846860000001</v>
      </c>
      <c r="F46" s="38">
        <v>1069.7294859282001</v>
      </c>
      <c r="G46" s="121">
        <v>23.035018000000001</v>
      </c>
      <c r="H46" s="38">
        <v>11.340438000000001</v>
      </c>
      <c r="I46" s="38">
        <v>15.122282999999999</v>
      </c>
      <c r="J46" s="38">
        <v>19.019815999999999</v>
      </c>
      <c r="K46" s="132">
        <v>23.160335918719998</v>
      </c>
      <c r="L46" s="41" t="s">
        <v>75</v>
      </c>
      <c r="M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</row>
    <row r="47" spans="1:84">
      <c r="A47" s="40" t="s">
        <v>76</v>
      </c>
      <c r="B47" s="38">
        <v>516.37941799999999</v>
      </c>
      <c r="C47" s="38">
        <v>327.42999900000001</v>
      </c>
      <c r="D47" s="38">
        <v>303.01888600000001</v>
      </c>
      <c r="E47" s="38">
        <v>333.23907600000001</v>
      </c>
      <c r="F47" s="38">
        <v>382.03090791192</v>
      </c>
      <c r="G47" s="121">
        <v>21.800274999999999</v>
      </c>
      <c r="H47" s="38">
        <v>0.37343100000000001</v>
      </c>
      <c r="I47" s="38">
        <v>0.82212799999999997</v>
      </c>
      <c r="J47" s="38">
        <v>1.0114799999999999</v>
      </c>
      <c r="K47" s="132">
        <v>1.7106382092800001</v>
      </c>
      <c r="L47" s="41" t="s">
        <v>77</v>
      </c>
      <c r="M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</row>
    <row r="48" spans="1:84" s="99" customFormat="1" ht="13.5" thickBot="1">
      <c r="A48" s="58" t="s">
        <v>78</v>
      </c>
      <c r="B48" s="59">
        <v>48.622489999999999</v>
      </c>
      <c r="C48" s="59">
        <v>15.863113999999999</v>
      </c>
      <c r="D48" s="59">
        <v>15.178791</v>
      </c>
      <c r="E48" s="59">
        <v>65.020587000000006</v>
      </c>
      <c r="F48" s="59">
        <v>140.96948239619999</v>
      </c>
      <c r="G48" s="123">
        <v>3.234477</v>
      </c>
      <c r="H48" s="59">
        <v>6.1647889999999999</v>
      </c>
      <c r="I48" s="59">
        <v>9.8006279999999997</v>
      </c>
      <c r="J48" s="59">
        <v>4.7194760000000002</v>
      </c>
      <c r="K48" s="136">
        <v>6.3774103993600004</v>
      </c>
      <c r="L48" s="60" t="s">
        <v>79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</row>
    <row r="49" spans="1:84" ht="13.5" thickBot="1">
      <c r="A49" s="191" t="s">
        <v>80</v>
      </c>
      <c r="B49" s="27">
        <v>1646.2541900000001</v>
      </c>
      <c r="C49" s="27">
        <v>1307.7333799999999</v>
      </c>
      <c r="D49" s="27">
        <v>1561.8455429999999</v>
      </c>
      <c r="E49" s="27">
        <v>1951.8497050000001</v>
      </c>
      <c r="F49" s="27">
        <v>1773.4597735417201</v>
      </c>
      <c r="G49" s="120">
        <v>553.94131200000004</v>
      </c>
      <c r="H49" s="27">
        <v>373.57775199999998</v>
      </c>
      <c r="I49" s="27">
        <v>546.19898799999999</v>
      </c>
      <c r="J49" s="27">
        <v>431.83257400000002</v>
      </c>
      <c r="K49" s="130">
        <v>485.72159411775999</v>
      </c>
      <c r="L49" s="201" t="s">
        <v>81</v>
      </c>
      <c r="M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</row>
    <row r="50" spans="1:84" s="99" customFormat="1" ht="20.25" customHeight="1" thickBot="1">
      <c r="A50" s="191" t="s">
        <v>7</v>
      </c>
      <c r="B50" s="15">
        <v>842.05702399999996</v>
      </c>
      <c r="C50" s="15">
        <v>850.01870699999995</v>
      </c>
      <c r="D50" s="15">
        <v>1008.650075</v>
      </c>
      <c r="E50" s="15">
        <v>991.81823999999995</v>
      </c>
      <c r="F50" s="15">
        <v>949.7580005842201</v>
      </c>
      <c r="G50" s="118">
        <v>337.27743800000002</v>
      </c>
      <c r="H50" s="15">
        <v>244.662464</v>
      </c>
      <c r="I50" s="15">
        <v>408.18279799999999</v>
      </c>
      <c r="J50" s="15">
        <v>301.40283499999998</v>
      </c>
      <c r="K50" s="127">
        <v>346.60906408128</v>
      </c>
      <c r="L50" s="201" t="s">
        <v>8</v>
      </c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</row>
    <row r="51" spans="1:84">
      <c r="A51" s="40" t="s">
        <v>82</v>
      </c>
      <c r="B51" s="38">
        <v>93.291977000000003</v>
      </c>
      <c r="C51" s="38">
        <v>85.176862999999997</v>
      </c>
      <c r="D51" s="38">
        <v>103.403401</v>
      </c>
      <c r="E51" s="38">
        <v>110.040053</v>
      </c>
      <c r="F51" s="38">
        <v>157.46069314998002</v>
      </c>
      <c r="G51" s="121">
        <v>14.225089000000001</v>
      </c>
      <c r="H51" s="38">
        <v>47.827840000000002</v>
      </c>
      <c r="I51" s="38">
        <v>19.647378</v>
      </c>
      <c r="J51" s="38">
        <v>24.821653999999999</v>
      </c>
      <c r="K51" s="132">
        <v>20.39853367552</v>
      </c>
      <c r="L51" s="41" t="s">
        <v>83</v>
      </c>
      <c r="M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</row>
    <row r="52" spans="1:84" ht="13.5" thickBot="1">
      <c r="A52" s="40" t="s">
        <v>84</v>
      </c>
      <c r="B52" s="38">
        <v>748.76504699999998</v>
      </c>
      <c r="C52" s="38">
        <v>764.84184400000004</v>
      </c>
      <c r="D52" s="38">
        <v>905.24667399999998</v>
      </c>
      <c r="E52" s="38">
        <v>881.778187</v>
      </c>
      <c r="F52" s="38">
        <v>792.29730743424011</v>
      </c>
      <c r="G52" s="121">
        <v>323.05234899999999</v>
      </c>
      <c r="H52" s="38">
        <v>196.83462399999999</v>
      </c>
      <c r="I52" s="38">
        <v>388.53541999999999</v>
      </c>
      <c r="J52" s="38">
        <v>276.58118100000002</v>
      </c>
      <c r="K52" s="132">
        <v>326.21053040575998</v>
      </c>
      <c r="L52" s="41" t="s">
        <v>242</v>
      </c>
      <c r="M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</row>
    <row r="53" spans="1:84" s="99" customFormat="1" ht="20.25" customHeight="1" thickBot="1">
      <c r="A53" s="202" t="s">
        <v>85</v>
      </c>
      <c r="B53" s="15">
        <v>804.19716600000004</v>
      </c>
      <c r="C53" s="15">
        <v>457.714673</v>
      </c>
      <c r="D53" s="15">
        <v>553.19546800000001</v>
      </c>
      <c r="E53" s="15">
        <v>960.03146500000003</v>
      </c>
      <c r="F53" s="15">
        <v>823.70177295750011</v>
      </c>
      <c r="G53" s="118">
        <v>216.66387399999999</v>
      </c>
      <c r="H53" s="15">
        <v>128.915288</v>
      </c>
      <c r="I53" s="15">
        <v>138.01618999999999</v>
      </c>
      <c r="J53" s="15">
        <v>130.42973900000001</v>
      </c>
      <c r="K53" s="127">
        <v>139.11253003648</v>
      </c>
      <c r="L53" s="201" t="s">
        <v>86</v>
      </c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</row>
    <row r="54" spans="1:84" ht="25.5">
      <c r="A54" s="200" t="s">
        <v>87</v>
      </c>
      <c r="B54" s="66">
        <v>802.05725199999995</v>
      </c>
      <c r="C54" s="66">
        <v>454.37294800000001</v>
      </c>
      <c r="D54" s="66">
        <v>538.43465000000003</v>
      </c>
      <c r="E54" s="66">
        <v>948.83565099999998</v>
      </c>
      <c r="F54" s="66">
        <v>781.64887638582002</v>
      </c>
      <c r="G54" s="124">
        <v>213.965788</v>
      </c>
      <c r="H54" s="66">
        <v>125.552193</v>
      </c>
      <c r="I54" s="66">
        <v>134.39807300000001</v>
      </c>
      <c r="J54" s="66">
        <v>125.359646</v>
      </c>
      <c r="K54" s="137">
        <v>130.87962695808</v>
      </c>
      <c r="L54" s="86" t="s">
        <v>88</v>
      </c>
      <c r="M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</row>
    <row r="55" spans="1:84">
      <c r="A55" s="40" t="s">
        <v>89</v>
      </c>
      <c r="B55" s="38">
        <v>404.51679799999999</v>
      </c>
      <c r="C55" s="38">
        <v>161.74501599999999</v>
      </c>
      <c r="D55" s="38">
        <v>149.911675</v>
      </c>
      <c r="E55" s="38">
        <v>308.34468900000002</v>
      </c>
      <c r="F55" s="38">
        <v>235.38464538030001</v>
      </c>
      <c r="G55" s="121">
        <v>15.402988000000001</v>
      </c>
      <c r="H55" s="38">
        <v>5.4003040000000002</v>
      </c>
      <c r="I55" s="38">
        <v>1.825499</v>
      </c>
      <c r="J55" s="38">
        <v>1.248359</v>
      </c>
      <c r="K55" s="132">
        <v>0.65523249792000005</v>
      </c>
      <c r="L55" s="41" t="s">
        <v>90</v>
      </c>
      <c r="M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</row>
    <row r="56" spans="1:84">
      <c r="A56" s="40" t="s">
        <v>91</v>
      </c>
      <c r="B56" s="38" t="s">
        <v>324</v>
      </c>
      <c r="C56" s="38" t="s">
        <v>324</v>
      </c>
      <c r="D56" s="38" t="s">
        <v>324</v>
      </c>
      <c r="E56" s="38">
        <v>0.13625999999999999</v>
      </c>
      <c r="F56" s="38" t="s">
        <v>324</v>
      </c>
      <c r="G56" s="121" t="s">
        <v>324</v>
      </c>
      <c r="H56" s="38" t="s">
        <v>324</v>
      </c>
      <c r="I56" s="38" t="s">
        <v>324</v>
      </c>
      <c r="J56" s="38" t="s">
        <v>324</v>
      </c>
      <c r="K56" s="132" t="s">
        <v>324</v>
      </c>
      <c r="L56" s="41" t="s">
        <v>92</v>
      </c>
      <c r="M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</row>
    <row r="57" spans="1:84">
      <c r="A57" s="40" t="s">
        <v>93</v>
      </c>
      <c r="B57" s="38">
        <v>303.31177000000002</v>
      </c>
      <c r="C57" s="38">
        <v>197.73366200000001</v>
      </c>
      <c r="D57" s="38">
        <v>259.034379</v>
      </c>
      <c r="E57" s="38">
        <v>456.90053899999998</v>
      </c>
      <c r="F57" s="38">
        <v>379.80638600688002</v>
      </c>
      <c r="G57" s="121">
        <v>189.85951499999999</v>
      </c>
      <c r="H57" s="38">
        <v>99.621937000000003</v>
      </c>
      <c r="I57" s="38">
        <v>115.504132</v>
      </c>
      <c r="J57" s="38">
        <v>113.686329</v>
      </c>
      <c r="K57" s="132">
        <v>111.37306724544</v>
      </c>
      <c r="L57" s="41" t="s">
        <v>94</v>
      </c>
      <c r="M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</row>
    <row r="58" spans="1:84" ht="15.75" customHeight="1">
      <c r="A58" s="40" t="s">
        <v>95</v>
      </c>
      <c r="B58" s="38">
        <v>2.4852449999999999</v>
      </c>
      <c r="C58" s="38">
        <v>1.4260379999999999</v>
      </c>
      <c r="D58" s="38">
        <v>3.3524020000000001</v>
      </c>
      <c r="E58" s="38">
        <v>3.1505339999999999</v>
      </c>
      <c r="F58" s="38">
        <v>5.4747051157800009</v>
      </c>
      <c r="G58" s="121">
        <v>0.19028600000000001</v>
      </c>
      <c r="H58" s="38">
        <v>0.68735299999999999</v>
      </c>
      <c r="I58" s="38">
        <v>1.611208</v>
      </c>
      <c r="J58" s="38">
        <v>0.869676</v>
      </c>
      <c r="K58" s="132">
        <v>2.3162877337599999</v>
      </c>
      <c r="L58" s="228" t="s">
        <v>179</v>
      </c>
      <c r="M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</row>
    <row r="59" spans="1:84">
      <c r="A59" s="40" t="s">
        <v>97</v>
      </c>
      <c r="B59" s="38">
        <v>8.6564549999999993</v>
      </c>
      <c r="C59" s="38">
        <v>26.605907999999999</v>
      </c>
      <c r="D59" s="38">
        <v>3.6585570000000001</v>
      </c>
      <c r="E59" s="38">
        <v>10.679546</v>
      </c>
      <c r="F59" s="38">
        <v>1.9893351992400001</v>
      </c>
      <c r="G59" s="121" t="s">
        <v>324</v>
      </c>
      <c r="H59" s="38" t="s">
        <v>324</v>
      </c>
      <c r="I59" s="38">
        <v>0.33368500000000001</v>
      </c>
      <c r="J59" s="38">
        <v>2.0627049999999998</v>
      </c>
      <c r="K59" s="132">
        <v>0.24460788352000001</v>
      </c>
      <c r="L59" s="41" t="s">
        <v>98</v>
      </c>
      <c r="M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</row>
    <row r="60" spans="1:84">
      <c r="A60" s="40" t="s">
        <v>99</v>
      </c>
      <c r="B60" s="38">
        <v>44.731623999999996</v>
      </c>
      <c r="C60" s="38">
        <v>42.234326000000003</v>
      </c>
      <c r="D60" s="38">
        <v>62.961956000000001</v>
      </c>
      <c r="E60" s="38">
        <v>52.292192999999997</v>
      </c>
      <c r="F60" s="38">
        <v>54.141580325160007</v>
      </c>
      <c r="G60" s="121">
        <v>6.2423440000000001</v>
      </c>
      <c r="H60" s="38">
        <v>11.228304</v>
      </c>
      <c r="I60" s="38">
        <v>1.4633020000000001</v>
      </c>
      <c r="J60" s="38">
        <v>2.8876309999999998</v>
      </c>
      <c r="K60" s="132">
        <v>2.9121437945599999</v>
      </c>
      <c r="L60" s="41" t="s">
        <v>100</v>
      </c>
      <c r="M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</row>
    <row r="61" spans="1:84">
      <c r="A61" s="40" t="s">
        <v>58</v>
      </c>
      <c r="B61" s="50">
        <v>38.354199000000001</v>
      </c>
      <c r="C61" s="50">
        <v>24.602442</v>
      </c>
      <c r="D61" s="50">
        <v>59.48948</v>
      </c>
      <c r="E61" s="50">
        <v>117.33189</v>
      </c>
      <c r="F61" s="50">
        <v>104.83319519100002</v>
      </c>
      <c r="G61" s="121">
        <v>2.2472129999999999</v>
      </c>
      <c r="H61" s="38">
        <v>8.6089439999999993</v>
      </c>
      <c r="I61" s="38">
        <v>13.660247</v>
      </c>
      <c r="J61" s="38">
        <v>4.604946</v>
      </c>
      <c r="K61" s="132">
        <v>13.371898700160001</v>
      </c>
      <c r="L61" s="41" t="s">
        <v>59</v>
      </c>
      <c r="M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</row>
    <row r="62" spans="1:84" ht="13.5" thickBot="1">
      <c r="A62" s="85" t="s">
        <v>101</v>
      </c>
      <c r="B62" s="38">
        <v>2.1399140000000001</v>
      </c>
      <c r="C62" s="38">
        <v>3.3417249999999998</v>
      </c>
      <c r="D62" s="38">
        <v>14.760818</v>
      </c>
      <c r="E62" s="38">
        <v>11.195814</v>
      </c>
      <c r="F62" s="38">
        <v>42.052896571680002</v>
      </c>
      <c r="G62" s="125">
        <v>2.698086</v>
      </c>
      <c r="H62" s="67">
        <v>3.3630949999999999</v>
      </c>
      <c r="I62" s="67">
        <v>3.6181169999999998</v>
      </c>
      <c r="J62" s="67">
        <v>5.070093</v>
      </c>
      <c r="K62" s="138">
        <v>8.2329030783999997</v>
      </c>
      <c r="L62" s="86" t="s">
        <v>102</v>
      </c>
      <c r="M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</row>
    <row r="63" spans="1:84" ht="13.5" thickBot="1">
      <c r="A63" s="191" t="s">
        <v>103</v>
      </c>
      <c r="B63" s="15">
        <v>18.336047000000001</v>
      </c>
      <c r="C63" s="15">
        <v>14.83211</v>
      </c>
      <c r="D63" s="15">
        <v>15.348405</v>
      </c>
      <c r="E63" s="15">
        <v>12.961648</v>
      </c>
      <c r="F63" s="15">
        <v>31.314208711320003</v>
      </c>
      <c r="G63" s="118">
        <v>41.494729999999997</v>
      </c>
      <c r="H63" s="15">
        <v>8.1147829999999992</v>
      </c>
      <c r="I63" s="15">
        <v>10.870979999999999</v>
      </c>
      <c r="J63" s="15">
        <v>4.8659920000000003</v>
      </c>
      <c r="K63" s="127">
        <v>7.9251377004800005</v>
      </c>
      <c r="L63" s="201" t="s">
        <v>104</v>
      </c>
      <c r="M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</row>
    <row r="64" spans="1:84" ht="20.25" customHeight="1" thickBot="1">
      <c r="A64" s="191" t="s">
        <v>7</v>
      </c>
      <c r="B64" s="15">
        <v>17.773282999999999</v>
      </c>
      <c r="C64" s="15">
        <v>14.235127</v>
      </c>
      <c r="D64" s="15">
        <v>15.2828</v>
      </c>
      <c r="E64" s="15">
        <v>12.184706</v>
      </c>
      <c r="F64" s="15">
        <v>31.046443015680005</v>
      </c>
      <c r="G64" s="118">
        <v>40.848947000000003</v>
      </c>
      <c r="H64" s="15">
        <v>7.2666389999999996</v>
      </c>
      <c r="I64" s="15">
        <v>10.205303000000001</v>
      </c>
      <c r="J64" s="15">
        <v>4.3794630000000003</v>
      </c>
      <c r="K64" s="127">
        <v>6.9292615391999997</v>
      </c>
      <c r="L64" s="201" t="s">
        <v>105</v>
      </c>
      <c r="M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</row>
    <row r="65" spans="1:84">
      <c r="A65" s="40" t="s">
        <v>106</v>
      </c>
      <c r="B65" s="38">
        <v>7.5617929999999998</v>
      </c>
      <c r="C65" s="38">
        <v>9.9724229999999991</v>
      </c>
      <c r="D65" s="38">
        <v>10.272259</v>
      </c>
      <c r="E65" s="38">
        <v>8.3115989999999993</v>
      </c>
      <c r="F65" s="38">
        <v>23.648336035200003</v>
      </c>
      <c r="G65" s="121">
        <v>29.465994999999999</v>
      </c>
      <c r="H65" s="38">
        <v>2.7164510000000002</v>
      </c>
      <c r="I65" s="38">
        <v>3.8779170000000001</v>
      </c>
      <c r="J65" s="38">
        <v>4.2469479999999997</v>
      </c>
      <c r="K65" s="132">
        <v>5.1947601305599997</v>
      </c>
      <c r="L65" s="41" t="s">
        <v>107</v>
      </c>
      <c r="M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</row>
    <row r="66" spans="1:84" ht="13.5" thickBot="1">
      <c r="A66" s="40" t="s">
        <v>108</v>
      </c>
      <c r="B66" s="38">
        <v>10.21149</v>
      </c>
      <c r="C66" s="38">
        <v>4.2627040000000003</v>
      </c>
      <c r="D66" s="38">
        <v>5.0105409999999999</v>
      </c>
      <c r="E66" s="38">
        <v>3.8731070000000001</v>
      </c>
      <c r="F66" s="38">
        <v>7.3981069804800006</v>
      </c>
      <c r="G66" s="121">
        <v>11.382952</v>
      </c>
      <c r="H66" s="38">
        <v>4.5501880000000003</v>
      </c>
      <c r="I66" s="38">
        <v>6.3273859999999997</v>
      </c>
      <c r="J66" s="38">
        <v>0.13251499999999999</v>
      </c>
      <c r="K66" s="132">
        <v>1.7345014086400001</v>
      </c>
      <c r="L66" s="41" t="s">
        <v>109</v>
      </c>
      <c r="M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</row>
    <row r="67" spans="1:84" ht="20.25" customHeight="1" thickBot="1">
      <c r="A67" s="202" t="s">
        <v>85</v>
      </c>
      <c r="B67" s="15">
        <v>0.56276400000000004</v>
      </c>
      <c r="C67" s="15">
        <v>0.59698300000000004</v>
      </c>
      <c r="D67" s="15">
        <v>6.5604999999999997E-2</v>
      </c>
      <c r="E67" s="15">
        <v>0.77694200000000002</v>
      </c>
      <c r="F67" s="15">
        <v>0.26776569564000002</v>
      </c>
      <c r="G67" s="118">
        <v>0.645783</v>
      </c>
      <c r="H67" s="15">
        <v>0.84814400000000001</v>
      </c>
      <c r="I67" s="15">
        <v>0.66567699999999996</v>
      </c>
      <c r="J67" s="15">
        <v>0.48652899999999999</v>
      </c>
      <c r="K67" s="127">
        <v>0.99587616128000001</v>
      </c>
      <c r="L67" s="203" t="s">
        <v>110</v>
      </c>
      <c r="M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</row>
    <row r="68" spans="1:84" ht="13.5" thickBot="1">
      <c r="A68" s="202" t="s">
        <v>111</v>
      </c>
      <c r="B68" s="15">
        <v>5125.89815</v>
      </c>
      <c r="C68" s="15">
        <v>3818.3344229999998</v>
      </c>
      <c r="D68" s="15">
        <v>4470.2767819999999</v>
      </c>
      <c r="E68" s="15">
        <v>5008.7696900000001</v>
      </c>
      <c r="F68" s="15">
        <v>6213.8136342834005</v>
      </c>
      <c r="G68" s="118">
        <v>3011.399038</v>
      </c>
      <c r="H68" s="15">
        <v>2017.0514599999999</v>
      </c>
      <c r="I68" s="15">
        <v>2097.0598890000001</v>
      </c>
      <c r="J68" s="15">
        <v>1936.143558</v>
      </c>
      <c r="K68" s="127">
        <v>1979.7874948051201</v>
      </c>
      <c r="L68" s="203" t="s">
        <v>112</v>
      </c>
      <c r="M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</row>
    <row r="69" spans="1:84" ht="20.25" customHeight="1" thickBot="1">
      <c r="A69" s="191" t="s">
        <v>234</v>
      </c>
      <c r="B69" s="15">
        <v>325.93131299999999</v>
      </c>
      <c r="C69" s="15">
        <v>237.908006</v>
      </c>
      <c r="D69" s="15">
        <v>312.59931999999998</v>
      </c>
      <c r="E69" s="15">
        <v>293.49062400000003</v>
      </c>
      <c r="F69" s="15">
        <v>341.78340112200004</v>
      </c>
      <c r="G69" s="118">
        <v>73.442581000000004</v>
      </c>
      <c r="H69" s="15">
        <v>54.471640000000001</v>
      </c>
      <c r="I69" s="15">
        <v>59.849969999999999</v>
      </c>
      <c r="J69" s="15">
        <v>106.720544</v>
      </c>
      <c r="K69" s="127">
        <v>90.221578487039992</v>
      </c>
      <c r="L69" s="203" t="s">
        <v>213</v>
      </c>
      <c r="M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</row>
    <row r="70" spans="1:84" ht="13.5" thickBot="1">
      <c r="A70" s="268" t="s">
        <v>115</v>
      </c>
      <c r="B70" s="269">
        <v>4799.9668369999999</v>
      </c>
      <c r="C70" s="269">
        <v>3580.4264170000001</v>
      </c>
      <c r="D70" s="269">
        <v>4157.6774619999997</v>
      </c>
      <c r="E70" s="269">
        <v>4715.2790660000001</v>
      </c>
      <c r="F70" s="269">
        <v>5872.0302331614012</v>
      </c>
      <c r="G70" s="270">
        <v>2937.9564569999998</v>
      </c>
      <c r="H70" s="269">
        <v>1962.5798199999999</v>
      </c>
      <c r="I70" s="269">
        <v>2037.2099189999999</v>
      </c>
      <c r="J70" s="269">
        <v>1829.423014</v>
      </c>
      <c r="K70" s="271">
        <v>1889.5659163180799</v>
      </c>
      <c r="L70" s="272" t="s">
        <v>110</v>
      </c>
      <c r="M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</row>
    <row r="71" spans="1:84" ht="13.5" thickBot="1">
      <c r="A71" s="191" t="s">
        <v>116</v>
      </c>
      <c r="B71" s="76">
        <v>1990.480626</v>
      </c>
      <c r="C71" s="76">
        <v>1101.417786</v>
      </c>
      <c r="D71" s="76">
        <v>943.05078000000003</v>
      </c>
      <c r="E71" s="76">
        <v>776.97155399999997</v>
      </c>
      <c r="F71" s="76">
        <v>1162.4351303824201</v>
      </c>
      <c r="G71" s="140">
        <v>1445.1088110000001</v>
      </c>
      <c r="H71" s="76">
        <v>1293.0144769999999</v>
      </c>
      <c r="I71" s="76">
        <v>1245.0866329999999</v>
      </c>
      <c r="J71" s="76">
        <v>1299.1140109999999</v>
      </c>
      <c r="K71" s="141">
        <v>1314.20037292544</v>
      </c>
      <c r="L71" s="201" t="s">
        <v>117</v>
      </c>
      <c r="M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</row>
    <row r="72" spans="1:84" s="99" customFormat="1" ht="25.5">
      <c r="A72" s="77" t="s">
        <v>118</v>
      </c>
      <c r="B72" s="78">
        <v>750.67160000000001</v>
      </c>
      <c r="C72" s="78">
        <v>588.85299199999997</v>
      </c>
      <c r="D72" s="78">
        <v>639.35143300000004</v>
      </c>
      <c r="E72" s="78">
        <v>859.51833899999997</v>
      </c>
      <c r="F72" s="78">
        <v>778.27836335094014</v>
      </c>
      <c r="G72" s="142">
        <v>544.08996200000001</v>
      </c>
      <c r="H72" s="78">
        <v>298.63655899999998</v>
      </c>
      <c r="I72" s="78">
        <v>267.329994</v>
      </c>
      <c r="J72" s="78">
        <v>169.43141700000001</v>
      </c>
      <c r="K72" s="143">
        <v>134.05975623039998</v>
      </c>
      <c r="L72" s="204" t="s">
        <v>216</v>
      </c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</row>
    <row r="73" spans="1:84">
      <c r="A73" s="40" t="s">
        <v>120</v>
      </c>
      <c r="B73" s="46">
        <v>18.346917000000001</v>
      </c>
      <c r="C73" s="46">
        <v>12.204639999999999</v>
      </c>
      <c r="D73" s="46">
        <v>7.6225959999999997</v>
      </c>
      <c r="E73" s="46">
        <v>9.3467520000000004</v>
      </c>
      <c r="F73" s="46">
        <v>6.9372702415800003</v>
      </c>
      <c r="G73" s="122">
        <v>234.70725300000001</v>
      </c>
      <c r="H73" s="46">
        <v>127.795637</v>
      </c>
      <c r="I73" s="46">
        <v>53.161926999999999</v>
      </c>
      <c r="J73" s="46">
        <v>4.9451429999999998</v>
      </c>
      <c r="K73" s="133">
        <v>5.5238601017600004</v>
      </c>
      <c r="L73" s="41" t="s">
        <v>243</v>
      </c>
      <c r="M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</row>
    <row r="74" spans="1:84" ht="13.5" thickBot="1">
      <c r="A74" s="80" t="s">
        <v>122</v>
      </c>
      <c r="B74" s="81">
        <v>732.32468300000005</v>
      </c>
      <c r="C74" s="81">
        <v>576.64835200000005</v>
      </c>
      <c r="D74" s="81">
        <v>631.728837</v>
      </c>
      <c r="E74" s="81">
        <v>850.17158700000005</v>
      </c>
      <c r="F74" s="81">
        <v>771.34109310936014</v>
      </c>
      <c r="G74" s="144">
        <v>309.38270899999998</v>
      </c>
      <c r="H74" s="81">
        <v>170.84092200000001</v>
      </c>
      <c r="I74" s="81">
        <v>214.16806700000001</v>
      </c>
      <c r="J74" s="81">
        <v>164.48627400000001</v>
      </c>
      <c r="K74" s="145">
        <v>128.53589612863999</v>
      </c>
      <c r="L74" s="82" t="s">
        <v>123</v>
      </c>
      <c r="M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</row>
    <row r="75" spans="1:84" s="231" customFormat="1" ht="25.5">
      <c r="A75" s="77" t="s">
        <v>124</v>
      </c>
      <c r="B75" s="19">
        <v>381.58086700000001</v>
      </c>
      <c r="C75" s="19">
        <v>333.001912</v>
      </c>
      <c r="D75" s="19">
        <v>346.60784200000001</v>
      </c>
      <c r="E75" s="19">
        <v>391.09300200000001</v>
      </c>
      <c r="F75" s="19">
        <v>456.94229918634005</v>
      </c>
      <c r="G75" s="126">
        <v>102.66249500000001</v>
      </c>
      <c r="H75" s="19">
        <v>16.161933999999999</v>
      </c>
      <c r="I75" s="19">
        <v>25.284198</v>
      </c>
      <c r="J75" s="19">
        <v>26.625699000000001</v>
      </c>
      <c r="K75" s="146">
        <v>37.94934567424</v>
      </c>
      <c r="L75" s="204" t="s">
        <v>125</v>
      </c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</row>
    <row r="76" spans="1:84">
      <c r="A76" s="40" t="s">
        <v>126</v>
      </c>
      <c r="B76" s="46">
        <v>110.010875</v>
      </c>
      <c r="C76" s="46">
        <v>60.474389000000002</v>
      </c>
      <c r="D76" s="46">
        <v>71.570083999999994</v>
      </c>
      <c r="E76" s="46">
        <v>97.259</v>
      </c>
      <c r="F76" s="46">
        <v>115.51063706028</v>
      </c>
      <c r="G76" s="122">
        <v>9.6729050000000001</v>
      </c>
      <c r="H76" s="46">
        <v>6.6938199999999997</v>
      </c>
      <c r="I76" s="46">
        <v>8.9620770000000007</v>
      </c>
      <c r="J76" s="46">
        <v>8.9284330000000001</v>
      </c>
      <c r="K76" s="133">
        <v>12.79312146112</v>
      </c>
      <c r="L76" s="41" t="s">
        <v>127</v>
      </c>
      <c r="M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</row>
    <row r="77" spans="1:84">
      <c r="A77" s="40" t="s">
        <v>128</v>
      </c>
      <c r="B77" s="46">
        <v>60.555871000000003</v>
      </c>
      <c r="C77" s="46">
        <v>71.764664999999994</v>
      </c>
      <c r="D77" s="46">
        <v>74.405349999999999</v>
      </c>
      <c r="E77" s="46">
        <v>94.764522999999997</v>
      </c>
      <c r="F77" s="46">
        <v>73.739355648300005</v>
      </c>
      <c r="G77" s="122">
        <v>4.7501879999999996</v>
      </c>
      <c r="H77" s="46">
        <v>7.1510920000000002</v>
      </c>
      <c r="I77" s="46">
        <v>12.736822999999999</v>
      </c>
      <c r="J77" s="46">
        <v>12.824337999999999</v>
      </c>
      <c r="K77" s="133">
        <v>17.741513229439999</v>
      </c>
      <c r="L77" s="41" t="s">
        <v>129</v>
      </c>
      <c r="M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</row>
    <row r="78" spans="1:84">
      <c r="A78" s="40" t="s">
        <v>130</v>
      </c>
      <c r="B78" s="46">
        <v>7.7367350000000004</v>
      </c>
      <c r="C78" s="46">
        <v>8.5129739999999998</v>
      </c>
      <c r="D78" s="46">
        <v>9.1548239999999996</v>
      </c>
      <c r="E78" s="46">
        <v>7.7147670000000002</v>
      </c>
      <c r="F78" s="46">
        <v>22.322230163460002</v>
      </c>
      <c r="G78" s="122">
        <v>24.195202999999999</v>
      </c>
      <c r="H78" s="46" t="s">
        <v>324</v>
      </c>
      <c r="I78" s="46">
        <v>0.25882699999999997</v>
      </c>
      <c r="J78" s="46">
        <v>0.15850500000000001</v>
      </c>
      <c r="K78" s="133">
        <v>0.15591319743999998</v>
      </c>
      <c r="L78" s="41" t="s">
        <v>131</v>
      </c>
      <c r="M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</row>
    <row r="79" spans="1:84">
      <c r="A79" s="40" t="s">
        <v>132</v>
      </c>
      <c r="B79" s="46">
        <v>43.277070000000002</v>
      </c>
      <c r="C79" s="46">
        <v>53.010793999999997</v>
      </c>
      <c r="D79" s="46">
        <v>24.697075999999999</v>
      </c>
      <c r="E79" s="46">
        <v>20.913734999999999</v>
      </c>
      <c r="F79" s="46">
        <v>21.271160139660001</v>
      </c>
      <c r="G79" s="122">
        <v>0.90437199999999995</v>
      </c>
      <c r="H79" s="46">
        <v>1.6037729999999999</v>
      </c>
      <c r="I79" s="46">
        <v>1.4344950000000001</v>
      </c>
      <c r="J79" s="46">
        <v>3.5013529999999999</v>
      </c>
      <c r="K79" s="133">
        <v>2.8734939833599999</v>
      </c>
      <c r="L79" s="41" t="s">
        <v>133</v>
      </c>
      <c r="M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</row>
    <row r="80" spans="1:84">
      <c r="A80" s="40" t="s">
        <v>134</v>
      </c>
      <c r="B80" s="46">
        <v>148.10034099999999</v>
      </c>
      <c r="C80" s="46">
        <v>122.199836</v>
      </c>
      <c r="D80" s="46">
        <v>154.210498</v>
      </c>
      <c r="E80" s="46">
        <v>150.08828700000001</v>
      </c>
      <c r="F80" s="46">
        <v>173.89816688196001</v>
      </c>
      <c r="G80" s="122">
        <v>10.007175999999999</v>
      </c>
      <c r="H80" s="46">
        <v>0.115069</v>
      </c>
      <c r="I80" s="46">
        <v>0.57320300000000002</v>
      </c>
      <c r="J80" s="46">
        <v>1.0274970000000001</v>
      </c>
      <c r="K80" s="133">
        <v>4.1198776819200003</v>
      </c>
      <c r="L80" s="41" t="s">
        <v>135</v>
      </c>
      <c r="M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</row>
    <row r="81" spans="1:84">
      <c r="A81" s="40" t="s">
        <v>58</v>
      </c>
      <c r="B81" s="46">
        <v>11.899975</v>
      </c>
      <c r="C81" s="46">
        <v>17.039254</v>
      </c>
      <c r="D81" s="46">
        <v>12.57001</v>
      </c>
      <c r="E81" s="46">
        <v>20.352689999999999</v>
      </c>
      <c r="F81" s="46">
        <v>50.200749292680001</v>
      </c>
      <c r="G81" s="122">
        <v>53.132651000000003</v>
      </c>
      <c r="H81" s="46">
        <v>0.58072599999999996</v>
      </c>
      <c r="I81" s="46">
        <v>1.318773</v>
      </c>
      <c r="J81" s="46">
        <v>0.18557299999999999</v>
      </c>
      <c r="K81" s="133">
        <v>0.26542612095999996</v>
      </c>
      <c r="L81" s="41" t="s">
        <v>59</v>
      </c>
      <c r="M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</row>
    <row r="82" spans="1:84" s="231" customFormat="1">
      <c r="A82" s="85" t="s">
        <v>136</v>
      </c>
      <c r="B82" s="22">
        <v>1677.2337439999999</v>
      </c>
      <c r="C82" s="22">
        <v>1557.1537269999999</v>
      </c>
      <c r="D82" s="22">
        <v>2228.6674069999999</v>
      </c>
      <c r="E82" s="22">
        <v>2687.696171</v>
      </c>
      <c r="F82" s="22">
        <v>3474.3744402417001</v>
      </c>
      <c r="G82" s="119">
        <v>846.095189</v>
      </c>
      <c r="H82" s="22">
        <v>354.76684999999998</v>
      </c>
      <c r="I82" s="22">
        <v>499.509094</v>
      </c>
      <c r="J82" s="22">
        <v>334.25188700000001</v>
      </c>
      <c r="K82" s="129">
        <v>403.35644148799997</v>
      </c>
      <c r="L82" s="86" t="s">
        <v>137</v>
      </c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</row>
    <row r="83" spans="1:84">
      <c r="A83" s="40" t="s">
        <v>138</v>
      </c>
      <c r="B83" s="46">
        <v>0.44707799999999998</v>
      </c>
      <c r="C83" s="46">
        <v>0.247498</v>
      </c>
      <c r="D83" s="46">
        <v>0.116685</v>
      </c>
      <c r="E83" s="46" t="s">
        <v>324</v>
      </c>
      <c r="F83" s="46">
        <v>7.1040688560000009E-2</v>
      </c>
      <c r="G83" s="122" t="s">
        <v>324</v>
      </c>
      <c r="H83" s="46" t="s">
        <v>324</v>
      </c>
      <c r="I83" s="46">
        <v>0.113772</v>
      </c>
      <c r="J83" s="46" t="s">
        <v>324</v>
      </c>
      <c r="K83" s="133" t="s">
        <v>324</v>
      </c>
      <c r="L83" s="41" t="s">
        <v>139</v>
      </c>
      <c r="M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</row>
    <row r="84" spans="1:84">
      <c r="A84" s="40" t="s">
        <v>140</v>
      </c>
      <c r="B84" s="38">
        <v>4.9699730000000004</v>
      </c>
      <c r="C84" s="38">
        <v>5.5741540000000001</v>
      </c>
      <c r="D84" s="38">
        <v>4.019272</v>
      </c>
      <c r="E84" s="38">
        <v>6.0465010000000001</v>
      </c>
      <c r="F84" s="38">
        <v>9.412052493600001</v>
      </c>
      <c r="G84" s="121">
        <v>102.560655</v>
      </c>
      <c r="H84" s="38">
        <v>30.709593999999999</v>
      </c>
      <c r="I84" s="38">
        <v>78.158281000000002</v>
      </c>
      <c r="J84" s="38">
        <v>108.98006599999999</v>
      </c>
      <c r="K84" s="132">
        <v>92.989359182720008</v>
      </c>
      <c r="L84" s="41" t="s">
        <v>141</v>
      </c>
      <c r="M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</row>
    <row r="85" spans="1:84">
      <c r="A85" s="40" t="s">
        <v>142</v>
      </c>
      <c r="B85" s="38">
        <v>919.55683799999997</v>
      </c>
      <c r="C85" s="38">
        <v>956.63603599999999</v>
      </c>
      <c r="D85" s="38">
        <v>1344.0776880000001</v>
      </c>
      <c r="E85" s="38">
        <v>1456.126377</v>
      </c>
      <c r="F85" s="38">
        <v>1685.84524099182</v>
      </c>
      <c r="G85" s="121">
        <v>59.134158999999997</v>
      </c>
      <c r="H85" s="38">
        <v>69.620057000000003</v>
      </c>
      <c r="I85" s="38">
        <v>47.117013999999998</v>
      </c>
      <c r="J85" s="38">
        <v>41.193798000000001</v>
      </c>
      <c r="K85" s="132">
        <v>84.215580408959994</v>
      </c>
      <c r="L85" s="41" t="s">
        <v>143</v>
      </c>
      <c r="M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</row>
    <row r="86" spans="1:84">
      <c r="A86" s="40" t="s">
        <v>144</v>
      </c>
      <c r="B86" s="38">
        <v>45.171697999999999</v>
      </c>
      <c r="C86" s="38">
        <v>46.482934999999998</v>
      </c>
      <c r="D86" s="38">
        <v>40.063442000000002</v>
      </c>
      <c r="E86" s="38">
        <v>41.180734999999999</v>
      </c>
      <c r="F86" s="38">
        <v>33.32920873266</v>
      </c>
      <c r="G86" s="121">
        <v>11.194258</v>
      </c>
      <c r="H86" s="38">
        <v>8.3519240000000003</v>
      </c>
      <c r="I86" s="38">
        <v>14.020579</v>
      </c>
      <c r="J86" s="38">
        <v>15.767035999999999</v>
      </c>
      <c r="K86" s="132">
        <v>13.81004136512</v>
      </c>
      <c r="L86" s="41" t="s">
        <v>145</v>
      </c>
      <c r="M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</row>
    <row r="87" spans="1:84">
      <c r="A87" s="40" t="s">
        <v>146</v>
      </c>
      <c r="B87" s="38">
        <v>218.365162</v>
      </c>
      <c r="C87" s="38">
        <v>223.924958</v>
      </c>
      <c r="D87" s="38">
        <v>279.71824199999998</v>
      </c>
      <c r="E87" s="38">
        <v>350.87766399999998</v>
      </c>
      <c r="F87" s="38">
        <v>380.25235462806006</v>
      </c>
      <c r="G87" s="121">
        <v>595.234599</v>
      </c>
      <c r="H87" s="38">
        <v>238.31344000000001</v>
      </c>
      <c r="I87" s="38">
        <v>307.17494900000003</v>
      </c>
      <c r="J87" s="38">
        <v>133.982921</v>
      </c>
      <c r="K87" s="132">
        <v>181.95655237759999</v>
      </c>
      <c r="L87" s="41" t="s">
        <v>147</v>
      </c>
      <c r="M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</row>
    <row r="88" spans="1:84">
      <c r="A88" s="40" t="s">
        <v>148</v>
      </c>
      <c r="B88" s="38">
        <v>7.1656570000000004</v>
      </c>
      <c r="C88" s="38">
        <v>1.281755</v>
      </c>
      <c r="D88" s="38">
        <v>2.1310340000000001</v>
      </c>
      <c r="E88" s="38">
        <v>1.176042</v>
      </c>
      <c r="F88" s="38">
        <v>1.8128981107800002</v>
      </c>
      <c r="G88" s="121">
        <v>0.12509799999999999</v>
      </c>
      <c r="H88" s="38" t="s">
        <v>324</v>
      </c>
      <c r="I88" s="38" t="s">
        <v>324</v>
      </c>
      <c r="J88" s="38" t="s">
        <v>324</v>
      </c>
      <c r="K88" s="132">
        <v>8.1165884800000004E-2</v>
      </c>
      <c r="L88" s="41" t="s">
        <v>214</v>
      </c>
      <c r="M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</row>
    <row r="89" spans="1:84">
      <c r="A89" s="40" t="s">
        <v>150</v>
      </c>
      <c r="B89" s="38">
        <v>173.11644200000001</v>
      </c>
      <c r="C89" s="38">
        <v>159.664006</v>
      </c>
      <c r="D89" s="38">
        <v>346.36203999999998</v>
      </c>
      <c r="E89" s="38">
        <v>241.76951</v>
      </c>
      <c r="F89" s="38">
        <v>507.69559413953999</v>
      </c>
      <c r="G89" s="121">
        <v>6.4567119999999996</v>
      </c>
      <c r="H89" s="38">
        <v>4.345529</v>
      </c>
      <c r="I89" s="38">
        <v>6.535196</v>
      </c>
      <c r="J89" s="38">
        <v>8.5301200000000001</v>
      </c>
      <c r="K89" s="132">
        <v>10.14343185856</v>
      </c>
      <c r="L89" s="41" t="s">
        <v>151</v>
      </c>
      <c r="M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</row>
    <row r="90" spans="1:84">
      <c r="A90" s="40" t="s">
        <v>152</v>
      </c>
      <c r="B90" s="38">
        <v>26.477857</v>
      </c>
      <c r="C90" s="38">
        <v>22.548103999999999</v>
      </c>
      <c r="D90" s="38">
        <v>28.734625000000001</v>
      </c>
      <c r="E90" s="38">
        <v>37.064605</v>
      </c>
      <c r="F90" s="38">
        <v>29.717678784420002</v>
      </c>
      <c r="G90" s="121">
        <v>42.833930000000002</v>
      </c>
      <c r="H90" s="38">
        <v>1.7471490000000001</v>
      </c>
      <c r="I90" s="38">
        <v>41.509563999999997</v>
      </c>
      <c r="J90" s="38">
        <v>19.795002</v>
      </c>
      <c r="K90" s="132">
        <v>9.1050204044799994</v>
      </c>
      <c r="L90" s="41" t="s">
        <v>153</v>
      </c>
      <c r="M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</row>
    <row r="91" spans="1:84">
      <c r="A91" s="40" t="s">
        <v>154</v>
      </c>
      <c r="B91" s="38">
        <v>12.372641</v>
      </c>
      <c r="C91" s="38">
        <v>8.5710370000000005</v>
      </c>
      <c r="D91" s="38">
        <v>3.9368400000000001</v>
      </c>
      <c r="E91" s="38">
        <v>1.208766</v>
      </c>
      <c r="F91" s="38">
        <v>2.0220390397800001</v>
      </c>
      <c r="G91" s="121">
        <v>26.495674999999999</v>
      </c>
      <c r="H91" s="38">
        <v>0.16081000000000001</v>
      </c>
      <c r="I91" s="38" t="s">
        <v>324</v>
      </c>
      <c r="J91" s="38" t="s">
        <v>324</v>
      </c>
      <c r="K91" s="132" t="s">
        <v>324</v>
      </c>
      <c r="L91" s="41" t="s">
        <v>155</v>
      </c>
      <c r="M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</row>
    <row r="92" spans="1:84" s="232" customFormat="1" ht="13.5" thickBot="1">
      <c r="A92" s="40" t="s">
        <v>58</v>
      </c>
      <c r="B92" s="87">
        <v>269.59039799999999</v>
      </c>
      <c r="C92" s="87">
        <v>132.22324399999999</v>
      </c>
      <c r="D92" s="87">
        <v>179.50753900000001</v>
      </c>
      <c r="E92" s="87">
        <v>552.21284000000003</v>
      </c>
      <c r="F92" s="87">
        <v>824.21633263247998</v>
      </c>
      <c r="G92" s="121">
        <v>2.036343</v>
      </c>
      <c r="H92" s="38">
        <v>1.4619219999999999</v>
      </c>
      <c r="I92" s="38">
        <v>4.846571</v>
      </c>
      <c r="J92" s="38">
        <v>5.9666819999999996</v>
      </c>
      <c r="K92" s="132">
        <v>11.026245310079998</v>
      </c>
      <c r="L92" s="41" t="s">
        <v>59</v>
      </c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</row>
    <row r="93" spans="1:84" ht="13.5" thickBot="1">
      <c r="A93" s="191" t="s">
        <v>156</v>
      </c>
      <c r="B93" s="15">
        <v>815.93059900000003</v>
      </c>
      <c r="C93" s="15">
        <v>568.69846700000005</v>
      </c>
      <c r="D93" s="15">
        <v>701.84922300000005</v>
      </c>
      <c r="E93" s="15">
        <v>708.97926500000005</v>
      </c>
      <c r="F93" s="15">
        <v>1062.90243132354</v>
      </c>
      <c r="G93" s="118">
        <v>722.02833399999997</v>
      </c>
      <c r="H93" s="15">
        <v>770.76550399999996</v>
      </c>
      <c r="I93" s="15">
        <v>867.80141100000003</v>
      </c>
      <c r="J93" s="15">
        <v>923.93824700000005</v>
      </c>
      <c r="K93" s="127">
        <v>899.31876850816002</v>
      </c>
      <c r="L93" s="201" t="s">
        <v>157</v>
      </c>
      <c r="M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</row>
    <row r="94" spans="1:84" s="99" customFormat="1" ht="20.25" customHeight="1" thickBot="1">
      <c r="A94" s="202" t="s">
        <v>158</v>
      </c>
      <c r="B94" s="15">
        <v>17.887260000000001</v>
      </c>
      <c r="C94" s="15">
        <v>14.541959</v>
      </c>
      <c r="D94" s="15">
        <v>17.897335000000002</v>
      </c>
      <c r="E94" s="15">
        <v>10.632046000000001</v>
      </c>
      <c r="F94" s="15">
        <v>24.4204383744</v>
      </c>
      <c r="G94" s="118">
        <v>2.2260819999999999</v>
      </c>
      <c r="H94" s="15">
        <v>2.8913989999999998</v>
      </c>
      <c r="I94" s="15">
        <v>2.6306050000000001</v>
      </c>
      <c r="J94" s="15">
        <v>10.467942000000001</v>
      </c>
      <c r="K94" s="127">
        <v>8.9703726111999984</v>
      </c>
      <c r="L94" s="273" t="s">
        <v>220</v>
      </c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</row>
    <row r="95" spans="1:84" s="99" customFormat="1" ht="20.25" customHeight="1" thickBot="1">
      <c r="A95" s="274" t="s">
        <v>85</v>
      </c>
      <c r="B95" s="15">
        <v>798.04333899999995</v>
      </c>
      <c r="C95" s="15">
        <v>554.15650800000003</v>
      </c>
      <c r="D95" s="15">
        <v>683.95188800000005</v>
      </c>
      <c r="E95" s="15">
        <v>698.347219</v>
      </c>
      <c r="F95" s="15">
        <v>1038.48199294914</v>
      </c>
      <c r="G95" s="118">
        <v>719.80225199999995</v>
      </c>
      <c r="H95" s="15">
        <v>767.87410499999999</v>
      </c>
      <c r="I95" s="15">
        <v>865.17080599999997</v>
      </c>
      <c r="J95" s="15">
        <v>913.47030500000005</v>
      </c>
      <c r="K95" s="127">
        <v>890.34839589696003</v>
      </c>
      <c r="L95" s="272" t="s">
        <v>110</v>
      </c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</row>
    <row r="96" spans="1:84" s="99" customFormat="1" ht="15.75">
      <c r="A96" s="205" t="s">
        <v>311</v>
      </c>
      <c r="B96" s="19">
        <v>727.62610500000005</v>
      </c>
      <c r="C96" s="19">
        <v>503.35869500000001</v>
      </c>
      <c r="D96" s="19">
        <v>623.53935200000001</v>
      </c>
      <c r="E96" s="19">
        <v>638.30140800000004</v>
      </c>
      <c r="F96" s="19">
        <v>984.27580270686008</v>
      </c>
      <c r="G96" s="126">
        <v>433.85904699999998</v>
      </c>
      <c r="H96" s="19">
        <v>469.82391100000001</v>
      </c>
      <c r="I96" s="19">
        <v>502.26356199999998</v>
      </c>
      <c r="J96" s="19">
        <v>493.11079999999998</v>
      </c>
      <c r="K96" s="146">
        <v>506.3519549088</v>
      </c>
      <c r="L96" s="204" t="s">
        <v>312</v>
      </c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</row>
    <row r="97" spans="1:84" s="252" customFormat="1" ht="12.75" customHeight="1">
      <c r="A97" s="40" t="s">
        <v>160</v>
      </c>
      <c r="B97" s="46">
        <v>724.34148600000003</v>
      </c>
      <c r="C97" s="46">
        <v>501.15401100000003</v>
      </c>
      <c r="D97" s="46">
        <v>621.46808199999998</v>
      </c>
      <c r="E97" s="46">
        <v>637.25363900000002</v>
      </c>
      <c r="F97" s="46">
        <v>982.77900351912012</v>
      </c>
      <c r="G97" s="122">
        <v>408.08170100000001</v>
      </c>
      <c r="H97" s="46">
        <v>451.24185599999998</v>
      </c>
      <c r="I97" s="46">
        <v>474.71992799999998</v>
      </c>
      <c r="J97" s="46">
        <v>466.570313</v>
      </c>
      <c r="K97" s="133">
        <v>484.95417786816</v>
      </c>
      <c r="L97" s="41" t="s">
        <v>161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</row>
    <row r="98" spans="1:84">
      <c r="A98" s="40" t="s">
        <v>255</v>
      </c>
      <c r="B98" s="38" t="s">
        <v>324</v>
      </c>
      <c r="C98" s="38" t="s">
        <v>324</v>
      </c>
      <c r="D98" s="38" t="s">
        <v>324</v>
      </c>
      <c r="E98" s="38" t="s">
        <v>324</v>
      </c>
      <c r="F98" s="38">
        <v>5.5750639500000004E-2</v>
      </c>
      <c r="G98" s="121">
        <v>1.3928160000000001</v>
      </c>
      <c r="H98" s="38">
        <v>0.91704200000000002</v>
      </c>
      <c r="I98" s="38">
        <v>2.9234179999999999</v>
      </c>
      <c r="J98" s="38">
        <v>0.68400899999999998</v>
      </c>
      <c r="K98" s="132">
        <v>0.54158552447999997</v>
      </c>
      <c r="L98" s="41" t="s">
        <v>257</v>
      </c>
      <c r="M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</row>
    <row r="99" spans="1:84">
      <c r="A99" s="40" t="s">
        <v>256</v>
      </c>
      <c r="B99" s="38" t="s">
        <v>324</v>
      </c>
      <c r="C99" s="38" t="s">
        <v>324</v>
      </c>
      <c r="D99" s="38">
        <v>9.2503000000000002E-2</v>
      </c>
      <c r="E99" s="38" t="s">
        <v>324</v>
      </c>
      <c r="F99" s="38" t="s">
        <v>324</v>
      </c>
      <c r="G99" s="121" t="s">
        <v>324</v>
      </c>
      <c r="H99" s="38" t="s">
        <v>324</v>
      </c>
      <c r="I99" s="38" t="s">
        <v>324</v>
      </c>
      <c r="J99" s="38" t="s">
        <v>324</v>
      </c>
      <c r="K99" s="132" t="s">
        <v>324</v>
      </c>
      <c r="L99" s="41" t="s">
        <v>258</v>
      </c>
      <c r="M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</row>
    <row r="100" spans="1:84">
      <c r="A100" s="40" t="s">
        <v>58</v>
      </c>
      <c r="B100" s="38">
        <v>3.2566449999999998</v>
      </c>
      <c r="C100" s="38">
        <v>2.1801720000000002</v>
      </c>
      <c r="D100" s="38">
        <v>1.9444170000000001</v>
      </c>
      <c r="E100" s="38">
        <v>1.040764</v>
      </c>
      <c r="F100" s="38">
        <v>1.44013873878</v>
      </c>
      <c r="G100" s="121">
        <v>24.384530000000002</v>
      </c>
      <c r="H100" s="38">
        <v>17.665012999999998</v>
      </c>
      <c r="I100" s="38">
        <v>24.620215999999999</v>
      </c>
      <c r="J100" s="38">
        <v>25.856477999999999</v>
      </c>
      <c r="K100" s="132">
        <v>20.856191516159999</v>
      </c>
      <c r="L100" s="41" t="s">
        <v>59</v>
      </c>
      <c r="M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</row>
    <row r="101" spans="1:84" ht="25.5">
      <c r="A101" s="92" t="s">
        <v>168</v>
      </c>
      <c r="B101" s="66">
        <v>23.033833000000001</v>
      </c>
      <c r="C101" s="66">
        <v>9.4909820000000007</v>
      </c>
      <c r="D101" s="66">
        <v>13.786277999999999</v>
      </c>
      <c r="E101" s="66">
        <v>15.568586</v>
      </c>
      <c r="F101" s="66">
        <v>11.576707527600002</v>
      </c>
      <c r="G101" s="124">
        <v>40.338287999999999</v>
      </c>
      <c r="H101" s="66">
        <v>51.445298999999999</v>
      </c>
      <c r="I101" s="66">
        <v>63.037959999999998</v>
      </c>
      <c r="J101" s="66">
        <v>71.445279999999997</v>
      </c>
      <c r="K101" s="137">
        <v>80.370799308800002</v>
      </c>
      <c r="L101" s="206" t="s">
        <v>169</v>
      </c>
      <c r="M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</row>
    <row r="102" spans="1:84" ht="25.5">
      <c r="A102" s="92" t="s">
        <v>170</v>
      </c>
      <c r="B102" s="66">
        <v>34.954312000000002</v>
      </c>
      <c r="C102" s="66">
        <v>29.763776</v>
      </c>
      <c r="D102" s="66">
        <v>39.225828</v>
      </c>
      <c r="E102" s="66">
        <v>29.404768000000001</v>
      </c>
      <c r="F102" s="66">
        <v>31.453510079520001</v>
      </c>
      <c r="G102" s="124">
        <v>142.32703100000001</v>
      </c>
      <c r="H102" s="66">
        <v>150.62434500000001</v>
      </c>
      <c r="I102" s="66">
        <v>176.387944</v>
      </c>
      <c r="J102" s="66">
        <v>176.243156</v>
      </c>
      <c r="K102" s="137">
        <v>183.21204341439997</v>
      </c>
      <c r="L102" s="206" t="s">
        <v>171</v>
      </c>
      <c r="M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</row>
    <row r="103" spans="1:84" ht="13.5" thickBot="1">
      <c r="A103" s="51" t="s">
        <v>172</v>
      </c>
      <c r="B103" s="52">
        <v>12.429088999999999</v>
      </c>
      <c r="C103" s="52">
        <v>11.543055000000001</v>
      </c>
      <c r="D103" s="52">
        <v>7.4004300000000001</v>
      </c>
      <c r="E103" s="52">
        <v>15.072457</v>
      </c>
      <c r="F103" s="52">
        <v>11.175972635160001</v>
      </c>
      <c r="G103" s="147">
        <v>103.277886</v>
      </c>
      <c r="H103" s="52">
        <v>95.980549999999994</v>
      </c>
      <c r="I103" s="52">
        <v>123.48134</v>
      </c>
      <c r="J103" s="52">
        <v>172.67106899999999</v>
      </c>
      <c r="K103" s="148">
        <v>120.41359826495999</v>
      </c>
      <c r="L103" s="54" t="s">
        <v>173</v>
      </c>
      <c r="M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</row>
    <row r="104" spans="1:84" s="187" customFormat="1" ht="12">
      <c r="A104" s="188" t="s">
        <v>315</v>
      </c>
      <c r="B104" s="216"/>
      <c r="C104" s="216"/>
      <c r="D104" s="216"/>
      <c r="E104" s="222"/>
      <c r="F104" s="222"/>
      <c r="G104" s="217"/>
      <c r="H104" s="217"/>
      <c r="I104" s="217"/>
      <c r="J104" s="217"/>
      <c r="K104" s="217"/>
      <c r="L104" s="218" t="s">
        <v>318</v>
      </c>
      <c r="M104" s="218"/>
      <c r="N104" s="186"/>
    </row>
    <row r="105" spans="1:84" s="187" customFormat="1" ht="12">
      <c r="A105" s="188" t="s">
        <v>316</v>
      </c>
      <c r="B105" s="184"/>
      <c r="C105" s="185"/>
      <c r="D105" s="185"/>
      <c r="E105" s="224"/>
      <c r="F105" s="224"/>
      <c r="G105" s="185"/>
      <c r="H105" s="185"/>
      <c r="I105" s="185"/>
      <c r="J105" s="185"/>
      <c r="K105" s="185"/>
      <c r="L105" s="218" t="s">
        <v>319</v>
      </c>
      <c r="M105" s="218"/>
      <c r="N105" s="186"/>
    </row>
    <row r="106" spans="1:84" s="187" customFormat="1" ht="12">
      <c r="A106" s="188" t="s">
        <v>317</v>
      </c>
      <c r="B106" s="184"/>
      <c r="C106" s="185"/>
      <c r="D106" s="185"/>
      <c r="E106" s="224"/>
      <c r="F106" s="224"/>
      <c r="G106" s="185"/>
      <c r="H106" s="185"/>
      <c r="I106" s="185"/>
      <c r="J106" s="185"/>
      <c r="K106" s="185"/>
      <c r="L106" s="218" t="s">
        <v>320</v>
      </c>
      <c r="M106" s="218"/>
      <c r="N106" s="186"/>
    </row>
    <row r="107" spans="1:84" s="242" customFormat="1" ht="12">
      <c r="A107" s="188" t="s">
        <v>261</v>
      </c>
      <c r="B107" s="240"/>
      <c r="C107" s="240"/>
      <c r="D107" s="240"/>
      <c r="E107" s="241"/>
      <c r="F107" s="241"/>
      <c r="G107" s="240"/>
      <c r="H107" s="240"/>
      <c r="I107" s="240"/>
      <c r="J107" s="240"/>
      <c r="K107" s="240"/>
      <c r="L107" s="225" t="s">
        <v>262</v>
      </c>
      <c r="M107" s="225"/>
      <c r="N107" s="186"/>
    </row>
    <row r="108" spans="1:84">
      <c r="B108" s="236"/>
      <c r="C108" s="236"/>
      <c r="D108" s="236"/>
      <c r="E108" s="244"/>
      <c r="F108" s="244"/>
      <c r="G108" s="236"/>
      <c r="H108" s="236"/>
      <c r="I108" s="236"/>
      <c r="J108" s="236"/>
      <c r="K108" s="236"/>
      <c r="N108" s="186"/>
    </row>
    <row r="109" spans="1:84">
      <c r="B109" s="236"/>
      <c r="C109" s="236"/>
      <c r="D109" s="236"/>
      <c r="E109" s="244"/>
      <c r="F109" s="244"/>
      <c r="G109" s="236"/>
      <c r="H109" s="236"/>
      <c r="I109" s="236"/>
      <c r="J109" s="236"/>
      <c r="K109" s="236"/>
      <c r="N109" s="186"/>
    </row>
    <row r="110" spans="1:84">
      <c r="B110" s="236"/>
      <c r="C110" s="236"/>
      <c r="D110" s="236"/>
      <c r="E110" s="244"/>
      <c r="F110" s="244"/>
      <c r="G110" s="236"/>
      <c r="H110" s="236"/>
      <c r="I110" s="236"/>
      <c r="J110" s="236"/>
      <c r="K110" s="236"/>
    </row>
    <row r="111" spans="1:84">
      <c r="B111" s="236"/>
      <c r="C111" s="236"/>
      <c r="D111" s="236"/>
      <c r="E111" s="244"/>
      <c r="F111" s="244"/>
      <c r="G111" s="236"/>
      <c r="H111" s="236"/>
      <c r="I111" s="236"/>
      <c r="J111" s="236"/>
      <c r="K111" s="236"/>
    </row>
    <row r="112" spans="1:84">
      <c r="B112" s="236"/>
      <c r="C112" s="236"/>
      <c r="D112" s="236"/>
      <c r="E112" s="244"/>
      <c r="F112" s="244"/>
      <c r="G112" s="236"/>
      <c r="H112" s="236"/>
      <c r="I112" s="236"/>
      <c r="J112" s="236"/>
      <c r="K112" s="236"/>
    </row>
    <row r="113" spans="2:11">
      <c r="B113" s="236"/>
      <c r="C113" s="236"/>
      <c r="D113" s="236"/>
      <c r="E113" s="244"/>
      <c r="F113" s="244"/>
      <c r="G113" s="236"/>
      <c r="H113" s="236"/>
      <c r="I113" s="236"/>
      <c r="J113" s="236"/>
      <c r="K113" s="236"/>
    </row>
    <row r="114" spans="2:11">
      <c r="B114" s="236"/>
      <c r="C114" s="236"/>
      <c r="D114" s="236"/>
      <c r="E114" s="244"/>
      <c r="F114" s="244"/>
      <c r="G114" s="236"/>
      <c r="H114" s="236"/>
      <c r="I114" s="236"/>
      <c r="J114" s="236"/>
      <c r="K114" s="236"/>
    </row>
    <row r="115" spans="2:11">
      <c r="B115" s="236"/>
      <c r="C115" s="236"/>
      <c r="D115" s="236"/>
      <c r="E115" s="244"/>
      <c r="F115" s="244"/>
      <c r="G115" s="236"/>
      <c r="H115" s="236"/>
      <c r="I115" s="236"/>
      <c r="J115" s="236"/>
      <c r="K115" s="236"/>
    </row>
    <row r="116" spans="2:11">
      <c r="B116" s="236"/>
      <c r="C116" s="236"/>
      <c r="D116" s="236"/>
      <c r="E116" s="244"/>
      <c r="F116" s="244"/>
      <c r="G116" s="236"/>
      <c r="H116" s="236"/>
      <c r="I116" s="236"/>
      <c r="J116" s="236"/>
      <c r="K116" s="236"/>
    </row>
    <row r="117" spans="2:11">
      <c r="B117" s="236"/>
      <c r="C117" s="236"/>
      <c r="D117" s="236"/>
      <c r="E117" s="244"/>
      <c r="F117" s="244"/>
      <c r="G117" s="236"/>
      <c r="H117" s="236"/>
      <c r="I117" s="236"/>
      <c r="J117" s="236"/>
      <c r="K117" s="236"/>
    </row>
    <row r="118" spans="2:11">
      <c r="B118" s="236"/>
      <c r="C118" s="236"/>
      <c r="D118" s="236"/>
      <c r="E118" s="244"/>
      <c r="F118" s="244"/>
      <c r="G118" s="236"/>
      <c r="H118" s="236"/>
      <c r="I118" s="236"/>
      <c r="J118" s="236"/>
      <c r="K118" s="236"/>
    </row>
    <row r="119" spans="2:11">
      <c r="B119" s="236"/>
      <c r="C119" s="236"/>
      <c r="D119" s="236"/>
      <c r="E119" s="244"/>
      <c r="F119" s="244"/>
      <c r="G119" s="236"/>
      <c r="H119" s="236"/>
      <c r="I119" s="236"/>
      <c r="J119" s="236"/>
      <c r="K119" s="236"/>
    </row>
    <row r="120" spans="2:11">
      <c r="B120" s="236"/>
      <c r="C120" s="236"/>
      <c r="D120" s="236"/>
      <c r="E120" s="244"/>
      <c r="F120" s="244"/>
      <c r="G120" s="236"/>
      <c r="H120" s="236"/>
      <c r="I120" s="236"/>
      <c r="J120" s="236"/>
      <c r="K120" s="236"/>
    </row>
    <row r="121" spans="2:11">
      <c r="B121" s="236"/>
      <c r="C121" s="236"/>
      <c r="D121" s="236"/>
      <c r="E121" s="244"/>
      <c r="F121" s="244"/>
      <c r="G121" s="236"/>
      <c r="H121" s="236"/>
      <c r="I121" s="236"/>
      <c r="J121" s="236"/>
      <c r="K121" s="236"/>
    </row>
    <row r="122" spans="2:11">
      <c r="B122" s="236"/>
      <c r="C122" s="236"/>
      <c r="D122" s="236"/>
      <c r="E122" s="244"/>
      <c r="F122" s="244"/>
      <c r="G122" s="236"/>
      <c r="H122" s="236"/>
      <c r="I122" s="236"/>
      <c r="J122" s="236"/>
      <c r="K122" s="236"/>
    </row>
    <row r="123" spans="2:11">
      <c r="B123" s="236"/>
      <c r="C123" s="236"/>
      <c r="D123" s="236"/>
      <c r="E123" s="244"/>
      <c r="F123" s="244"/>
      <c r="G123" s="236"/>
      <c r="H123" s="236"/>
      <c r="I123" s="236"/>
      <c r="J123" s="236"/>
      <c r="K123" s="236"/>
    </row>
    <row r="124" spans="2:11">
      <c r="B124" s="236"/>
      <c r="C124" s="236"/>
      <c r="D124" s="236"/>
      <c r="E124" s="244"/>
      <c r="F124" s="244"/>
      <c r="G124" s="236"/>
      <c r="H124" s="236"/>
      <c r="I124" s="236"/>
      <c r="J124" s="236"/>
      <c r="K124" s="236"/>
    </row>
    <row r="125" spans="2:11">
      <c r="B125" s="236"/>
      <c r="C125" s="236"/>
      <c r="D125" s="236"/>
      <c r="E125" s="244"/>
      <c r="F125" s="244"/>
      <c r="G125" s="236"/>
      <c r="H125" s="236"/>
      <c r="I125" s="236"/>
      <c r="J125" s="236"/>
      <c r="K125" s="236"/>
    </row>
    <row r="126" spans="2:11">
      <c r="B126" s="236"/>
      <c r="C126" s="236"/>
      <c r="D126" s="236"/>
      <c r="E126" s="244"/>
      <c r="F126" s="244"/>
      <c r="G126" s="236"/>
      <c r="H126" s="236"/>
      <c r="I126" s="236"/>
      <c r="J126" s="236"/>
      <c r="K126" s="236"/>
    </row>
    <row r="127" spans="2:11">
      <c r="B127" s="236"/>
      <c r="C127" s="236"/>
      <c r="D127" s="236"/>
      <c r="E127" s="244"/>
      <c r="F127" s="244"/>
      <c r="G127" s="236"/>
      <c r="H127" s="236"/>
      <c r="I127" s="236"/>
      <c r="J127" s="236"/>
      <c r="K127" s="236"/>
    </row>
    <row r="128" spans="2:11">
      <c r="B128" s="236"/>
      <c r="C128" s="236"/>
      <c r="D128" s="236"/>
      <c r="E128" s="244"/>
      <c r="F128" s="244"/>
      <c r="G128" s="236"/>
      <c r="H128" s="236"/>
      <c r="I128" s="236"/>
      <c r="J128" s="236"/>
      <c r="K128" s="236"/>
    </row>
    <row r="129" spans="2:11">
      <c r="B129" s="236"/>
      <c r="C129" s="236"/>
      <c r="D129" s="236"/>
      <c r="E129" s="244"/>
      <c r="F129" s="244"/>
      <c r="G129" s="236"/>
      <c r="H129" s="236"/>
      <c r="I129" s="236"/>
      <c r="J129" s="236"/>
      <c r="K129" s="236"/>
    </row>
    <row r="130" spans="2:11">
      <c r="B130" s="236"/>
      <c r="C130" s="236"/>
      <c r="D130" s="236"/>
      <c r="E130" s="244"/>
      <c r="F130" s="244"/>
      <c r="G130" s="236"/>
      <c r="H130" s="236"/>
      <c r="I130" s="236"/>
      <c r="J130" s="236"/>
      <c r="K130" s="236"/>
    </row>
    <row r="131" spans="2:11">
      <c r="B131" s="236"/>
      <c r="C131" s="236"/>
      <c r="D131" s="236"/>
      <c r="E131" s="244"/>
      <c r="F131" s="244"/>
      <c r="G131" s="236"/>
      <c r="H131" s="236"/>
      <c r="I131" s="236"/>
      <c r="J131" s="236"/>
      <c r="K131" s="236"/>
    </row>
    <row r="132" spans="2:11">
      <c r="B132" s="236"/>
      <c r="C132" s="236"/>
      <c r="D132" s="236"/>
      <c r="E132" s="244"/>
      <c r="F132" s="244"/>
      <c r="G132" s="236"/>
      <c r="H132" s="236"/>
      <c r="I132" s="236"/>
      <c r="J132" s="236"/>
      <c r="K132" s="236"/>
    </row>
    <row r="133" spans="2:11">
      <c r="B133" s="236"/>
      <c r="C133" s="236"/>
      <c r="D133" s="236"/>
      <c r="E133" s="244"/>
      <c r="F133" s="244"/>
      <c r="G133" s="236"/>
      <c r="H133" s="236"/>
      <c r="I133" s="236"/>
      <c r="J133" s="236"/>
      <c r="K133" s="236"/>
    </row>
    <row r="134" spans="2:11">
      <c r="B134" s="236"/>
      <c r="C134" s="236"/>
      <c r="D134" s="236"/>
      <c r="E134" s="244"/>
      <c r="F134" s="244"/>
      <c r="G134" s="236"/>
      <c r="H134" s="236"/>
      <c r="I134" s="236"/>
      <c r="J134" s="236"/>
      <c r="K134" s="236"/>
    </row>
    <row r="135" spans="2:11">
      <c r="B135" s="236"/>
      <c r="C135" s="236"/>
      <c r="D135" s="236"/>
      <c r="E135" s="244"/>
      <c r="F135" s="244"/>
      <c r="G135" s="236"/>
      <c r="H135" s="236"/>
      <c r="I135" s="236"/>
      <c r="J135" s="236"/>
      <c r="K135" s="236"/>
    </row>
    <row r="136" spans="2:11">
      <c r="B136" s="236"/>
      <c r="C136" s="236"/>
      <c r="D136" s="236"/>
      <c r="E136" s="244"/>
      <c r="F136" s="244"/>
      <c r="G136" s="236"/>
      <c r="H136" s="236"/>
      <c r="I136" s="236"/>
      <c r="J136" s="236"/>
      <c r="K136" s="236"/>
    </row>
    <row r="137" spans="2:11">
      <c r="B137" s="236"/>
      <c r="C137" s="236"/>
      <c r="D137" s="236"/>
      <c r="E137" s="236"/>
      <c r="F137" s="236"/>
      <c r="G137" s="236"/>
      <c r="H137" s="236"/>
      <c r="I137" s="236"/>
      <c r="J137" s="236"/>
      <c r="K137" s="236"/>
    </row>
    <row r="138" spans="2:11">
      <c r="B138" s="236"/>
      <c r="C138" s="236"/>
      <c r="D138" s="236"/>
      <c r="E138" s="236"/>
      <c r="F138" s="236"/>
      <c r="G138" s="236"/>
      <c r="H138" s="236"/>
      <c r="I138" s="236"/>
      <c r="J138" s="236"/>
      <c r="K138" s="236"/>
    </row>
    <row r="139" spans="2:11">
      <c r="B139" s="236"/>
      <c r="C139" s="236"/>
      <c r="D139" s="236"/>
      <c r="E139" s="236"/>
      <c r="F139" s="236"/>
      <c r="G139" s="236"/>
      <c r="H139" s="236"/>
      <c r="I139" s="236"/>
      <c r="J139" s="236"/>
      <c r="K139" s="236"/>
    </row>
    <row r="140" spans="2:11">
      <c r="B140" s="236"/>
      <c r="C140" s="236"/>
      <c r="D140" s="236"/>
      <c r="E140" s="236"/>
      <c r="F140" s="236"/>
      <c r="G140" s="236"/>
      <c r="H140" s="236"/>
      <c r="I140" s="236"/>
      <c r="J140" s="236"/>
      <c r="K140" s="236"/>
    </row>
    <row r="141" spans="2:11"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</row>
    <row r="142" spans="2:11"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</row>
    <row r="143" spans="2:11"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</row>
    <row r="144" spans="2:11">
      <c r="B144" s="236"/>
      <c r="C144" s="236"/>
      <c r="D144" s="236"/>
      <c r="E144" s="236"/>
      <c r="F144" s="236"/>
      <c r="G144" s="236"/>
      <c r="H144" s="236"/>
      <c r="I144" s="236"/>
      <c r="J144" s="236"/>
      <c r="K144" s="236"/>
    </row>
    <row r="145" spans="2:11"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</row>
    <row r="146" spans="2:11"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</row>
    <row r="147" spans="2:11"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</row>
    <row r="148" spans="2:11">
      <c r="B148" s="236"/>
      <c r="C148" s="236"/>
      <c r="D148" s="236"/>
      <c r="E148" s="236"/>
      <c r="F148" s="236"/>
      <c r="G148" s="236"/>
      <c r="H148" s="236"/>
      <c r="I148" s="236"/>
      <c r="J148" s="236"/>
      <c r="K148" s="236"/>
    </row>
    <row r="149" spans="2:11">
      <c r="B149" s="236"/>
      <c r="C149" s="236"/>
      <c r="D149" s="236"/>
      <c r="E149" s="236"/>
      <c r="F149" s="236"/>
      <c r="G149" s="236"/>
      <c r="H149" s="236"/>
      <c r="I149" s="236"/>
      <c r="J149" s="236"/>
      <c r="K149" s="236"/>
    </row>
    <row r="150" spans="2:11">
      <c r="B150" s="236"/>
      <c r="C150" s="236"/>
      <c r="D150" s="236"/>
      <c r="E150" s="236"/>
      <c r="F150" s="236"/>
      <c r="G150" s="236"/>
      <c r="H150" s="236"/>
      <c r="I150" s="236"/>
      <c r="J150" s="236"/>
      <c r="K150" s="236"/>
    </row>
    <row r="151" spans="2:11">
      <c r="B151" s="236"/>
      <c r="C151" s="236"/>
      <c r="D151" s="236"/>
      <c r="E151" s="236"/>
      <c r="F151" s="236"/>
      <c r="G151" s="236"/>
      <c r="H151" s="236"/>
      <c r="I151" s="236"/>
      <c r="J151" s="236"/>
      <c r="K151" s="236"/>
    </row>
    <row r="152" spans="2:11">
      <c r="B152" s="236"/>
      <c r="C152" s="236"/>
      <c r="D152" s="236"/>
      <c r="E152" s="236"/>
      <c r="F152" s="236"/>
      <c r="G152" s="236"/>
      <c r="H152" s="236"/>
      <c r="I152" s="236"/>
      <c r="J152" s="236"/>
      <c r="K152" s="236"/>
    </row>
    <row r="153" spans="2:11">
      <c r="B153" s="236"/>
      <c r="C153" s="236"/>
      <c r="D153" s="236"/>
      <c r="E153" s="236"/>
      <c r="F153" s="236"/>
      <c r="G153" s="236"/>
      <c r="H153" s="236"/>
      <c r="I153" s="236"/>
      <c r="J153" s="236"/>
      <c r="K153" s="236"/>
    </row>
    <row r="154" spans="2:11">
      <c r="B154" s="236"/>
      <c r="C154" s="236"/>
      <c r="D154" s="236"/>
      <c r="E154" s="236"/>
      <c r="F154" s="236"/>
      <c r="G154" s="236"/>
      <c r="H154" s="236"/>
      <c r="I154" s="236"/>
      <c r="J154" s="236"/>
      <c r="K154" s="236"/>
    </row>
    <row r="155" spans="2:11"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</row>
    <row r="156" spans="2:11"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</row>
    <row r="157" spans="2:11"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</row>
    <row r="158" spans="2:11"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</row>
    <row r="159" spans="2:11"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</row>
    <row r="160" spans="2:11">
      <c r="B160" s="236"/>
      <c r="C160" s="236"/>
      <c r="D160" s="236"/>
      <c r="E160" s="236"/>
      <c r="F160" s="236"/>
      <c r="G160" s="236"/>
      <c r="H160" s="236"/>
      <c r="I160" s="236"/>
      <c r="J160" s="236"/>
      <c r="K160" s="236"/>
    </row>
    <row r="161" spans="2:11"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</row>
    <row r="162" spans="2:11">
      <c r="B162" s="236"/>
      <c r="C162" s="236"/>
      <c r="D162" s="236"/>
      <c r="E162" s="236"/>
      <c r="F162" s="236"/>
      <c r="G162" s="236"/>
      <c r="H162" s="236"/>
      <c r="I162" s="236"/>
      <c r="J162" s="236"/>
      <c r="K162" s="236"/>
    </row>
    <row r="163" spans="2:11"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</row>
    <row r="164" spans="2:11">
      <c r="B164" s="236"/>
      <c r="C164" s="236"/>
      <c r="D164" s="236"/>
      <c r="E164" s="236"/>
      <c r="F164" s="236"/>
      <c r="G164" s="236"/>
      <c r="H164" s="236"/>
      <c r="I164" s="236"/>
      <c r="J164" s="236"/>
      <c r="K164" s="236"/>
    </row>
    <row r="165" spans="2:11"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</row>
    <row r="166" spans="2:11"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</row>
    <row r="167" spans="2:11">
      <c r="B167" s="236"/>
      <c r="C167" s="236"/>
      <c r="D167" s="236"/>
      <c r="E167" s="236"/>
      <c r="F167" s="236"/>
      <c r="G167" s="236"/>
      <c r="H167" s="236"/>
      <c r="I167" s="236"/>
      <c r="J167" s="236"/>
      <c r="K167" s="236"/>
    </row>
    <row r="168" spans="2:11"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</row>
    <row r="169" spans="2:11">
      <c r="B169" s="236"/>
      <c r="C169" s="236"/>
      <c r="D169" s="236"/>
      <c r="E169" s="236"/>
      <c r="F169" s="236"/>
      <c r="G169" s="236"/>
      <c r="H169" s="236"/>
      <c r="I169" s="236"/>
      <c r="J169" s="236"/>
      <c r="K169" s="236"/>
    </row>
    <row r="170" spans="2:11">
      <c r="B170" s="236"/>
      <c r="C170" s="236"/>
      <c r="D170" s="236"/>
      <c r="E170" s="236"/>
      <c r="F170" s="236"/>
      <c r="G170" s="236"/>
      <c r="H170" s="236"/>
      <c r="I170" s="236"/>
      <c r="J170" s="236"/>
      <c r="K170" s="236"/>
    </row>
    <row r="171" spans="2:11">
      <c r="B171" s="236"/>
      <c r="C171" s="236"/>
      <c r="D171" s="236"/>
      <c r="E171" s="236"/>
      <c r="F171" s="236"/>
      <c r="G171" s="236"/>
      <c r="H171" s="236"/>
      <c r="I171" s="236"/>
      <c r="J171" s="236"/>
      <c r="K171" s="236"/>
    </row>
    <row r="172" spans="2:11">
      <c r="B172" s="236"/>
      <c r="C172" s="236"/>
      <c r="D172" s="236"/>
      <c r="E172" s="236"/>
      <c r="F172" s="236"/>
      <c r="G172" s="236"/>
      <c r="H172" s="236"/>
      <c r="I172" s="236"/>
      <c r="J172" s="236"/>
      <c r="K172" s="236"/>
    </row>
    <row r="173" spans="2:11">
      <c r="B173" s="236"/>
      <c r="C173" s="236"/>
      <c r="D173" s="236"/>
      <c r="E173" s="236"/>
      <c r="F173" s="236"/>
      <c r="G173" s="236"/>
      <c r="H173" s="236"/>
      <c r="I173" s="236"/>
      <c r="J173" s="236"/>
      <c r="K173" s="236"/>
    </row>
    <row r="174" spans="2:11">
      <c r="B174" s="236"/>
      <c r="C174" s="236"/>
      <c r="D174" s="236"/>
      <c r="E174" s="236"/>
      <c r="F174" s="236"/>
      <c r="G174" s="236"/>
      <c r="H174" s="236"/>
      <c r="I174" s="236"/>
      <c r="J174" s="236"/>
      <c r="K174" s="236"/>
    </row>
    <row r="175" spans="2:11">
      <c r="B175" s="236"/>
      <c r="C175" s="236"/>
      <c r="D175" s="236"/>
      <c r="E175" s="236"/>
      <c r="F175" s="236"/>
      <c r="G175" s="236"/>
      <c r="H175" s="236"/>
      <c r="I175" s="236"/>
      <c r="J175" s="236"/>
      <c r="K175" s="236"/>
    </row>
    <row r="176" spans="2:11">
      <c r="B176" s="236"/>
      <c r="C176" s="236"/>
      <c r="D176" s="236"/>
      <c r="E176" s="236"/>
      <c r="F176" s="236"/>
      <c r="G176" s="236"/>
      <c r="H176" s="236"/>
      <c r="I176" s="236"/>
      <c r="J176" s="236"/>
      <c r="K176" s="236"/>
    </row>
    <row r="177" spans="2:11">
      <c r="B177" s="236"/>
      <c r="C177" s="236"/>
      <c r="D177" s="236"/>
      <c r="E177" s="236"/>
      <c r="F177" s="236"/>
      <c r="G177" s="236"/>
      <c r="H177" s="236"/>
      <c r="I177" s="236"/>
      <c r="J177" s="236"/>
      <c r="K177" s="236"/>
    </row>
    <row r="178" spans="2:11"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</row>
    <row r="179" spans="2:11">
      <c r="B179" s="236"/>
      <c r="C179" s="236"/>
      <c r="D179" s="236"/>
      <c r="E179" s="236"/>
      <c r="F179" s="236"/>
      <c r="G179" s="236"/>
      <c r="H179" s="236"/>
      <c r="I179" s="236"/>
      <c r="J179" s="236"/>
      <c r="K179" s="236"/>
    </row>
    <row r="180" spans="2:11">
      <c r="B180" s="236"/>
      <c r="C180" s="236"/>
      <c r="D180" s="236"/>
      <c r="E180" s="236"/>
      <c r="F180" s="236"/>
      <c r="G180" s="236"/>
      <c r="H180" s="236"/>
      <c r="I180" s="236"/>
      <c r="J180" s="236"/>
      <c r="K180" s="236"/>
    </row>
    <row r="181" spans="2:11"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</row>
    <row r="182" spans="2:11">
      <c r="B182" s="236"/>
      <c r="C182" s="236"/>
      <c r="D182" s="236"/>
      <c r="E182" s="236"/>
      <c r="F182" s="236"/>
      <c r="G182" s="236"/>
      <c r="H182" s="236"/>
      <c r="I182" s="236"/>
      <c r="J182" s="236"/>
      <c r="K182" s="236"/>
    </row>
    <row r="183" spans="2:11">
      <c r="B183" s="236"/>
      <c r="C183" s="236"/>
      <c r="D183" s="236"/>
      <c r="E183" s="236"/>
      <c r="F183" s="236"/>
      <c r="G183" s="236"/>
      <c r="H183" s="236"/>
      <c r="I183" s="236"/>
      <c r="J183" s="236"/>
      <c r="K183" s="236"/>
    </row>
    <row r="184" spans="2:11">
      <c r="B184" s="236"/>
      <c r="C184" s="236"/>
      <c r="D184" s="236"/>
      <c r="E184" s="236"/>
      <c r="F184" s="236"/>
      <c r="G184" s="236"/>
      <c r="H184" s="236"/>
      <c r="I184" s="236"/>
      <c r="J184" s="236"/>
      <c r="K184" s="236"/>
    </row>
    <row r="185" spans="2:11">
      <c r="B185" s="236"/>
      <c r="C185" s="236"/>
      <c r="D185" s="236"/>
      <c r="E185" s="236"/>
      <c r="F185" s="236"/>
      <c r="G185" s="236"/>
      <c r="H185" s="236"/>
      <c r="I185" s="236"/>
      <c r="J185" s="236"/>
      <c r="K185" s="236"/>
    </row>
    <row r="186" spans="2:11">
      <c r="B186" s="236"/>
      <c r="C186" s="236"/>
      <c r="D186" s="236"/>
      <c r="E186" s="236"/>
      <c r="F186" s="236"/>
      <c r="G186" s="236"/>
      <c r="H186" s="236"/>
      <c r="I186" s="236"/>
      <c r="J186" s="236"/>
      <c r="K186" s="236"/>
    </row>
    <row r="187" spans="2:11">
      <c r="B187" s="236"/>
      <c r="C187" s="236"/>
      <c r="D187" s="236"/>
      <c r="E187" s="236"/>
      <c r="F187" s="236"/>
      <c r="G187" s="236"/>
      <c r="H187" s="236"/>
      <c r="I187" s="236"/>
      <c r="J187" s="236"/>
      <c r="K187" s="236"/>
    </row>
    <row r="188" spans="2:11">
      <c r="B188" s="236"/>
      <c r="C188" s="236"/>
      <c r="D188" s="236"/>
      <c r="E188" s="236"/>
      <c r="F188" s="236"/>
      <c r="G188" s="236"/>
      <c r="H188" s="236"/>
      <c r="I188" s="236"/>
      <c r="J188" s="236"/>
      <c r="K188" s="236"/>
    </row>
    <row r="189" spans="2:11">
      <c r="B189" s="236"/>
      <c r="C189" s="236"/>
      <c r="D189" s="236"/>
      <c r="E189" s="236"/>
      <c r="F189" s="236"/>
      <c r="G189" s="236"/>
      <c r="H189" s="236"/>
      <c r="I189" s="236"/>
      <c r="J189" s="236"/>
      <c r="K189" s="236"/>
    </row>
    <row r="190" spans="2:11">
      <c r="B190" s="236"/>
      <c r="C190" s="236"/>
      <c r="D190" s="236"/>
      <c r="E190" s="236"/>
      <c r="F190" s="236"/>
      <c r="G190" s="236"/>
      <c r="H190" s="236"/>
      <c r="I190" s="236"/>
      <c r="J190" s="236"/>
      <c r="K190" s="236"/>
    </row>
    <row r="191" spans="2:11">
      <c r="B191" s="236"/>
      <c r="C191" s="236"/>
      <c r="D191" s="236"/>
      <c r="E191" s="236"/>
      <c r="F191" s="236"/>
      <c r="G191" s="236"/>
      <c r="H191" s="236"/>
      <c r="I191" s="236"/>
      <c r="J191" s="236"/>
      <c r="K191" s="236"/>
    </row>
    <row r="192" spans="2:11">
      <c r="B192" s="236"/>
      <c r="C192" s="236"/>
      <c r="D192" s="236"/>
      <c r="E192" s="236"/>
      <c r="F192" s="236"/>
      <c r="G192" s="236"/>
      <c r="H192" s="236"/>
      <c r="I192" s="236"/>
      <c r="J192" s="236"/>
      <c r="K192" s="236"/>
    </row>
    <row r="193" spans="2:11">
      <c r="B193" s="236"/>
      <c r="C193" s="236"/>
      <c r="D193" s="236"/>
      <c r="E193" s="236"/>
      <c r="F193" s="236"/>
      <c r="G193" s="236"/>
      <c r="H193" s="236"/>
      <c r="I193" s="236"/>
      <c r="J193" s="236"/>
      <c r="K193" s="236"/>
    </row>
    <row r="194" spans="2:11">
      <c r="B194" s="236"/>
      <c r="C194" s="236"/>
      <c r="D194" s="236"/>
      <c r="E194" s="236"/>
      <c r="F194" s="236"/>
      <c r="G194" s="236"/>
      <c r="H194" s="236"/>
      <c r="I194" s="236"/>
      <c r="J194" s="236"/>
      <c r="K194" s="236"/>
    </row>
    <row r="195" spans="2:11">
      <c r="B195" s="236"/>
      <c r="C195" s="236"/>
      <c r="D195" s="236"/>
      <c r="E195" s="236"/>
      <c r="F195" s="236"/>
      <c r="G195" s="236"/>
      <c r="H195" s="236"/>
      <c r="I195" s="236"/>
      <c r="J195" s="236"/>
      <c r="K195" s="236"/>
    </row>
    <row r="196" spans="2:11">
      <c r="B196" s="236"/>
      <c r="C196" s="236"/>
      <c r="D196" s="236"/>
      <c r="E196" s="236"/>
      <c r="F196" s="236"/>
      <c r="G196" s="236"/>
      <c r="H196" s="236"/>
      <c r="I196" s="236"/>
      <c r="J196" s="236"/>
      <c r="K196" s="236"/>
    </row>
    <row r="197" spans="2:11">
      <c r="B197" s="236"/>
      <c r="C197" s="236"/>
      <c r="D197" s="236"/>
      <c r="E197" s="236"/>
      <c r="F197" s="236"/>
      <c r="G197" s="236"/>
      <c r="H197" s="236"/>
      <c r="I197" s="236"/>
      <c r="J197" s="236"/>
      <c r="K197" s="236"/>
    </row>
    <row r="198" spans="2:11">
      <c r="B198" s="236"/>
      <c r="C198" s="236"/>
      <c r="D198" s="236"/>
      <c r="E198" s="236"/>
      <c r="F198" s="236"/>
      <c r="G198" s="236"/>
      <c r="H198" s="236"/>
      <c r="I198" s="236"/>
      <c r="J198" s="236"/>
      <c r="K198" s="236"/>
    </row>
    <row r="199" spans="2:11">
      <c r="B199" s="236"/>
      <c r="C199" s="236"/>
      <c r="D199" s="236"/>
      <c r="E199" s="236"/>
      <c r="F199" s="236"/>
      <c r="G199" s="236"/>
      <c r="H199" s="236"/>
      <c r="I199" s="236"/>
      <c r="J199" s="236"/>
      <c r="K199" s="236"/>
    </row>
    <row r="200" spans="2:11">
      <c r="B200" s="236"/>
      <c r="C200" s="236"/>
      <c r="D200" s="236"/>
      <c r="E200" s="236"/>
      <c r="F200" s="236"/>
      <c r="G200" s="236"/>
      <c r="H200" s="236"/>
      <c r="I200" s="236"/>
      <c r="J200" s="236"/>
      <c r="K200" s="236"/>
    </row>
    <row r="201" spans="2:11"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</row>
    <row r="202" spans="2:11">
      <c r="B202" s="236"/>
      <c r="C202" s="236"/>
      <c r="D202" s="236"/>
      <c r="E202" s="236"/>
      <c r="F202" s="236"/>
      <c r="G202" s="236"/>
      <c r="H202" s="236"/>
      <c r="I202" s="236"/>
      <c r="J202" s="236"/>
      <c r="K202" s="236"/>
    </row>
    <row r="203" spans="2:11">
      <c r="B203" s="236"/>
      <c r="C203" s="236"/>
      <c r="D203" s="236"/>
      <c r="E203" s="236"/>
      <c r="F203" s="236"/>
      <c r="G203" s="236"/>
      <c r="H203" s="236"/>
      <c r="I203" s="236"/>
      <c r="J203" s="236"/>
      <c r="K203" s="236"/>
    </row>
    <row r="204" spans="2:11">
      <c r="B204" s="236"/>
      <c r="C204" s="236"/>
      <c r="D204" s="236"/>
      <c r="E204" s="236"/>
      <c r="F204" s="236"/>
      <c r="G204" s="236"/>
      <c r="H204" s="236"/>
      <c r="I204" s="236"/>
      <c r="J204" s="236"/>
      <c r="K204" s="236"/>
    </row>
    <row r="205" spans="2:11">
      <c r="B205" s="236"/>
      <c r="C205" s="236"/>
      <c r="D205" s="236"/>
      <c r="E205" s="236"/>
      <c r="F205" s="236"/>
      <c r="G205" s="236"/>
      <c r="H205" s="236"/>
      <c r="I205" s="236"/>
      <c r="J205" s="236"/>
      <c r="K205" s="236"/>
    </row>
    <row r="206" spans="2:11">
      <c r="B206" s="236"/>
      <c r="C206" s="236"/>
      <c r="D206" s="236"/>
      <c r="E206" s="236"/>
      <c r="F206" s="236"/>
      <c r="G206" s="236"/>
      <c r="H206" s="236"/>
      <c r="I206" s="236"/>
      <c r="J206" s="236"/>
      <c r="K206" s="236"/>
    </row>
    <row r="207" spans="2:11">
      <c r="B207" s="236"/>
      <c r="C207" s="236"/>
      <c r="D207" s="236"/>
      <c r="E207" s="236"/>
      <c r="F207" s="236"/>
      <c r="G207" s="236"/>
      <c r="H207" s="236"/>
      <c r="I207" s="236"/>
      <c r="J207" s="236"/>
      <c r="K207" s="236"/>
    </row>
    <row r="208" spans="2:11">
      <c r="B208" s="236"/>
      <c r="C208" s="236"/>
      <c r="D208" s="236"/>
      <c r="E208" s="236"/>
      <c r="F208" s="236"/>
      <c r="G208" s="236"/>
      <c r="H208" s="236"/>
      <c r="I208" s="236"/>
      <c r="J208" s="236"/>
      <c r="K208" s="236"/>
    </row>
    <row r="209" spans="2:11">
      <c r="B209" s="236"/>
      <c r="C209" s="236"/>
      <c r="D209" s="236"/>
      <c r="E209" s="236"/>
      <c r="F209" s="236"/>
      <c r="G209" s="236"/>
      <c r="H209" s="236"/>
      <c r="I209" s="236"/>
      <c r="J209" s="236"/>
      <c r="K209" s="236"/>
    </row>
    <row r="210" spans="2:11">
      <c r="B210" s="236"/>
      <c r="C210" s="236"/>
      <c r="D210" s="236"/>
      <c r="E210" s="236"/>
      <c r="F210" s="236"/>
      <c r="G210" s="236"/>
      <c r="H210" s="236"/>
      <c r="I210" s="236"/>
      <c r="J210" s="236"/>
      <c r="K210" s="236"/>
    </row>
    <row r="211" spans="2:11">
      <c r="B211" s="236"/>
      <c r="C211" s="236"/>
      <c r="D211" s="236"/>
      <c r="E211" s="236"/>
      <c r="F211" s="236"/>
      <c r="G211" s="236"/>
      <c r="H211" s="236"/>
      <c r="I211" s="236"/>
      <c r="J211" s="236"/>
      <c r="K211" s="236"/>
    </row>
    <row r="212" spans="2:11">
      <c r="B212" s="236"/>
      <c r="C212" s="236"/>
      <c r="D212" s="236"/>
      <c r="E212" s="236"/>
      <c r="F212" s="236"/>
      <c r="G212" s="236"/>
      <c r="H212" s="236"/>
      <c r="I212" s="236"/>
      <c r="J212" s="236"/>
      <c r="K212" s="236"/>
    </row>
    <row r="213" spans="2:11">
      <c r="B213" s="236"/>
      <c r="C213" s="236"/>
      <c r="D213" s="236"/>
      <c r="E213" s="236"/>
      <c r="F213" s="236"/>
      <c r="G213" s="236"/>
      <c r="H213" s="236"/>
      <c r="I213" s="236"/>
      <c r="J213" s="236"/>
      <c r="K213" s="236"/>
    </row>
    <row r="214" spans="2:11">
      <c r="B214" s="236"/>
      <c r="C214" s="236"/>
      <c r="D214" s="236"/>
      <c r="E214" s="236"/>
      <c r="F214" s="236"/>
      <c r="G214" s="236"/>
      <c r="H214" s="236"/>
      <c r="I214" s="236"/>
      <c r="J214" s="236"/>
      <c r="K214" s="236"/>
    </row>
    <row r="215" spans="2:11">
      <c r="B215" s="236"/>
      <c r="C215" s="236"/>
      <c r="D215" s="236"/>
      <c r="E215" s="236"/>
      <c r="F215" s="236"/>
      <c r="G215" s="236"/>
      <c r="H215" s="236"/>
      <c r="I215" s="236"/>
      <c r="J215" s="236"/>
      <c r="K215" s="236"/>
    </row>
    <row r="216" spans="2:11"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</row>
    <row r="217" spans="2:11">
      <c r="B217" s="236"/>
      <c r="C217" s="236"/>
      <c r="D217" s="236"/>
      <c r="E217" s="236"/>
      <c r="F217" s="236"/>
      <c r="G217" s="236"/>
      <c r="H217" s="236"/>
      <c r="I217" s="236"/>
      <c r="J217" s="236"/>
      <c r="K217" s="236"/>
    </row>
    <row r="218" spans="2:11">
      <c r="B218" s="236"/>
      <c r="C218" s="236"/>
      <c r="D218" s="236"/>
      <c r="E218" s="236"/>
      <c r="F218" s="236"/>
      <c r="G218" s="236"/>
      <c r="H218" s="236"/>
      <c r="I218" s="236"/>
      <c r="J218" s="236"/>
      <c r="K218" s="236"/>
    </row>
    <row r="219" spans="2:11">
      <c r="B219" s="236"/>
      <c r="C219" s="236"/>
      <c r="D219" s="236"/>
      <c r="E219" s="236"/>
      <c r="F219" s="236"/>
      <c r="G219" s="236"/>
      <c r="H219" s="236"/>
      <c r="I219" s="236"/>
      <c r="J219" s="236"/>
      <c r="K219" s="236"/>
    </row>
    <row r="220" spans="2:11">
      <c r="B220" s="236"/>
      <c r="C220" s="236"/>
      <c r="D220" s="236"/>
      <c r="E220" s="236"/>
      <c r="F220" s="236"/>
      <c r="G220" s="236"/>
      <c r="H220" s="236"/>
      <c r="I220" s="236"/>
      <c r="J220" s="236"/>
      <c r="K220" s="236"/>
    </row>
    <row r="221" spans="2:11"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</row>
    <row r="222" spans="2:11">
      <c r="B222" s="236"/>
      <c r="C222" s="236"/>
      <c r="D222" s="236"/>
      <c r="E222" s="236"/>
      <c r="F222" s="236"/>
      <c r="G222" s="236"/>
      <c r="H222" s="236"/>
      <c r="I222" s="236"/>
      <c r="J222" s="236"/>
      <c r="K222" s="236"/>
    </row>
    <row r="223" spans="2:11">
      <c r="B223" s="236"/>
      <c r="C223" s="236"/>
      <c r="D223" s="236"/>
      <c r="E223" s="236"/>
      <c r="F223" s="236"/>
      <c r="G223" s="236"/>
      <c r="H223" s="236"/>
      <c r="I223" s="236"/>
      <c r="J223" s="236"/>
      <c r="K223" s="236"/>
    </row>
    <row r="224" spans="2:11">
      <c r="B224" s="236"/>
      <c r="C224" s="236"/>
      <c r="D224" s="236"/>
      <c r="E224" s="236"/>
      <c r="F224" s="236"/>
      <c r="G224" s="236"/>
      <c r="H224" s="236"/>
      <c r="I224" s="236"/>
      <c r="J224" s="236"/>
      <c r="K224" s="236"/>
    </row>
    <row r="225" spans="2:11">
      <c r="B225" s="236"/>
      <c r="C225" s="236"/>
      <c r="D225" s="236"/>
      <c r="E225" s="236"/>
      <c r="F225" s="236"/>
      <c r="G225" s="236"/>
      <c r="H225" s="236"/>
      <c r="I225" s="236"/>
      <c r="J225" s="236"/>
      <c r="K225" s="236"/>
    </row>
    <row r="226" spans="2:11">
      <c r="B226" s="236"/>
      <c r="C226" s="236"/>
      <c r="D226" s="236"/>
      <c r="E226" s="236"/>
      <c r="F226" s="236"/>
      <c r="G226" s="236"/>
      <c r="H226" s="236"/>
      <c r="I226" s="236"/>
      <c r="J226" s="236"/>
      <c r="K226" s="236"/>
    </row>
    <row r="227" spans="2:11">
      <c r="B227" s="236"/>
      <c r="C227" s="236"/>
      <c r="D227" s="236"/>
      <c r="E227" s="236"/>
      <c r="F227" s="236"/>
      <c r="G227" s="236"/>
      <c r="H227" s="236"/>
      <c r="I227" s="236"/>
      <c r="J227" s="236"/>
      <c r="K227" s="236"/>
    </row>
    <row r="228" spans="2:11">
      <c r="B228" s="236"/>
      <c r="C228" s="236"/>
      <c r="D228" s="236"/>
      <c r="E228" s="236"/>
      <c r="F228" s="236"/>
      <c r="G228" s="236"/>
      <c r="H228" s="236"/>
      <c r="I228" s="236"/>
      <c r="J228" s="236"/>
      <c r="K228" s="236"/>
    </row>
    <row r="229" spans="2:11">
      <c r="B229" s="236"/>
      <c r="C229" s="236"/>
      <c r="D229" s="236"/>
      <c r="E229" s="236"/>
      <c r="F229" s="236"/>
      <c r="G229" s="236"/>
      <c r="H229" s="236"/>
      <c r="I229" s="236"/>
      <c r="J229" s="236"/>
      <c r="K229" s="236"/>
    </row>
    <row r="230" spans="2:11">
      <c r="B230" s="236"/>
      <c r="C230" s="236"/>
      <c r="D230" s="236"/>
      <c r="E230" s="236"/>
      <c r="F230" s="236"/>
      <c r="G230" s="236"/>
      <c r="H230" s="236"/>
      <c r="I230" s="236"/>
      <c r="J230" s="236"/>
      <c r="K230" s="236"/>
    </row>
    <row r="231" spans="2:11">
      <c r="B231" s="236"/>
      <c r="C231" s="236"/>
      <c r="D231" s="236"/>
      <c r="E231" s="236"/>
      <c r="F231" s="236"/>
      <c r="G231" s="236"/>
      <c r="H231" s="236"/>
      <c r="I231" s="236"/>
      <c r="J231" s="236"/>
      <c r="K231" s="236"/>
    </row>
    <row r="232" spans="2:11">
      <c r="B232" s="236"/>
      <c r="C232" s="236"/>
      <c r="D232" s="236"/>
      <c r="E232" s="236"/>
      <c r="F232" s="236"/>
      <c r="G232" s="236"/>
      <c r="H232" s="236"/>
      <c r="I232" s="236"/>
      <c r="J232" s="236"/>
      <c r="K232" s="236"/>
    </row>
    <row r="233" spans="2:11">
      <c r="B233" s="236"/>
      <c r="C233" s="236"/>
      <c r="D233" s="236"/>
      <c r="E233" s="236"/>
      <c r="F233" s="236"/>
      <c r="G233" s="236"/>
      <c r="H233" s="236"/>
      <c r="I233" s="236"/>
      <c r="J233" s="236"/>
      <c r="K233" s="236"/>
    </row>
    <row r="234" spans="2:11">
      <c r="B234" s="236"/>
      <c r="C234" s="236"/>
      <c r="D234" s="236"/>
      <c r="E234" s="236"/>
      <c r="F234" s="236"/>
      <c r="G234" s="236"/>
      <c r="H234" s="236"/>
      <c r="I234" s="236"/>
      <c r="J234" s="236"/>
      <c r="K234" s="236"/>
    </row>
    <row r="235" spans="2:11">
      <c r="B235" s="236"/>
      <c r="C235" s="236"/>
      <c r="D235" s="236"/>
      <c r="E235" s="236"/>
      <c r="F235" s="236"/>
      <c r="G235" s="236"/>
      <c r="H235" s="236"/>
      <c r="I235" s="236"/>
      <c r="J235" s="236"/>
      <c r="K235" s="236"/>
    </row>
    <row r="236" spans="2:11">
      <c r="B236" s="236"/>
      <c r="C236" s="236"/>
      <c r="D236" s="236"/>
      <c r="E236" s="236"/>
      <c r="F236" s="236"/>
      <c r="G236" s="236"/>
      <c r="H236" s="236"/>
      <c r="I236" s="236"/>
      <c r="J236" s="236"/>
      <c r="K236" s="236"/>
    </row>
    <row r="237" spans="2:11">
      <c r="B237" s="236"/>
      <c r="C237" s="236"/>
      <c r="D237" s="236"/>
      <c r="E237" s="236"/>
      <c r="F237" s="236"/>
      <c r="G237" s="236"/>
      <c r="H237" s="236"/>
      <c r="I237" s="236"/>
      <c r="J237" s="236"/>
      <c r="K237" s="236"/>
    </row>
    <row r="238" spans="2:11">
      <c r="B238" s="236"/>
      <c r="C238" s="236"/>
      <c r="D238" s="236"/>
      <c r="E238" s="236"/>
      <c r="F238" s="236"/>
      <c r="G238" s="236"/>
      <c r="H238" s="236"/>
      <c r="I238" s="236"/>
      <c r="J238" s="236"/>
      <c r="K238" s="236"/>
    </row>
    <row r="239" spans="2:11">
      <c r="B239" s="236"/>
      <c r="C239" s="236"/>
      <c r="D239" s="236"/>
      <c r="E239" s="236"/>
      <c r="F239" s="236"/>
      <c r="G239" s="236"/>
      <c r="H239" s="236"/>
      <c r="I239" s="236"/>
      <c r="J239" s="236"/>
      <c r="K239" s="236"/>
    </row>
    <row r="240" spans="2:11">
      <c r="B240" s="236"/>
      <c r="C240" s="236"/>
      <c r="D240" s="236"/>
      <c r="E240" s="236"/>
      <c r="F240" s="236"/>
      <c r="G240" s="236"/>
      <c r="H240" s="236"/>
      <c r="I240" s="236"/>
      <c r="J240" s="236"/>
      <c r="K240" s="236"/>
    </row>
    <row r="241" spans="2:11">
      <c r="B241" s="236"/>
      <c r="C241" s="236"/>
      <c r="D241" s="236"/>
      <c r="E241" s="236"/>
      <c r="F241" s="236"/>
      <c r="G241" s="236"/>
      <c r="H241" s="236"/>
      <c r="I241" s="236"/>
      <c r="J241" s="236"/>
      <c r="K241" s="236"/>
    </row>
    <row r="242" spans="2:11">
      <c r="B242" s="236"/>
      <c r="C242" s="236"/>
      <c r="D242" s="236"/>
      <c r="E242" s="236"/>
      <c r="F242" s="236"/>
      <c r="G242" s="236"/>
      <c r="H242" s="236"/>
      <c r="I242" s="236"/>
      <c r="J242" s="236"/>
      <c r="K242" s="236"/>
    </row>
    <row r="243" spans="2:11">
      <c r="B243" s="236"/>
      <c r="C243" s="236"/>
      <c r="D243" s="236"/>
      <c r="E243" s="236"/>
      <c r="F243" s="236"/>
      <c r="G243" s="236"/>
      <c r="H243" s="236"/>
      <c r="I243" s="236"/>
      <c r="J243" s="236"/>
      <c r="K243" s="236"/>
    </row>
    <row r="244" spans="2:11">
      <c r="B244" s="236"/>
      <c r="C244" s="236"/>
      <c r="D244" s="236"/>
      <c r="E244" s="236"/>
      <c r="F244" s="236"/>
      <c r="G244" s="236"/>
      <c r="H244" s="236"/>
      <c r="I244" s="236"/>
      <c r="J244" s="236"/>
      <c r="K244" s="236"/>
    </row>
    <row r="245" spans="2:11">
      <c r="B245" s="236"/>
      <c r="C245" s="236"/>
      <c r="D245" s="236"/>
      <c r="E245" s="236"/>
      <c r="F245" s="236"/>
      <c r="G245" s="236"/>
      <c r="H245" s="236"/>
      <c r="I245" s="236"/>
      <c r="J245" s="236"/>
      <c r="K245" s="236"/>
    </row>
    <row r="246" spans="2:11">
      <c r="B246" s="236"/>
      <c r="C246" s="236"/>
      <c r="D246" s="236"/>
      <c r="E246" s="236"/>
      <c r="F246" s="236"/>
      <c r="G246" s="236"/>
      <c r="H246" s="236"/>
      <c r="I246" s="236"/>
      <c r="J246" s="236"/>
      <c r="K246" s="236"/>
    </row>
    <row r="247" spans="2:11">
      <c r="B247" s="236"/>
      <c r="C247" s="236"/>
      <c r="D247" s="236"/>
      <c r="E247" s="236"/>
      <c r="F247" s="236"/>
      <c r="G247" s="236"/>
      <c r="H247" s="236"/>
      <c r="I247" s="236"/>
      <c r="J247" s="236"/>
      <c r="K247" s="236"/>
    </row>
    <row r="248" spans="2:11">
      <c r="B248" s="236"/>
      <c r="C248" s="236"/>
      <c r="D248" s="236"/>
      <c r="E248" s="236"/>
      <c r="F248" s="236"/>
      <c r="G248" s="236"/>
      <c r="H248" s="236"/>
      <c r="I248" s="236"/>
      <c r="J248" s="236"/>
      <c r="K248" s="236"/>
    </row>
    <row r="249" spans="2:11">
      <c r="B249" s="236"/>
      <c r="C249" s="236"/>
      <c r="D249" s="236"/>
      <c r="E249" s="236"/>
      <c r="F249" s="236"/>
      <c r="G249" s="236"/>
      <c r="H249" s="236"/>
      <c r="I249" s="236"/>
      <c r="J249" s="236"/>
      <c r="K249" s="236"/>
    </row>
    <row r="250" spans="2:11">
      <c r="B250" s="236"/>
      <c r="C250" s="236"/>
      <c r="D250" s="236"/>
      <c r="E250" s="236"/>
      <c r="F250" s="236"/>
      <c r="G250" s="236"/>
      <c r="H250" s="236"/>
      <c r="I250" s="236"/>
      <c r="J250" s="236"/>
      <c r="K250" s="236"/>
    </row>
    <row r="251" spans="2:11">
      <c r="B251" s="236"/>
      <c r="C251" s="236"/>
      <c r="D251" s="236"/>
      <c r="E251" s="236"/>
      <c r="F251" s="236"/>
      <c r="G251" s="236"/>
      <c r="H251" s="236"/>
      <c r="I251" s="236"/>
      <c r="J251" s="236"/>
      <c r="K251" s="236"/>
    </row>
    <row r="252" spans="2:11">
      <c r="B252" s="236"/>
      <c r="C252" s="236"/>
      <c r="D252" s="236"/>
      <c r="E252" s="236"/>
      <c r="F252" s="236"/>
      <c r="G252" s="236"/>
      <c r="H252" s="236"/>
      <c r="I252" s="236"/>
      <c r="J252" s="236"/>
      <c r="K252" s="236"/>
    </row>
    <row r="253" spans="2:11">
      <c r="B253" s="236"/>
      <c r="C253" s="236"/>
      <c r="D253" s="236"/>
      <c r="E253" s="236"/>
      <c r="F253" s="236"/>
      <c r="G253" s="236"/>
      <c r="H253" s="236"/>
      <c r="I253" s="236"/>
      <c r="J253" s="236"/>
      <c r="K253" s="236"/>
    </row>
    <row r="254" spans="2:11">
      <c r="B254" s="236"/>
      <c r="C254" s="236"/>
      <c r="D254" s="236"/>
      <c r="E254" s="236"/>
      <c r="F254" s="236"/>
      <c r="G254" s="236"/>
      <c r="H254" s="236"/>
      <c r="I254" s="236"/>
      <c r="J254" s="236"/>
      <c r="K254" s="236"/>
    </row>
    <row r="255" spans="2:11">
      <c r="B255" s="236"/>
      <c r="C255" s="236"/>
      <c r="D255" s="236"/>
      <c r="E255" s="236"/>
      <c r="F255" s="236"/>
      <c r="G255" s="236"/>
      <c r="H255" s="236"/>
      <c r="I255" s="236"/>
      <c r="J255" s="236"/>
      <c r="K255" s="236"/>
    </row>
    <row r="256" spans="2:11">
      <c r="B256" s="236"/>
      <c r="C256" s="236"/>
      <c r="D256" s="236"/>
      <c r="E256" s="236"/>
      <c r="F256" s="236"/>
      <c r="G256" s="236"/>
      <c r="H256" s="236"/>
      <c r="I256" s="236"/>
      <c r="J256" s="236"/>
      <c r="K256" s="236"/>
    </row>
    <row r="257" spans="2:11">
      <c r="B257" s="236"/>
      <c r="C257" s="236"/>
      <c r="D257" s="236"/>
      <c r="E257" s="236"/>
      <c r="F257" s="236"/>
      <c r="G257" s="236"/>
      <c r="H257" s="236"/>
      <c r="I257" s="236"/>
      <c r="J257" s="236"/>
      <c r="K257" s="236"/>
    </row>
    <row r="258" spans="2:11">
      <c r="B258" s="236"/>
      <c r="C258" s="236"/>
      <c r="D258" s="236"/>
      <c r="E258" s="236"/>
      <c r="F258" s="236"/>
      <c r="G258" s="236"/>
      <c r="H258" s="236"/>
      <c r="I258" s="236"/>
      <c r="J258" s="236"/>
      <c r="K258" s="236"/>
    </row>
    <row r="259" spans="2:11">
      <c r="B259" s="236"/>
      <c r="C259" s="236"/>
      <c r="D259" s="236"/>
      <c r="E259" s="236"/>
      <c r="F259" s="236"/>
      <c r="G259" s="236"/>
      <c r="H259" s="236"/>
      <c r="I259" s="236"/>
      <c r="J259" s="236"/>
      <c r="K259" s="236"/>
    </row>
    <row r="260" spans="2:11">
      <c r="B260" s="236"/>
      <c r="C260" s="236"/>
      <c r="D260" s="236"/>
      <c r="E260" s="236"/>
      <c r="F260" s="236"/>
      <c r="G260" s="236"/>
      <c r="H260" s="236"/>
      <c r="I260" s="236"/>
      <c r="J260" s="236"/>
      <c r="K260" s="236"/>
    </row>
    <row r="261" spans="2:11">
      <c r="B261" s="236"/>
      <c r="C261" s="236"/>
      <c r="D261" s="236"/>
      <c r="E261" s="236"/>
      <c r="F261" s="236"/>
      <c r="G261" s="236"/>
      <c r="H261" s="236"/>
      <c r="I261" s="236"/>
      <c r="J261" s="236"/>
      <c r="K261" s="236"/>
    </row>
    <row r="262" spans="2:11">
      <c r="B262" s="236"/>
      <c r="C262" s="236"/>
      <c r="D262" s="236"/>
      <c r="E262" s="236"/>
      <c r="F262" s="236"/>
      <c r="G262" s="236"/>
      <c r="H262" s="236"/>
      <c r="I262" s="236"/>
      <c r="J262" s="236"/>
      <c r="K262" s="236"/>
    </row>
    <row r="263" spans="2:11">
      <c r="B263" s="236"/>
      <c r="C263" s="236"/>
      <c r="D263" s="236"/>
      <c r="E263" s="236"/>
      <c r="F263" s="236"/>
      <c r="G263" s="236"/>
      <c r="H263" s="236"/>
      <c r="I263" s="236"/>
      <c r="J263" s="236"/>
      <c r="K263" s="236"/>
    </row>
    <row r="264" spans="2:11">
      <c r="B264" s="236"/>
      <c r="C264" s="236"/>
      <c r="D264" s="236"/>
      <c r="E264" s="236"/>
      <c r="F264" s="236"/>
      <c r="G264" s="236"/>
      <c r="H264" s="236"/>
      <c r="I264" s="236"/>
      <c r="J264" s="236"/>
      <c r="K264" s="236"/>
    </row>
    <row r="265" spans="2:11">
      <c r="B265" s="236"/>
      <c r="C265" s="236"/>
      <c r="D265" s="236"/>
      <c r="E265" s="236"/>
      <c r="F265" s="236"/>
      <c r="G265" s="236"/>
      <c r="H265" s="236"/>
      <c r="I265" s="236"/>
      <c r="J265" s="236"/>
      <c r="K265" s="236"/>
    </row>
    <row r="266" spans="2:11">
      <c r="B266" s="236"/>
      <c r="C266" s="236"/>
      <c r="D266" s="236"/>
      <c r="E266" s="236"/>
      <c r="F266" s="236"/>
      <c r="G266" s="236"/>
      <c r="H266" s="236"/>
      <c r="I266" s="236"/>
      <c r="J266" s="236"/>
      <c r="K266" s="236"/>
    </row>
    <row r="267" spans="2:11">
      <c r="B267" s="236"/>
      <c r="C267" s="236"/>
      <c r="D267" s="236"/>
      <c r="E267" s="236"/>
      <c r="F267" s="236"/>
      <c r="G267" s="236"/>
      <c r="H267" s="236"/>
      <c r="I267" s="236"/>
      <c r="J267" s="236"/>
      <c r="K267" s="236"/>
    </row>
    <row r="268" spans="2:11">
      <c r="B268" s="236"/>
      <c r="C268" s="236"/>
      <c r="D268" s="236"/>
      <c r="E268" s="236"/>
      <c r="F268" s="236"/>
      <c r="G268" s="236"/>
      <c r="H268" s="236"/>
      <c r="I268" s="236"/>
      <c r="J268" s="236"/>
      <c r="K268" s="236"/>
    </row>
    <row r="269" spans="2:11">
      <c r="B269" s="236"/>
      <c r="C269" s="236"/>
      <c r="D269" s="236"/>
      <c r="E269" s="236"/>
      <c r="F269" s="236"/>
      <c r="G269" s="236"/>
      <c r="H269" s="236"/>
      <c r="I269" s="236"/>
      <c r="J269" s="236"/>
      <c r="K269" s="236"/>
    </row>
    <row r="270" spans="2:11">
      <c r="B270" s="236"/>
      <c r="C270" s="236"/>
      <c r="D270" s="236"/>
      <c r="E270" s="236"/>
      <c r="F270" s="236"/>
      <c r="G270" s="236"/>
      <c r="H270" s="236"/>
      <c r="I270" s="236"/>
      <c r="J270" s="236"/>
      <c r="K270" s="236"/>
    </row>
    <row r="271" spans="2:11">
      <c r="B271" s="236"/>
      <c r="C271" s="236"/>
      <c r="D271" s="236"/>
      <c r="E271" s="236"/>
      <c r="F271" s="236"/>
      <c r="G271" s="236"/>
      <c r="H271" s="236"/>
      <c r="I271" s="236"/>
      <c r="J271" s="236"/>
      <c r="K271" s="236"/>
    </row>
    <row r="272" spans="2:11">
      <c r="B272" s="236"/>
      <c r="C272" s="236"/>
      <c r="D272" s="236"/>
      <c r="E272" s="236"/>
      <c r="F272" s="236"/>
      <c r="G272" s="236"/>
      <c r="H272" s="236"/>
      <c r="I272" s="236"/>
      <c r="J272" s="236"/>
      <c r="K272" s="236"/>
    </row>
    <row r="273" spans="2:11">
      <c r="B273" s="236"/>
      <c r="C273" s="236"/>
      <c r="D273" s="236"/>
      <c r="E273" s="236"/>
      <c r="F273" s="236"/>
      <c r="G273" s="236"/>
      <c r="H273" s="236"/>
      <c r="I273" s="236"/>
      <c r="J273" s="236"/>
      <c r="K273" s="236"/>
    </row>
    <row r="274" spans="2:11">
      <c r="B274" s="236"/>
      <c r="C274" s="236"/>
      <c r="D274" s="236"/>
      <c r="E274" s="236"/>
      <c r="F274" s="236"/>
      <c r="G274" s="236"/>
      <c r="H274" s="236"/>
      <c r="I274" s="236"/>
      <c r="J274" s="236"/>
      <c r="K274" s="236"/>
    </row>
    <row r="275" spans="2:11">
      <c r="B275" s="236"/>
      <c r="C275" s="236"/>
      <c r="D275" s="236"/>
      <c r="E275" s="236"/>
      <c r="F275" s="236"/>
      <c r="G275" s="236"/>
      <c r="H275" s="236"/>
      <c r="I275" s="236"/>
      <c r="J275" s="236"/>
      <c r="K275" s="236"/>
    </row>
    <row r="276" spans="2:11">
      <c r="B276" s="236"/>
      <c r="C276" s="236"/>
      <c r="D276" s="236"/>
      <c r="E276" s="236"/>
      <c r="F276" s="236"/>
      <c r="G276" s="236"/>
      <c r="H276" s="236"/>
      <c r="I276" s="236"/>
      <c r="J276" s="236"/>
      <c r="K276" s="236"/>
    </row>
    <row r="277" spans="2:11">
      <c r="B277" s="236"/>
      <c r="C277" s="236"/>
      <c r="D277" s="236"/>
      <c r="E277" s="236"/>
      <c r="F277" s="236"/>
      <c r="G277" s="236"/>
      <c r="H277" s="236"/>
      <c r="I277" s="236"/>
      <c r="J277" s="236"/>
      <c r="K277" s="236"/>
    </row>
    <row r="278" spans="2:11">
      <c r="B278" s="236"/>
      <c r="C278" s="236"/>
      <c r="D278" s="236"/>
      <c r="E278" s="236"/>
      <c r="F278" s="236"/>
      <c r="G278" s="236"/>
      <c r="H278" s="236"/>
      <c r="I278" s="236"/>
      <c r="J278" s="236"/>
      <c r="K278" s="236"/>
    </row>
    <row r="279" spans="2:11">
      <c r="B279" s="236"/>
      <c r="C279" s="236"/>
      <c r="D279" s="236"/>
      <c r="E279" s="236"/>
      <c r="F279" s="236"/>
      <c r="G279" s="236"/>
      <c r="H279" s="236"/>
      <c r="I279" s="236"/>
      <c r="J279" s="236"/>
      <c r="K279" s="236"/>
    </row>
    <row r="280" spans="2:11">
      <c r="B280" s="236"/>
      <c r="C280" s="236"/>
      <c r="D280" s="236"/>
      <c r="E280" s="236"/>
      <c r="F280" s="236"/>
      <c r="G280" s="236"/>
      <c r="H280" s="236"/>
      <c r="I280" s="236"/>
      <c r="J280" s="236"/>
      <c r="K280" s="236"/>
    </row>
    <row r="281" spans="2:11">
      <c r="B281" s="236"/>
      <c r="C281" s="236"/>
      <c r="D281" s="236"/>
      <c r="E281" s="236"/>
      <c r="F281" s="236"/>
      <c r="G281" s="236"/>
      <c r="H281" s="236"/>
      <c r="I281" s="236"/>
      <c r="J281" s="236"/>
      <c r="K281" s="236"/>
    </row>
    <row r="282" spans="2:11">
      <c r="B282" s="236"/>
      <c r="C282" s="236"/>
      <c r="D282" s="236"/>
      <c r="E282" s="236"/>
      <c r="F282" s="236"/>
      <c r="G282" s="236"/>
      <c r="H282" s="236"/>
      <c r="I282" s="236"/>
      <c r="J282" s="236"/>
      <c r="K282" s="236"/>
    </row>
    <row r="283" spans="2:11">
      <c r="B283" s="236"/>
      <c r="C283" s="236"/>
      <c r="D283" s="236"/>
      <c r="E283" s="236"/>
      <c r="F283" s="236"/>
      <c r="G283" s="236"/>
      <c r="H283" s="236"/>
      <c r="I283" s="236"/>
      <c r="J283" s="236"/>
      <c r="K283" s="236"/>
    </row>
    <row r="284" spans="2:11">
      <c r="B284" s="236"/>
      <c r="C284" s="236"/>
      <c r="D284" s="236"/>
      <c r="E284" s="236"/>
      <c r="F284" s="236"/>
      <c r="G284" s="236"/>
      <c r="H284" s="236"/>
      <c r="I284" s="236"/>
      <c r="J284" s="236"/>
      <c r="K284" s="236"/>
    </row>
    <row r="285" spans="2:11">
      <c r="B285" s="236"/>
      <c r="C285" s="236"/>
      <c r="D285" s="236"/>
      <c r="E285" s="236"/>
      <c r="F285" s="236"/>
      <c r="G285" s="236"/>
      <c r="H285" s="236"/>
      <c r="I285" s="236"/>
      <c r="J285" s="236"/>
      <c r="K285" s="236"/>
    </row>
    <row r="286" spans="2:11">
      <c r="B286" s="236"/>
      <c r="C286" s="236"/>
      <c r="D286" s="236"/>
      <c r="E286" s="236"/>
      <c r="F286" s="236"/>
      <c r="G286" s="236"/>
      <c r="H286" s="236"/>
      <c r="I286" s="236"/>
      <c r="J286" s="236"/>
      <c r="K286" s="236"/>
    </row>
    <row r="287" spans="2:11">
      <c r="B287" s="236"/>
      <c r="C287" s="236"/>
      <c r="D287" s="236"/>
      <c r="E287" s="236"/>
      <c r="F287" s="236"/>
      <c r="G287" s="236"/>
      <c r="H287" s="236"/>
      <c r="I287" s="236"/>
      <c r="J287" s="236"/>
      <c r="K287" s="236"/>
    </row>
    <row r="288" spans="2:11">
      <c r="B288" s="236"/>
      <c r="C288" s="236"/>
      <c r="D288" s="236"/>
      <c r="E288" s="236"/>
      <c r="F288" s="236"/>
      <c r="G288" s="236"/>
      <c r="H288" s="236"/>
      <c r="I288" s="236"/>
      <c r="J288" s="236"/>
      <c r="K288" s="236"/>
    </row>
    <row r="289" spans="2:11">
      <c r="B289" s="236"/>
      <c r="C289" s="236"/>
      <c r="D289" s="236"/>
      <c r="E289" s="236"/>
      <c r="F289" s="236"/>
      <c r="G289" s="236"/>
      <c r="H289" s="236"/>
      <c r="I289" s="236"/>
      <c r="J289" s="236"/>
      <c r="K289" s="236"/>
    </row>
    <row r="290" spans="2:11">
      <c r="B290" s="236"/>
      <c r="C290" s="236"/>
      <c r="D290" s="236"/>
      <c r="E290" s="236"/>
      <c r="F290" s="236"/>
      <c r="G290" s="236"/>
      <c r="H290" s="236"/>
      <c r="I290" s="236"/>
      <c r="J290" s="236"/>
      <c r="K290" s="236"/>
    </row>
    <row r="291" spans="2:11">
      <c r="B291" s="236"/>
      <c r="C291" s="236"/>
      <c r="D291" s="236"/>
      <c r="E291" s="236"/>
      <c r="F291" s="236"/>
      <c r="G291" s="236"/>
      <c r="H291" s="236"/>
      <c r="I291" s="236"/>
      <c r="J291" s="236"/>
      <c r="K291" s="236"/>
    </row>
    <row r="292" spans="2:11">
      <c r="B292" s="236"/>
      <c r="C292" s="236"/>
      <c r="D292" s="236"/>
      <c r="E292" s="236"/>
      <c r="F292" s="236"/>
      <c r="G292" s="236"/>
      <c r="H292" s="236"/>
      <c r="I292" s="236"/>
      <c r="J292" s="236"/>
      <c r="K292" s="236"/>
    </row>
    <row r="293" spans="2:11">
      <c r="B293" s="236"/>
      <c r="C293" s="236"/>
      <c r="D293" s="236"/>
      <c r="E293" s="236"/>
      <c r="F293" s="236"/>
      <c r="G293" s="236"/>
      <c r="H293" s="236"/>
      <c r="I293" s="236"/>
      <c r="J293" s="236"/>
      <c r="K293" s="236"/>
    </row>
    <row r="294" spans="2:11">
      <c r="B294" s="236"/>
      <c r="C294" s="236"/>
      <c r="D294" s="236"/>
      <c r="E294" s="236"/>
      <c r="F294" s="236"/>
      <c r="G294" s="236"/>
      <c r="H294" s="236"/>
      <c r="I294" s="236"/>
      <c r="J294" s="236"/>
      <c r="K294" s="236"/>
    </row>
    <row r="295" spans="2:11">
      <c r="B295" s="236"/>
      <c r="C295" s="236"/>
      <c r="D295" s="236"/>
      <c r="E295" s="236"/>
      <c r="F295" s="236"/>
      <c r="G295" s="236"/>
      <c r="H295" s="236"/>
      <c r="I295" s="236"/>
      <c r="J295" s="236"/>
      <c r="K295" s="236"/>
    </row>
    <row r="296" spans="2:11">
      <c r="B296" s="236"/>
      <c r="C296" s="236"/>
      <c r="D296" s="236"/>
      <c r="E296" s="236"/>
      <c r="F296" s="236"/>
      <c r="G296" s="236"/>
      <c r="H296" s="236"/>
      <c r="I296" s="236"/>
      <c r="J296" s="236"/>
      <c r="K296" s="236"/>
    </row>
    <row r="297" spans="2:11">
      <c r="B297" s="236"/>
      <c r="C297" s="236"/>
      <c r="D297" s="236"/>
      <c r="E297" s="236"/>
      <c r="F297" s="236"/>
      <c r="G297" s="236"/>
      <c r="H297" s="236"/>
      <c r="I297" s="236"/>
      <c r="J297" s="236"/>
      <c r="K297" s="236"/>
    </row>
    <row r="298" spans="2:11">
      <c r="B298" s="236"/>
      <c r="C298" s="236"/>
      <c r="D298" s="236"/>
      <c r="E298" s="236"/>
      <c r="F298" s="236"/>
      <c r="G298" s="236"/>
      <c r="H298" s="236"/>
      <c r="I298" s="236"/>
      <c r="J298" s="236"/>
      <c r="K298" s="236"/>
    </row>
    <row r="299" spans="2:11">
      <c r="B299" s="236"/>
      <c r="C299" s="236"/>
      <c r="D299" s="236"/>
      <c r="E299" s="236"/>
      <c r="F299" s="236"/>
      <c r="G299" s="236"/>
      <c r="H299" s="236"/>
      <c r="I299" s="236"/>
      <c r="J299" s="236"/>
      <c r="K299" s="236"/>
    </row>
    <row r="300" spans="2:11">
      <c r="B300" s="236"/>
      <c r="C300" s="236"/>
      <c r="D300" s="236"/>
      <c r="E300" s="236"/>
      <c r="F300" s="236"/>
      <c r="G300" s="236"/>
      <c r="H300" s="236"/>
      <c r="I300" s="236"/>
      <c r="J300" s="236"/>
      <c r="K300" s="236"/>
    </row>
    <row r="301" spans="2:11">
      <c r="B301" s="236"/>
      <c r="C301" s="236"/>
      <c r="D301" s="236"/>
      <c r="E301" s="236"/>
      <c r="F301" s="236"/>
      <c r="G301" s="236"/>
      <c r="H301" s="236"/>
      <c r="I301" s="236"/>
      <c r="J301" s="236"/>
      <c r="K301" s="236"/>
    </row>
    <row r="302" spans="2:11">
      <c r="B302" s="236"/>
      <c r="C302" s="236"/>
      <c r="D302" s="236"/>
      <c r="E302" s="236"/>
      <c r="F302" s="236"/>
      <c r="G302" s="236"/>
      <c r="H302" s="236"/>
      <c r="I302" s="236"/>
      <c r="J302" s="236"/>
      <c r="K302" s="236"/>
    </row>
    <row r="303" spans="2:11">
      <c r="B303" s="236"/>
      <c r="C303" s="236"/>
      <c r="D303" s="236"/>
      <c r="E303" s="236"/>
      <c r="F303" s="236"/>
      <c r="G303" s="236"/>
      <c r="H303" s="236"/>
      <c r="I303" s="236"/>
      <c r="J303" s="236"/>
      <c r="K303" s="236"/>
    </row>
    <row r="304" spans="2:11">
      <c r="B304" s="236"/>
      <c r="C304" s="236"/>
      <c r="D304" s="236"/>
      <c r="E304" s="236"/>
      <c r="F304" s="236"/>
      <c r="G304" s="236"/>
      <c r="H304" s="236"/>
      <c r="I304" s="236"/>
      <c r="J304" s="236"/>
      <c r="K304" s="236"/>
    </row>
    <row r="305" spans="2:11">
      <c r="B305" s="236"/>
      <c r="C305" s="236"/>
      <c r="D305" s="236"/>
      <c r="E305" s="236"/>
      <c r="F305" s="236"/>
      <c r="G305" s="236"/>
      <c r="H305" s="236"/>
      <c r="I305" s="236"/>
      <c r="J305" s="236"/>
      <c r="K305" s="236"/>
    </row>
    <row r="306" spans="2:11">
      <c r="B306" s="236"/>
      <c r="C306" s="236"/>
      <c r="D306" s="236"/>
      <c r="E306" s="236"/>
      <c r="F306" s="236"/>
      <c r="G306" s="236"/>
      <c r="H306" s="236"/>
      <c r="I306" s="236"/>
      <c r="J306" s="236"/>
      <c r="K306" s="236"/>
    </row>
    <row r="307" spans="2:11">
      <c r="B307" s="236"/>
      <c r="C307" s="236"/>
      <c r="D307" s="236"/>
      <c r="E307" s="236"/>
      <c r="F307" s="236"/>
      <c r="G307" s="236"/>
      <c r="H307" s="236"/>
      <c r="I307" s="236"/>
      <c r="J307" s="236"/>
      <c r="K307" s="236"/>
    </row>
    <row r="308" spans="2:11">
      <c r="B308" s="236"/>
      <c r="C308" s="236"/>
      <c r="D308" s="236"/>
      <c r="E308" s="236"/>
      <c r="F308" s="236"/>
      <c r="G308" s="236"/>
      <c r="H308" s="236"/>
      <c r="I308" s="236"/>
      <c r="J308" s="236"/>
      <c r="K308" s="236"/>
    </row>
    <row r="309" spans="2:11">
      <c r="B309" s="236"/>
      <c r="C309" s="236"/>
      <c r="D309" s="236"/>
      <c r="E309" s="236"/>
      <c r="F309" s="236"/>
      <c r="G309" s="236"/>
      <c r="H309" s="236"/>
      <c r="I309" s="236"/>
      <c r="J309" s="236"/>
      <c r="K309" s="236"/>
    </row>
    <row r="310" spans="2:11">
      <c r="B310" s="236"/>
      <c r="C310" s="236"/>
      <c r="D310" s="236"/>
      <c r="E310" s="236"/>
      <c r="F310" s="236"/>
      <c r="G310" s="236"/>
      <c r="H310" s="236"/>
      <c r="I310" s="236"/>
      <c r="J310" s="236"/>
      <c r="K310" s="236"/>
    </row>
    <row r="311" spans="2:11">
      <c r="B311" s="236"/>
      <c r="C311" s="236"/>
      <c r="D311" s="236"/>
      <c r="E311" s="236"/>
      <c r="F311" s="236"/>
      <c r="G311" s="236"/>
      <c r="H311" s="236"/>
      <c r="I311" s="236"/>
      <c r="J311" s="236"/>
      <c r="K311" s="236"/>
    </row>
    <row r="312" spans="2:11">
      <c r="B312" s="236"/>
      <c r="C312" s="236"/>
      <c r="D312" s="236"/>
      <c r="E312" s="236"/>
      <c r="F312" s="236"/>
      <c r="G312" s="236"/>
      <c r="H312" s="236"/>
      <c r="I312" s="236"/>
      <c r="J312" s="236"/>
      <c r="K312" s="236"/>
    </row>
    <row r="313" spans="2:11">
      <c r="B313" s="236"/>
      <c r="C313" s="236"/>
      <c r="D313" s="236"/>
      <c r="E313" s="236"/>
      <c r="F313" s="236"/>
      <c r="G313" s="236"/>
      <c r="H313" s="236"/>
      <c r="I313" s="236"/>
      <c r="J313" s="236"/>
      <c r="K313" s="236"/>
    </row>
  </sheetData>
  <mergeCells count="3">
    <mergeCell ref="A3:L3"/>
    <mergeCell ref="B4:F4"/>
    <mergeCell ref="G4:K4"/>
  </mergeCells>
  <printOptions horizontalCentered="1" verticalCentered="1"/>
  <pageMargins left="0.55118110236220474" right="0.74803149606299213" top="0" bottom="0" header="0.11811023622047245" footer="0.11811023622047245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CG315"/>
  <sheetViews>
    <sheetView view="pageBreakPreview" zoomScaleNormal="100" zoomScaleSheetLayoutView="100" workbookViewId="0">
      <selection activeCell="A3" sqref="A3:L3"/>
    </sheetView>
  </sheetViews>
  <sheetFormatPr defaultRowHeight="12.75"/>
  <cols>
    <col min="1" max="1" width="31.42578125" style="114" customWidth="1"/>
    <col min="2" max="11" width="9.140625" style="230"/>
    <col min="12" max="12" width="32.42578125" style="235" customWidth="1"/>
    <col min="13" max="13" width="8" style="235" customWidth="1"/>
    <col min="14" max="14" width="9.140625" style="229"/>
    <col min="15" max="16384" width="9.140625" style="230"/>
  </cols>
  <sheetData>
    <row r="1" spans="1:84" ht="21.75" customHeight="1">
      <c r="A1" s="207" t="s">
        <v>357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  <c r="M1" s="246"/>
      <c r="N1" s="211"/>
    </row>
    <row r="2" spans="1:84" ht="19.5" customHeight="1">
      <c r="A2" s="176" t="s">
        <v>358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  <c r="M2" s="246"/>
      <c r="N2" s="211"/>
    </row>
    <row r="3" spans="1:84" ht="15.75">
      <c r="A3" s="276" t="s">
        <v>268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62"/>
      <c r="N3" s="213"/>
    </row>
    <row r="4" spans="1:84" ht="20.25" customHeight="1" thickBot="1">
      <c r="A4" s="8" t="s">
        <v>0</v>
      </c>
      <c r="B4" s="277" t="s">
        <v>1</v>
      </c>
      <c r="C4" s="277"/>
      <c r="D4" s="277"/>
      <c r="E4" s="277"/>
      <c r="F4" s="277"/>
      <c r="G4" s="277" t="s">
        <v>232</v>
      </c>
      <c r="H4" s="277"/>
      <c r="I4" s="277"/>
      <c r="J4" s="277"/>
      <c r="K4" s="277"/>
      <c r="L4" s="9" t="s">
        <v>3</v>
      </c>
      <c r="M4" s="9"/>
    </row>
    <row r="5" spans="1:84" s="99" customFormat="1" ht="15.75" customHeight="1" thickBot="1">
      <c r="A5" s="189"/>
      <c r="B5" s="215">
        <v>2008</v>
      </c>
      <c r="C5" s="215">
        <v>2009</v>
      </c>
      <c r="D5" s="215">
        <v>2010</v>
      </c>
      <c r="E5" s="215">
        <v>2011</v>
      </c>
      <c r="F5" s="219">
        <v>2012</v>
      </c>
      <c r="G5" s="215">
        <v>2008</v>
      </c>
      <c r="H5" s="215">
        <v>2009</v>
      </c>
      <c r="I5" s="215">
        <v>2010</v>
      </c>
      <c r="J5" s="215">
        <v>2011</v>
      </c>
      <c r="K5" s="219">
        <v>2012</v>
      </c>
      <c r="L5" s="190" t="s">
        <v>4</v>
      </c>
      <c r="M5" s="157"/>
      <c r="N5" s="98"/>
    </row>
    <row r="6" spans="1:84" s="99" customFormat="1" ht="19.5" customHeight="1" thickBot="1">
      <c r="A6" s="191" t="s">
        <v>5</v>
      </c>
      <c r="B6" s="15">
        <v>154042.15748672569</v>
      </c>
      <c r="C6" s="15">
        <v>121822.69311969895</v>
      </c>
      <c r="D6" s="15">
        <v>132175.33607784688</v>
      </c>
      <c r="E6" s="15">
        <v>164127.24706664946</v>
      </c>
      <c r="F6" s="15" t="s">
        <v>299</v>
      </c>
      <c r="G6" s="118">
        <v>162864.16087406399</v>
      </c>
      <c r="H6" s="15">
        <v>125866.64761627883</v>
      </c>
      <c r="I6" s="15">
        <v>147869.28279508103</v>
      </c>
      <c r="J6" s="15">
        <v>200070.0074797523</v>
      </c>
      <c r="K6" s="127" t="s">
        <v>299</v>
      </c>
      <c r="L6" s="192" t="s">
        <v>6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</row>
    <row r="7" spans="1:84" ht="19.5" customHeight="1">
      <c r="A7" s="17" t="s">
        <v>7</v>
      </c>
      <c r="B7" s="18">
        <v>74613.260184615385</v>
      </c>
      <c r="C7" s="18">
        <v>53891.774136306718</v>
      </c>
      <c r="D7" s="18">
        <v>53508.981023203312</v>
      </c>
      <c r="E7" s="18">
        <v>64846.417922722823</v>
      </c>
      <c r="F7" s="18" t="s">
        <v>299</v>
      </c>
      <c r="G7" s="126">
        <v>10171.428127705924</v>
      </c>
      <c r="H7" s="19">
        <v>7715.8357074624373</v>
      </c>
      <c r="I7" s="19">
        <v>10103.544588124005</v>
      </c>
      <c r="J7" s="19">
        <v>12927.885156841388</v>
      </c>
      <c r="K7" s="146" t="s">
        <v>299</v>
      </c>
      <c r="L7" s="36" t="s">
        <v>8</v>
      </c>
      <c r="M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</row>
    <row r="8" spans="1:84" ht="20.100000000000001" customHeight="1">
      <c r="A8" s="85" t="s">
        <v>9</v>
      </c>
      <c r="B8" s="22">
        <v>77913.944557930576</v>
      </c>
      <c r="C8" s="22">
        <v>66363.558160554618</v>
      </c>
      <c r="D8" s="22">
        <v>76714.241203482234</v>
      </c>
      <c r="E8" s="22">
        <v>97044.864374957266</v>
      </c>
      <c r="F8" s="129" t="s">
        <v>299</v>
      </c>
      <c r="G8" s="22">
        <v>49343.25385622873</v>
      </c>
      <c r="H8" s="22">
        <v>48265.127998971489</v>
      </c>
      <c r="I8" s="22">
        <v>62449.580672966578</v>
      </c>
      <c r="J8" s="22">
        <v>73220.889607695121</v>
      </c>
      <c r="K8" s="129" t="s">
        <v>299</v>
      </c>
      <c r="L8" s="193" t="s">
        <v>10</v>
      </c>
      <c r="M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</row>
    <row r="9" spans="1:84" ht="23.25" customHeight="1">
      <c r="A9" s="85" t="s">
        <v>326</v>
      </c>
      <c r="B9" s="22" t="s">
        <v>324</v>
      </c>
      <c r="C9" s="22" t="s">
        <v>324</v>
      </c>
      <c r="D9" s="22" t="s">
        <v>324</v>
      </c>
      <c r="E9" s="22" t="s">
        <v>324</v>
      </c>
      <c r="F9" s="129" t="s">
        <v>299</v>
      </c>
      <c r="G9" s="22">
        <v>102087.13410483323</v>
      </c>
      <c r="H9" s="22">
        <v>67875.561606535062</v>
      </c>
      <c r="I9" s="22">
        <v>74638.257317903335</v>
      </c>
      <c r="J9" s="22">
        <v>111606.80735194011</v>
      </c>
      <c r="K9" s="129" t="s">
        <v>299</v>
      </c>
      <c r="L9" s="193" t="s">
        <v>281</v>
      </c>
      <c r="M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</row>
    <row r="10" spans="1:84" ht="20.100000000000001" customHeight="1" thickBot="1">
      <c r="A10" s="194" t="s">
        <v>183</v>
      </c>
      <c r="B10" s="18">
        <v>1514.9527441797143</v>
      </c>
      <c r="C10" s="18">
        <v>1567.3608228376049</v>
      </c>
      <c r="D10" s="18">
        <v>1952.1138511613331</v>
      </c>
      <c r="E10" s="18">
        <v>2235.9647689693647</v>
      </c>
      <c r="F10" s="128" t="s">
        <v>299</v>
      </c>
      <c r="G10" s="164">
        <v>1262.3447852961199</v>
      </c>
      <c r="H10" s="18">
        <v>2010.1223033098458</v>
      </c>
      <c r="I10" s="18">
        <v>677.90021608713425</v>
      </c>
      <c r="J10" s="18">
        <v>2314.4253632757031</v>
      </c>
      <c r="K10" s="128" t="s">
        <v>299</v>
      </c>
      <c r="L10" s="195" t="s">
        <v>194</v>
      </c>
      <c r="M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</row>
    <row r="11" spans="1:84" s="99" customFormat="1" ht="13.5" thickBot="1">
      <c r="A11" s="189" t="s">
        <v>11</v>
      </c>
      <c r="B11" s="27">
        <v>46737.303711640569</v>
      </c>
      <c r="C11" s="27">
        <v>34224.957946818271</v>
      </c>
      <c r="D11" s="27">
        <v>33029.687122067364</v>
      </c>
      <c r="E11" s="27">
        <v>39818.647665677287</v>
      </c>
      <c r="F11" s="130" t="s">
        <v>299</v>
      </c>
      <c r="G11" s="27">
        <v>7795.7213426820972</v>
      </c>
      <c r="H11" s="27">
        <v>6752.9213908584625</v>
      </c>
      <c r="I11" s="27">
        <v>9386.9912659087586</v>
      </c>
      <c r="J11" s="27">
        <v>11052.642730004085</v>
      </c>
      <c r="K11" s="130" t="s">
        <v>299</v>
      </c>
      <c r="L11" s="196" t="s">
        <v>12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</row>
    <row r="12" spans="1:84" ht="18" customHeight="1" thickBot="1">
      <c r="A12" s="263" t="s">
        <v>288</v>
      </c>
      <c r="B12" s="15">
        <v>42558.618532607215</v>
      </c>
      <c r="C12" s="15">
        <v>31423.256453474067</v>
      </c>
      <c r="D12" s="15">
        <v>30299.324814936288</v>
      </c>
      <c r="E12" s="15">
        <v>36870.909599321938</v>
      </c>
      <c r="F12" s="127" t="s">
        <v>299</v>
      </c>
      <c r="G12" s="264">
        <v>6681.3177140912194</v>
      </c>
      <c r="H12" s="264">
        <v>6255.9229837165703</v>
      </c>
      <c r="I12" s="264">
        <v>8677.2039393612558</v>
      </c>
      <c r="J12" s="264">
        <v>10321.935552400275</v>
      </c>
      <c r="K12" s="265" t="s">
        <v>299</v>
      </c>
      <c r="L12" s="192" t="s">
        <v>294</v>
      </c>
      <c r="M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</row>
    <row r="13" spans="1:84" ht="15.75" customHeight="1">
      <c r="A13" s="32" t="s">
        <v>13</v>
      </c>
      <c r="B13" s="22">
        <v>38946.150705513952</v>
      </c>
      <c r="C13" s="22">
        <v>30083.73826217106</v>
      </c>
      <c r="D13" s="22">
        <v>28504.802280866559</v>
      </c>
      <c r="E13" s="22">
        <v>34308.959388642557</v>
      </c>
      <c r="F13" s="129" t="s">
        <v>299</v>
      </c>
      <c r="G13" s="33">
        <v>4272.7960438393466</v>
      </c>
      <c r="H13" s="33">
        <v>2923.9218964595511</v>
      </c>
      <c r="I13" s="33">
        <v>3727.4227591885387</v>
      </c>
      <c r="J13" s="33">
        <v>5656.3017902654874</v>
      </c>
      <c r="K13" s="131" t="s">
        <v>299</v>
      </c>
      <c r="L13" s="34" t="s">
        <v>14</v>
      </c>
      <c r="M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</row>
    <row r="14" spans="1:84" ht="15.75" customHeight="1">
      <c r="A14" s="197" t="s">
        <v>15</v>
      </c>
      <c r="B14" s="18">
        <v>36560.745217971409</v>
      </c>
      <c r="C14" s="18">
        <v>28416.716844570896</v>
      </c>
      <c r="D14" s="18">
        <v>26957.600874451608</v>
      </c>
      <c r="E14" s="18">
        <v>32488.815420509134</v>
      </c>
      <c r="F14" s="128" t="s">
        <v>299</v>
      </c>
      <c r="G14" s="18">
        <v>3937.0134151123216</v>
      </c>
      <c r="H14" s="18">
        <v>2757.5269391638126</v>
      </c>
      <c r="I14" s="18">
        <v>3525.141222100533</v>
      </c>
      <c r="J14" s="18">
        <v>5407.8361557712742</v>
      </c>
      <c r="K14" s="128" t="s">
        <v>299</v>
      </c>
      <c r="L14" s="36" t="s">
        <v>16</v>
      </c>
      <c r="M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</row>
    <row r="15" spans="1:84">
      <c r="A15" s="40" t="s">
        <v>17</v>
      </c>
      <c r="B15" s="38">
        <v>598.17980285908777</v>
      </c>
      <c r="C15" s="38">
        <v>538.45599676242341</v>
      </c>
      <c r="D15" s="38">
        <v>605.81345229135707</v>
      </c>
      <c r="E15" s="38">
        <v>610.56884554663111</v>
      </c>
      <c r="F15" s="132" t="s">
        <v>299</v>
      </c>
      <c r="G15" s="38">
        <v>33.599955888359425</v>
      </c>
      <c r="H15" s="38">
        <v>19.08920716678011</v>
      </c>
      <c r="I15" s="38">
        <v>22.929016168822326</v>
      </c>
      <c r="J15" s="7">
        <v>31.540608204220561</v>
      </c>
      <c r="K15" s="132" t="s">
        <v>299</v>
      </c>
      <c r="L15" s="41" t="s">
        <v>18</v>
      </c>
      <c r="M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</row>
    <row r="16" spans="1:84">
      <c r="A16" s="40" t="s">
        <v>19</v>
      </c>
      <c r="B16" s="38">
        <v>2659.6294573179034</v>
      </c>
      <c r="C16" s="38">
        <v>1769.0339283588535</v>
      </c>
      <c r="D16" s="38">
        <v>1829.4940305961036</v>
      </c>
      <c r="E16" s="38">
        <v>2946.0171369312361</v>
      </c>
      <c r="F16" s="132" t="s">
        <v>299</v>
      </c>
      <c r="G16" s="38">
        <v>1294.8517094622193</v>
      </c>
      <c r="H16" s="38">
        <v>939.74418084209674</v>
      </c>
      <c r="I16" s="38">
        <v>1093.1163312764334</v>
      </c>
      <c r="J16" s="38">
        <v>2548.4297117086476</v>
      </c>
      <c r="K16" s="132" t="s">
        <v>299</v>
      </c>
      <c r="L16" s="41" t="s">
        <v>20</v>
      </c>
      <c r="M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</row>
    <row r="17" spans="1:84">
      <c r="A17" s="40" t="s">
        <v>21</v>
      </c>
      <c r="B17" s="38">
        <v>279.26814349897893</v>
      </c>
      <c r="C17" s="38">
        <v>243.87916139373741</v>
      </c>
      <c r="D17" s="38">
        <v>301.81171074951658</v>
      </c>
      <c r="E17" s="38">
        <v>317.21216264125115</v>
      </c>
      <c r="F17" s="132" t="s">
        <v>299</v>
      </c>
      <c r="G17" s="38">
        <v>22.341647106875428</v>
      </c>
      <c r="H17" s="38">
        <v>19.761478396187883</v>
      </c>
      <c r="I17" s="38">
        <v>26.812663953710008</v>
      </c>
      <c r="J17" s="38">
        <v>14.070169146358063</v>
      </c>
      <c r="K17" s="132" t="s">
        <v>299</v>
      </c>
      <c r="L17" s="41" t="s">
        <v>22</v>
      </c>
      <c r="M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</row>
    <row r="18" spans="1:84">
      <c r="A18" s="40" t="s">
        <v>23</v>
      </c>
      <c r="B18" s="38">
        <v>975.92432920353986</v>
      </c>
      <c r="C18" s="38">
        <v>500.04940765418655</v>
      </c>
      <c r="D18" s="38">
        <v>249.35716068073532</v>
      </c>
      <c r="E18" s="38">
        <v>352.36348838938051</v>
      </c>
      <c r="F18" s="132" t="s">
        <v>299</v>
      </c>
      <c r="G18" s="38">
        <v>114.0386031313819</v>
      </c>
      <c r="H18" s="38">
        <v>76.285193195371036</v>
      </c>
      <c r="I18" s="38">
        <v>81.233292667120452</v>
      </c>
      <c r="J18" s="38">
        <v>99.585295000680787</v>
      </c>
      <c r="K18" s="132" t="s">
        <v>299</v>
      </c>
      <c r="L18" s="41" t="s">
        <v>24</v>
      </c>
      <c r="M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</row>
    <row r="19" spans="1:84">
      <c r="A19" s="40" t="s">
        <v>25</v>
      </c>
      <c r="B19" s="38">
        <v>3831.794408441117</v>
      </c>
      <c r="C19" s="38">
        <v>3819.5093708070995</v>
      </c>
      <c r="D19" s="38">
        <v>3479.7148884664616</v>
      </c>
      <c r="E19" s="38">
        <v>4352.0541397059178</v>
      </c>
      <c r="F19" s="132" t="s">
        <v>299</v>
      </c>
      <c r="G19" s="38">
        <v>232.5041470388019</v>
      </c>
      <c r="H19" s="38">
        <v>240.42876166951658</v>
      </c>
      <c r="I19" s="38">
        <v>411.8062452968548</v>
      </c>
      <c r="J19" s="38">
        <v>485.59642117903303</v>
      </c>
      <c r="K19" s="132" t="s">
        <v>299</v>
      </c>
      <c r="L19" s="41" t="s">
        <v>26</v>
      </c>
      <c r="M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</row>
    <row r="20" spans="1:84">
      <c r="A20" s="40" t="s">
        <v>27</v>
      </c>
      <c r="B20" s="38">
        <v>10101.616394554119</v>
      </c>
      <c r="C20" s="38">
        <v>8168.2736260993333</v>
      </c>
      <c r="D20" s="38">
        <v>8081.5468339314102</v>
      </c>
      <c r="E20" s="38">
        <v>8347.4722767297553</v>
      </c>
      <c r="F20" s="132" t="s">
        <v>299</v>
      </c>
      <c r="G20" s="38">
        <v>509.46513737236222</v>
      </c>
      <c r="H20" s="38">
        <v>281.31998773976852</v>
      </c>
      <c r="I20" s="38">
        <v>318.26373294398906</v>
      </c>
      <c r="J20" s="38">
        <v>417.17504524166065</v>
      </c>
      <c r="K20" s="132" t="s">
        <v>299</v>
      </c>
      <c r="L20" s="41" t="s">
        <v>28</v>
      </c>
      <c r="M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</row>
    <row r="21" spans="1:84">
      <c r="A21" s="40" t="s">
        <v>29</v>
      </c>
      <c r="B21" s="38">
        <v>196.89732035398231</v>
      </c>
      <c r="C21" s="38">
        <v>110.51658927439084</v>
      </c>
      <c r="D21" s="38">
        <v>93.994035462981486</v>
      </c>
      <c r="E21" s="38">
        <v>107.78830179441789</v>
      </c>
      <c r="F21" s="132" t="s">
        <v>299</v>
      </c>
      <c r="G21" s="38">
        <v>32.478823961878831</v>
      </c>
      <c r="H21" s="38">
        <v>26.515393157249822</v>
      </c>
      <c r="I21" s="38">
        <v>23.45739691763103</v>
      </c>
      <c r="J21" s="38">
        <v>45.761646968005472</v>
      </c>
      <c r="K21" s="132" t="s">
        <v>299</v>
      </c>
      <c r="L21" s="41" t="s">
        <v>30</v>
      </c>
      <c r="M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</row>
    <row r="22" spans="1:84">
      <c r="A22" s="40" t="s">
        <v>31</v>
      </c>
      <c r="B22" s="38">
        <v>288.27867174948949</v>
      </c>
      <c r="C22" s="38">
        <v>289.33378669298838</v>
      </c>
      <c r="D22" s="38">
        <v>309.34976861562967</v>
      </c>
      <c r="E22" s="38">
        <v>394.12876539142354</v>
      </c>
      <c r="F22" s="132" t="s">
        <v>299</v>
      </c>
      <c r="G22" s="38">
        <v>50.880611027910142</v>
      </c>
      <c r="H22" s="38">
        <v>9.1738772362151106</v>
      </c>
      <c r="I22" s="38">
        <v>4.8920947147719547</v>
      </c>
      <c r="J22" s="38">
        <v>8.5070553410483321</v>
      </c>
      <c r="K22" s="132" t="s">
        <v>299</v>
      </c>
      <c r="L22" s="41" t="s">
        <v>32</v>
      </c>
      <c r="M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</row>
    <row r="23" spans="1:84">
      <c r="A23" s="40" t="s">
        <v>33</v>
      </c>
      <c r="B23" s="38">
        <v>5918.4676631722259</v>
      </c>
      <c r="C23" s="38">
        <v>4742.7161835705674</v>
      </c>
      <c r="D23" s="38">
        <v>4125.5083163985146</v>
      </c>
      <c r="E23" s="38">
        <v>5436.8647721252073</v>
      </c>
      <c r="F23" s="132" t="s">
        <v>299</v>
      </c>
      <c r="G23" s="38">
        <v>703.52749244383938</v>
      </c>
      <c r="H23" s="38">
        <v>419.53423551482626</v>
      </c>
      <c r="I23" s="38">
        <v>348.83092211357376</v>
      </c>
      <c r="J23" s="38">
        <v>520.01048566099382</v>
      </c>
      <c r="K23" s="132" t="s">
        <v>299</v>
      </c>
      <c r="L23" s="41" t="s">
        <v>34</v>
      </c>
      <c r="M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</row>
    <row r="24" spans="1:84">
      <c r="A24" s="40" t="s">
        <v>35</v>
      </c>
      <c r="B24" s="38">
        <v>40.86878965282505</v>
      </c>
      <c r="C24" s="38">
        <v>50.019732005445874</v>
      </c>
      <c r="D24" s="38">
        <v>67.268866755616116</v>
      </c>
      <c r="E24" s="38">
        <v>99.763530309053834</v>
      </c>
      <c r="F24" s="132" t="s">
        <v>324</v>
      </c>
      <c r="G24" s="38">
        <v>15.739746766507828</v>
      </c>
      <c r="H24" s="38">
        <v>17.777958889040161</v>
      </c>
      <c r="I24" s="38">
        <v>6.7796030605854334</v>
      </c>
      <c r="J24" s="38">
        <v>1.2903711259360109</v>
      </c>
      <c r="K24" s="132" t="s">
        <v>299</v>
      </c>
      <c r="L24" s="41" t="s">
        <v>36</v>
      </c>
      <c r="M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</row>
    <row r="25" spans="1:84">
      <c r="A25" s="40" t="s">
        <v>37</v>
      </c>
      <c r="B25" s="38">
        <v>1431.8994358066714</v>
      </c>
      <c r="C25" s="38">
        <v>1307.211842363896</v>
      </c>
      <c r="D25" s="38">
        <v>1341.106513246342</v>
      </c>
      <c r="E25" s="38">
        <v>1379.1274876596399</v>
      </c>
      <c r="F25" s="132" t="s">
        <v>299</v>
      </c>
      <c r="G25" s="38">
        <v>310.70328876786931</v>
      </c>
      <c r="H25" s="38">
        <v>205.95137885906055</v>
      </c>
      <c r="I25" s="38">
        <v>376.532756769748</v>
      </c>
      <c r="J25" s="38">
        <v>305.57426914091246</v>
      </c>
      <c r="K25" s="132" t="s">
        <v>299</v>
      </c>
      <c r="L25" s="41" t="s">
        <v>38</v>
      </c>
      <c r="M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</row>
    <row r="26" spans="1:84">
      <c r="A26" s="40" t="s">
        <v>39</v>
      </c>
      <c r="B26" s="38">
        <v>120.51707637848878</v>
      </c>
      <c r="C26" s="38">
        <v>91.784620913900724</v>
      </c>
      <c r="D26" s="38">
        <v>131.73042135272976</v>
      </c>
      <c r="E26" s="38">
        <v>173.29870441388789</v>
      </c>
      <c r="F26" s="132" t="s">
        <v>299</v>
      </c>
      <c r="G26" s="38">
        <v>3.692338461538462</v>
      </c>
      <c r="H26" s="38">
        <v>6.6010012280462913</v>
      </c>
      <c r="I26" s="38">
        <v>7.0246508400272303</v>
      </c>
      <c r="J26" s="38">
        <v>20.920980299523492</v>
      </c>
      <c r="K26" s="132" t="s">
        <v>299</v>
      </c>
      <c r="L26" s="41" t="s">
        <v>40</v>
      </c>
      <c r="M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</row>
    <row r="27" spans="1:84">
      <c r="A27" s="40" t="s">
        <v>41</v>
      </c>
      <c r="B27" s="38">
        <v>1351.181877195371</v>
      </c>
      <c r="C27" s="38">
        <v>1060.7827181227776</v>
      </c>
      <c r="D27" s="38">
        <v>1055.1418819851931</v>
      </c>
      <c r="E27" s="38">
        <v>1414.5327149679943</v>
      </c>
      <c r="F27" s="132" t="s">
        <v>299</v>
      </c>
      <c r="G27" s="38">
        <v>89.595707828454735</v>
      </c>
      <c r="H27" s="38">
        <v>58.175240517957775</v>
      </c>
      <c r="I27" s="38">
        <v>73.631668486997953</v>
      </c>
      <c r="J27" s="38">
        <v>150.22901041252558</v>
      </c>
      <c r="K27" s="132" t="s">
        <v>299</v>
      </c>
      <c r="L27" s="41" t="s">
        <v>42</v>
      </c>
      <c r="M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</row>
    <row r="28" spans="1:84">
      <c r="A28" s="40" t="s">
        <v>43</v>
      </c>
      <c r="B28" s="38">
        <v>1141.8010733832541</v>
      </c>
      <c r="C28" s="38">
        <v>616.262511225867</v>
      </c>
      <c r="D28" s="38">
        <v>591.73872356544564</v>
      </c>
      <c r="E28" s="38">
        <v>709.41667014567895</v>
      </c>
      <c r="F28" s="132" t="s">
        <v>299</v>
      </c>
      <c r="G28" s="38">
        <v>20.850883321987748</v>
      </c>
      <c r="H28" s="38">
        <v>14.792121497617432</v>
      </c>
      <c r="I28" s="38">
        <v>16.882355373723627</v>
      </c>
      <c r="J28" s="38">
        <v>14.772095910142953</v>
      </c>
      <c r="K28" s="132" t="s">
        <v>299</v>
      </c>
      <c r="L28" s="41" t="s">
        <v>44</v>
      </c>
      <c r="M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</row>
    <row r="29" spans="1:84" ht="25.5">
      <c r="A29" s="198" t="s">
        <v>239</v>
      </c>
      <c r="B29" s="38">
        <v>7624.420774404357</v>
      </c>
      <c r="C29" s="38">
        <v>5108.8873693254345</v>
      </c>
      <c r="D29" s="38">
        <v>4694.024270353576</v>
      </c>
      <c r="E29" s="38">
        <v>5848.2064237576596</v>
      </c>
      <c r="F29" s="132" t="s">
        <v>299</v>
      </c>
      <c r="G29" s="38">
        <v>502.74332253233496</v>
      </c>
      <c r="H29" s="38">
        <v>422.37692325407835</v>
      </c>
      <c r="I29" s="38">
        <v>712.94849151654364</v>
      </c>
      <c r="J29" s="38">
        <v>744.37299043158657</v>
      </c>
      <c r="K29" s="132" t="s">
        <v>299</v>
      </c>
      <c r="L29" s="199" t="s">
        <v>238</v>
      </c>
      <c r="M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</row>
    <row r="30" spans="1:84">
      <c r="A30" s="194" t="s">
        <v>46</v>
      </c>
      <c r="B30" s="18">
        <v>2385.4054875425463</v>
      </c>
      <c r="C30" s="18">
        <v>1667.0214176001637</v>
      </c>
      <c r="D30" s="18">
        <v>1547.2014064149475</v>
      </c>
      <c r="E30" s="18">
        <v>1820.1439681334252</v>
      </c>
      <c r="F30" s="128" t="s">
        <v>299</v>
      </c>
      <c r="G30" s="18">
        <v>335.78262872702521</v>
      </c>
      <c r="H30" s="18">
        <v>166.39495729573861</v>
      </c>
      <c r="I30" s="18">
        <v>202.28153708800542</v>
      </c>
      <c r="J30" s="18">
        <v>248.46563449421376</v>
      </c>
      <c r="K30" s="128" t="s">
        <v>299</v>
      </c>
      <c r="L30" s="195" t="s">
        <v>47</v>
      </c>
      <c r="M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</row>
    <row r="31" spans="1:84">
      <c r="A31" s="40" t="s">
        <v>68</v>
      </c>
      <c r="B31" s="38">
        <v>30.980574540503749</v>
      </c>
      <c r="C31" s="38">
        <v>37.178408462763805</v>
      </c>
      <c r="D31" s="38">
        <v>37.447211068754221</v>
      </c>
      <c r="E31" s="38">
        <v>81.916788217835176</v>
      </c>
      <c r="F31" s="132" t="s">
        <v>299</v>
      </c>
      <c r="G31" s="38">
        <v>13.669071204901295</v>
      </c>
      <c r="H31" s="38">
        <v>13.421359580667122</v>
      </c>
      <c r="I31" s="38">
        <v>11.138647803948263</v>
      </c>
      <c r="J31" s="38">
        <v>18.077085530292717</v>
      </c>
      <c r="K31" s="132" t="s">
        <v>299</v>
      </c>
      <c r="L31" s="41" t="s">
        <v>69</v>
      </c>
      <c r="M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</row>
    <row r="32" spans="1:84">
      <c r="A32" s="40" t="s">
        <v>48</v>
      </c>
      <c r="B32" s="46">
        <v>16.935234309053779</v>
      </c>
      <c r="C32" s="46">
        <v>13.063160285908781</v>
      </c>
      <c r="D32" s="46">
        <v>15.885050137508504</v>
      </c>
      <c r="E32" s="46">
        <v>18.399664974812801</v>
      </c>
      <c r="F32" s="133" t="s">
        <v>299</v>
      </c>
      <c r="G32" s="46">
        <v>61.759066575901976</v>
      </c>
      <c r="H32" s="46">
        <v>34.512765971409138</v>
      </c>
      <c r="I32" s="46">
        <v>35.827915662355338</v>
      </c>
      <c r="J32" s="46">
        <v>29.859109464942151</v>
      </c>
      <c r="K32" s="133" t="s">
        <v>299</v>
      </c>
      <c r="L32" s="41" t="s">
        <v>49</v>
      </c>
      <c r="M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</row>
    <row r="33" spans="1:84">
      <c r="A33" s="40" t="s">
        <v>50</v>
      </c>
      <c r="B33" s="38">
        <v>328.78599700476514</v>
      </c>
      <c r="C33" s="38">
        <v>316.94501241388684</v>
      </c>
      <c r="D33" s="38">
        <v>289.79029248468231</v>
      </c>
      <c r="E33" s="38">
        <v>347.92445686317279</v>
      </c>
      <c r="F33" s="132" t="s">
        <v>299</v>
      </c>
      <c r="G33" s="38">
        <v>37.897107692307699</v>
      </c>
      <c r="H33" s="38">
        <v>13.958748332198775</v>
      </c>
      <c r="I33" s="38">
        <v>22.479412386657586</v>
      </c>
      <c r="J33" s="38">
        <v>32.724480465622882</v>
      </c>
      <c r="K33" s="132" t="s">
        <v>299</v>
      </c>
      <c r="L33" s="41" t="s">
        <v>51</v>
      </c>
      <c r="M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</row>
    <row r="34" spans="1:84">
      <c r="A34" s="40" t="s">
        <v>52</v>
      </c>
      <c r="B34" s="38">
        <v>985.26916378488784</v>
      </c>
      <c r="C34" s="38">
        <v>501.75079782437035</v>
      </c>
      <c r="D34" s="38">
        <v>531.86844572498273</v>
      </c>
      <c r="E34" s="38">
        <v>510.24750348536486</v>
      </c>
      <c r="F34" s="132" t="s">
        <v>299</v>
      </c>
      <c r="G34" s="38">
        <v>60.237819196732474</v>
      </c>
      <c r="H34" s="38">
        <v>10.023445464942139</v>
      </c>
      <c r="I34" s="38">
        <v>21.346598640544588</v>
      </c>
      <c r="J34" s="38">
        <v>11.045788435670527</v>
      </c>
      <c r="K34" s="132" t="s">
        <v>299</v>
      </c>
      <c r="L34" s="41" t="s">
        <v>53</v>
      </c>
      <c r="M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</row>
    <row r="35" spans="1:84">
      <c r="A35" s="40" t="s">
        <v>54</v>
      </c>
      <c r="B35" s="38">
        <v>617.340273655548</v>
      </c>
      <c r="C35" s="38">
        <v>536.20974697326085</v>
      </c>
      <c r="D35" s="38">
        <v>286.30449088057139</v>
      </c>
      <c r="E35" s="38">
        <v>332.61758673110995</v>
      </c>
      <c r="F35" s="132" t="s">
        <v>299</v>
      </c>
      <c r="G35" s="38">
        <v>24.412241252552757</v>
      </c>
      <c r="H35" s="38">
        <v>11.093654033437707</v>
      </c>
      <c r="I35" s="38">
        <v>20.802078686507826</v>
      </c>
      <c r="J35" s="38">
        <v>38.827357252552751</v>
      </c>
      <c r="K35" s="132" t="s">
        <v>299</v>
      </c>
      <c r="L35" s="41" t="s">
        <v>55</v>
      </c>
      <c r="M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</row>
    <row r="36" spans="1:84">
      <c r="A36" s="40" t="s">
        <v>72</v>
      </c>
      <c r="B36" s="38">
        <v>172.50706820966647</v>
      </c>
      <c r="C36" s="38">
        <v>155.10402165298854</v>
      </c>
      <c r="D36" s="38">
        <v>223.00604276923127</v>
      </c>
      <c r="E36" s="38">
        <v>267.12180486589489</v>
      </c>
      <c r="F36" s="38" t="s">
        <v>299</v>
      </c>
      <c r="G36" s="121">
        <v>50.67268481960518</v>
      </c>
      <c r="H36" s="38">
        <v>45.93662738303609</v>
      </c>
      <c r="I36" s="38">
        <v>48.611134867773977</v>
      </c>
      <c r="J36" s="38">
        <v>47.980504062627638</v>
      </c>
      <c r="K36" s="132" t="s">
        <v>299</v>
      </c>
      <c r="L36" s="41" t="s">
        <v>73</v>
      </c>
      <c r="M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</row>
    <row r="37" spans="1:84">
      <c r="A37" s="40" t="s">
        <v>56</v>
      </c>
      <c r="B37" s="38">
        <v>119.89139360108918</v>
      </c>
      <c r="C37" s="38">
        <v>43.958048062627668</v>
      </c>
      <c r="D37" s="38">
        <v>63.820393753573939</v>
      </c>
      <c r="E37" s="38">
        <v>154.23126395915577</v>
      </c>
      <c r="F37" s="132" t="s">
        <v>299</v>
      </c>
      <c r="G37" s="38">
        <v>0.95830605854322681</v>
      </c>
      <c r="H37" s="38">
        <v>1.9248713492171547</v>
      </c>
      <c r="I37" s="38">
        <v>0.77322835398230105</v>
      </c>
      <c r="J37" s="38">
        <v>0.31946032130701157</v>
      </c>
      <c r="K37" s="132" t="s">
        <v>299</v>
      </c>
      <c r="L37" s="41" t="s">
        <v>57</v>
      </c>
      <c r="M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</row>
    <row r="38" spans="1:84">
      <c r="A38" s="40" t="s">
        <v>58</v>
      </c>
      <c r="B38" s="38">
        <v>113.69578243703199</v>
      </c>
      <c r="C38" s="38">
        <v>62.812221924356706</v>
      </c>
      <c r="D38" s="38">
        <v>99.07947959564315</v>
      </c>
      <c r="E38" s="38">
        <v>107.68489903607899</v>
      </c>
      <c r="F38" s="132" t="s">
        <v>299</v>
      </c>
      <c r="G38" s="38">
        <v>86.1763319264806</v>
      </c>
      <c r="H38" s="38">
        <v>35.523485180830498</v>
      </c>
      <c r="I38" s="38">
        <v>41.302520686235539</v>
      </c>
      <c r="J38" s="38">
        <v>69.631848961198074</v>
      </c>
      <c r="K38" s="132" t="s">
        <v>299</v>
      </c>
      <c r="L38" s="47" t="s">
        <v>59</v>
      </c>
      <c r="M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</row>
    <row r="39" spans="1:84" s="99" customFormat="1" ht="25.5">
      <c r="A39" s="200" t="s">
        <v>60</v>
      </c>
      <c r="B39" s="22">
        <v>5993.4057464942143</v>
      </c>
      <c r="C39" s="22">
        <v>3004.635013839862</v>
      </c>
      <c r="D39" s="22">
        <v>3329.7283463090471</v>
      </c>
      <c r="E39" s="22">
        <v>4368.4151661456872</v>
      </c>
      <c r="F39" s="129" t="s">
        <v>299</v>
      </c>
      <c r="G39" s="22">
        <v>2742.4399782164742</v>
      </c>
      <c r="H39" s="22">
        <v>3496.9272142981622</v>
      </c>
      <c r="I39" s="22">
        <v>5143.0554680571822</v>
      </c>
      <c r="J39" s="22">
        <v>4905.9189385486716</v>
      </c>
      <c r="K39" s="129" t="s">
        <v>299</v>
      </c>
      <c r="L39" s="86" t="s">
        <v>245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</row>
    <row r="40" spans="1:84">
      <c r="A40" s="40" t="s">
        <v>62</v>
      </c>
      <c r="B40" s="38">
        <v>346.37442913546636</v>
      </c>
      <c r="C40" s="38">
        <v>326.62597669162687</v>
      </c>
      <c r="D40" s="38">
        <v>195.0482013396869</v>
      </c>
      <c r="E40" s="38">
        <v>194.35929363921034</v>
      </c>
      <c r="F40" s="132" t="s">
        <v>299</v>
      </c>
      <c r="G40" s="38">
        <v>12.117343498978897</v>
      </c>
      <c r="H40" s="38">
        <v>10.4755399863853</v>
      </c>
      <c r="I40" s="38">
        <v>721.70254349353343</v>
      </c>
      <c r="J40" s="38">
        <v>32.695126573179031</v>
      </c>
      <c r="K40" s="132" t="s">
        <v>299</v>
      </c>
      <c r="L40" s="41" t="s">
        <v>63</v>
      </c>
      <c r="M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</row>
    <row r="41" spans="1:84">
      <c r="A41" s="40" t="s">
        <v>64</v>
      </c>
      <c r="B41" s="38">
        <v>5644.6312389380528</v>
      </c>
      <c r="C41" s="38">
        <v>2673.894600704396</v>
      </c>
      <c r="D41" s="38">
        <v>3128.2165151831114</v>
      </c>
      <c r="E41" s="38">
        <v>4163.2716725064774</v>
      </c>
      <c r="F41" s="132" t="s">
        <v>299</v>
      </c>
      <c r="G41" s="38">
        <v>2729.6715076923078</v>
      </c>
      <c r="H41" s="38">
        <v>3485.8776441279779</v>
      </c>
      <c r="I41" s="38">
        <v>4420.1777530919007</v>
      </c>
      <c r="J41" s="38">
        <v>4872.6161983716811</v>
      </c>
      <c r="K41" s="132" t="s">
        <v>299</v>
      </c>
      <c r="L41" s="41" t="s">
        <v>65</v>
      </c>
      <c r="M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</row>
    <row r="42" spans="1:84">
      <c r="A42" s="40" t="s">
        <v>58</v>
      </c>
      <c r="B42" s="50">
        <v>2.4000784206943502</v>
      </c>
      <c r="C42" s="50">
        <v>4.1144364438393461</v>
      </c>
      <c r="D42" s="50">
        <v>6.4636297862491476</v>
      </c>
      <c r="E42" s="50">
        <v>10.784199999999997</v>
      </c>
      <c r="F42" s="155" t="s">
        <v>299</v>
      </c>
      <c r="G42" s="38">
        <v>0.65112702518720222</v>
      </c>
      <c r="H42" s="38">
        <v>0.57403018379850257</v>
      </c>
      <c r="I42" s="38">
        <v>1.1751714717494897</v>
      </c>
      <c r="J42" s="38">
        <v>0.60761360381211715</v>
      </c>
      <c r="K42" s="132" t="s">
        <v>299</v>
      </c>
      <c r="L42" s="47" t="s">
        <v>59</v>
      </c>
      <c r="M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</row>
    <row r="43" spans="1:84" s="99" customFormat="1" ht="13.5" thickBot="1">
      <c r="A43" s="51" t="s">
        <v>66</v>
      </c>
      <c r="B43" s="53">
        <v>4.4675681415929205</v>
      </c>
      <c r="C43" s="53">
        <v>1.9045950633083728</v>
      </c>
      <c r="D43" s="53">
        <v>11.99559417562968</v>
      </c>
      <c r="E43" s="53">
        <v>13.679012667120492</v>
      </c>
      <c r="F43" s="134" t="s">
        <v>299</v>
      </c>
      <c r="G43" s="53">
        <v>1.8643207624234173</v>
      </c>
      <c r="H43" s="53">
        <v>1.468830254594963</v>
      </c>
      <c r="I43" s="53">
        <v>9.0072492035398248</v>
      </c>
      <c r="J43" s="53">
        <v>8.180458080326753</v>
      </c>
      <c r="K43" s="134" t="s">
        <v>299</v>
      </c>
      <c r="L43" s="54" t="s">
        <v>67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</row>
    <row r="44" spans="1:84" s="99" customFormat="1" ht="20.25" customHeight="1" thickBot="1">
      <c r="A44" s="266" t="s">
        <v>289</v>
      </c>
      <c r="B44" s="59">
        <v>4178.6851790333558</v>
      </c>
      <c r="C44" s="59">
        <v>2801.7014933442078</v>
      </c>
      <c r="D44" s="59">
        <v>2730.3623071310817</v>
      </c>
      <c r="E44" s="59">
        <v>2947.7380663553449</v>
      </c>
      <c r="F44" s="136" t="s">
        <v>299</v>
      </c>
      <c r="G44" s="59">
        <v>1114.4036285908783</v>
      </c>
      <c r="H44" s="59">
        <v>496.99840714189236</v>
      </c>
      <c r="I44" s="59">
        <v>709.78732654750195</v>
      </c>
      <c r="J44" s="59">
        <v>730.70717760381262</v>
      </c>
      <c r="K44" s="136" t="s">
        <v>299</v>
      </c>
      <c r="L44" s="267" t="s">
        <v>295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</row>
    <row r="45" spans="1:84">
      <c r="A45" s="40" t="s">
        <v>254</v>
      </c>
      <c r="B45" s="38">
        <v>4.8472394826412524</v>
      </c>
      <c r="C45" s="38">
        <v>3.1272959319264806</v>
      </c>
      <c r="D45" s="38">
        <v>6.9294784996596324</v>
      </c>
      <c r="E45" s="38">
        <v>3.9814804275017015</v>
      </c>
      <c r="F45" s="38" t="s">
        <v>299</v>
      </c>
      <c r="G45" s="121">
        <v>2.0947722260040846</v>
      </c>
      <c r="H45" s="38">
        <v>0.71289710551395502</v>
      </c>
      <c r="I45" s="38">
        <v>1.320238486044929</v>
      </c>
      <c r="J45" s="38">
        <v>1.5817553383253913</v>
      </c>
      <c r="K45" s="132" t="s">
        <v>299</v>
      </c>
      <c r="L45" s="41" t="s">
        <v>286</v>
      </c>
      <c r="M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</row>
    <row r="46" spans="1:84">
      <c r="A46" s="40" t="s">
        <v>74</v>
      </c>
      <c r="B46" s="38">
        <v>756.43324247787621</v>
      </c>
      <c r="C46" s="38">
        <v>473.88846364601778</v>
      </c>
      <c r="D46" s="38">
        <v>676.56377811027926</v>
      </c>
      <c r="E46" s="38">
        <v>818.35047616882241</v>
      </c>
      <c r="F46" s="38" t="s">
        <v>299</v>
      </c>
      <c r="G46" s="121">
        <v>406.60829326072161</v>
      </c>
      <c r="H46" s="38">
        <v>253.16857615248463</v>
      </c>
      <c r="I46" s="38">
        <v>372.32512730292751</v>
      </c>
      <c r="J46" s="38">
        <v>357.44388870251913</v>
      </c>
      <c r="K46" s="132" t="s">
        <v>299</v>
      </c>
      <c r="L46" s="41" t="s">
        <v>75</v>
      </c>
      <c r="M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</row>
    <row r="47" spans="1:84">
      <c r="A47" s="40" t="s">
        <v>76</v>
      </c>
      <c r="B47" s="38">
        <v>996.37270197413216</v>
      </c>
      <c r="C47" s="38">
        <v>594.333267460858</v>
      </c>
      <c r="D47" s="38">
        <v>430.22774582164772</v>
      </c>
      <c r="E47" s="38">
        <v>265.06696957658215</v>
      </c>
      <c r="F47" s="38" t="s">
        <v>299</v>
      </c>
      <c r="G47" s="121">
        <v>352.05371708645339</v>
      </c>
      <c r="H47" s="38">
        <v>60.208776895847514</v>
      </c>
      <c r="I47" s="38">
        <v>114.20325050510553</v>
      </c>
      <c r="J47" s="38">
        <v>95.007683784887703</v>
      </c>
      <c r="K47" s="132" t="s">
        <v>299</v>
      </c>
      <c r="L47" s="41" t="s">
        <v>77</v>
      </c>
      <c r="M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</row>
    <row r="48" spans="1:84" s="99" customFormat="1" ht="13.5" thickBot="1">
      <c r="A48" s="58" t="s">
        <v>78</v>
      </c>
      <c r="B48" s="59">
        <v>35.626507556160661</v>
      </c>
      <c r="C48" s="59">
        <v>63.331048705241663</v>
      </c>
      <c r="D48" s="59">
        <v>69.439898284547297</v>
      </c>
      <c r="E48" s="59">
        <v>40.195172049012896</v>
      </c>
      <c r="F48" s="59" t="s">
        <v>299</v>
      </c>
      <c r="G48" s="123">
        <v>17.864217290673931</v>
      </c>
      <c r="H48" s="59">
        <v>16.51319969230769</v>
      </c>
      <c r="I48" s="59">
        <v>19.657173165418651</v>
      </c>
      <c r="J48" s="59">
        <v>28.208215283866576</v>
      </c>
      <c r="K48" s="136" t="s">
        <v>299</v>
      </c>
      <c r="L48" s="60" t="s">
        <v>79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</row>
    <row r="49" spans="1:84" ht="13.5" thickBot="1">
      <c r="A49" s="191" t="s">
        <v>80</v>
      </c>
      <c r="B49" s="27">
        <v>15517.439995643295</v>
      </c>
      <c r="C49" s="27">
        <v>14463.729634714773</v>
      </c>
      <c r="D49" s="27">
        <v>14655.969788566761</v>
      </c>
      <c r="E49" s="27">
        <v>19520.202240639883</v>
      </c>
      <c r="F49" s="27" t="s">
        <v>299</v>
      </c>
      <c r="G49" s="120">
        <v>1470.2192389380532</v>
      </c>
      <c r="H49" s="27">
        <v>1115.7407865745129</v>
      </c>
      <c r="I49" s="27">
        <v>1994.0748142181897</v>
      </c>
      <c r="J49" s="27">
        <v>2625.2356196759711</v>
      </c>
      <c r="K49" s="130" t="s">
        <v>299</v>
      </c>
      <c r="L49" s="201" t="s">
        <v>81</v>
      </c>
      <c r="M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</row>
    <row r="50" spans="1:84" s="99" customFormat="1" ht="20.25" customHeight="1" thickBot="1">
      <c r="A50" s="191" t="s">
        <v>7</v>
      </c>
      <c r="B50" s="15">
        <v>13484.292075425461</v>
      </c>
      <c r="C50" s="15">
        <v>12484.323935016853</v>
      </c>
      <c r="D50" s="15">
        <v>12206.564991232359</v>
      </c>
      <c r="E50" s="15">
        <v>15986.360930063976</v>
      </c>
      <c r="F50" s="15" t="s">
        <v>299</v>
      </c>
      <c r="G50" s="118">
        <v>1381.8102556841391</v>
      </c>
      <c r="H50" s="15">
        <v>990.91895503880164</v>
      </c>
      <c r="I50" s="15">
        <v>960.7921283001773</v>
      </c>
      <c r="J50" s="15">
        <v>1914.3597709925125</v>
      </c>
      <c r="K50" s="127" t="s">
        <v>299</v>
      </c>
      <c r="L50" s="201" t="s">
        <v>8</v>
      </c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</row>
    <row r="51" spans="1:84">
      <c r="A51" s="40" t="s">
        <v>82</v>
      </c>
      <c r="B51" s="38">
        <v>1245.7497976855004</v>
      </c>
      <c r="C51" s="38">
        <v>1177.3272136230071</v>
      </c>
      <c r="D51" s="38">
        <v>959.8508365418636</v>
      </c>
      <c r="E51" s="38">
        <v>1479.9221468754361</v>
      </c>
      <c r="F51" s="38" t="s">
        <v>299</v>
      </c>
      <c r="G51" s="121">
        <v>289.62250782845473</v>
      </c>
      <c r="H51" s="38">
        <v>86.072208209666371</v>
      </c>
      <c r="I51" s="38">
        <v>53.676276198774687</v>
      </c>
      <c r="J51" s="38">
        <v>836.17384572362073</v>
      </c>
      <c r="K51" s="132" t="s">
        <v>299</v>
      </c>
      <c r="L51" s="41" t="s">
        <v>83</v>
      </c>
      <c r="M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</row>
    <row r="52" spans="1:84" ht="13.5" thickBot="1">
      <c r="A52" s="40" t="s">
        <v>84</v>
      </c>
      <c r="B52" s="38">
        <v>12238.54227773996</v>
      </c>
      <c r="C52" s="38">
        <v>11306.996721393845</v>
      </c>
      <c r="D52" s="38">
        <v>11246.714154690495</v>
      </c>
      <c r="E52" s="38">
        <v>14506.43878318854</v>
      </c>
      <c r="F52" s="38" t="s">
        <v>299</v>
      </c>
      <c r="G52" s="121">
        <v>1092.1877478556844</v>
      </c>
      <c r="H52" s="38">
        <v>904.84674682913533</v>
      </c>
      <c r="I52" s="38">
        <v>907.11585210140265</v>
      </c>
      <c r="J52" s="38">
        <v>1078.1859252688914</v>
      </c>
      <c r="K52" s="132" t="s">
        <v>299</v>
      </c>
      <c r="L52" s="41" t="s">
        <v>242</v>
      </c>
      <c r="M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</row>
    <row r="53" spans="1:84" s="99" customFormat="1" ht="20.25" customHeight="1" thickBot="1">
      <c r="A53" s="202" t="s">
        <v>85</v>
      </c>
      <c r="B53" s="15">
        <v>2033.1479202178355</v>
      </c>
      <c r="C53" s="15">
        <v>1979.4056996979189</v>
      </c>
      <c r="D53" s="15">
        <v>2449.4047973344041</v>
      </c>
      <c r="E53" s="15">
        <v>3533.8413105759032</v>
      </c>
      <c r="F53" s="15" t="s">
        <v>299</v>
      </c>
      <c r="G53" s="118">
        <v>88.408983253914244</v>
      </c>
      <c r="H53" s="15">
        <v>124.8218315357114</v>
      </c>
      <c r="I53" s="15">
        <v>1033.2826859180125</v>
      </c>
      <c r="J53" s="15">
        <v>710.87584868345846</v>
      </c>
      <c r="K53" s="127" t="s">
        <v>299</v>
      </c>
      <c r="L53" s="201" t="s">
        <v>86</v>
      </c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</row>
    <row r="54" spans="1:84" ht="25.5">
      <c r="A54" s="200" t="s">
        <v>87</v>
      </c>
      <c r="B54" s="66">
        <v>1958.0587101429546</v>
      </c>
      <c r="C54" s="66">
        <v>1805.6828068504035</v>
      </c>
      <c r="D54" s="66">
        <v>2021.5808560110549</v>
      </c>
      <c r="E54" s="66">
        <v>2611.4479437358755</v>
      </c>
      <c r="F54" s="66" t="s">
        <v>299</v>
      </c>
      <c r="G54" s="124">
        <v>67.052051463580668</v>
      </c>
      <c r="H54" s="66">
        <v>104.2331840775766</v>
      </c>
      <c r="I54" s="66">
        <v>923.58449269541188</v>
      </c>
      <c r="J54" s="66">
        <v>687.26537210347203</v>
      </c>
      <c r="K54" s="137" t="s">
        <v>299</v>
      </c>
      <c r="L54" s="86" t="s">
        <v>88</v>
      </c>
      <c r="M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</row>
    <row r="55" spans="1:84">
      <c r="A55" s="40" t="s">
        <v>89</v>
      </c>
      <c r="B55" s="38">
        <v>323.75683321987748</v>
      </c>
      <c r="C55" s="38">
        <v>261.59905444895844</v>
      </c>
      <c r="D55" s="38">
        <v>238.50969117775361</v>
      </c>
      <c r="E55" s="38">
        <v>334.42877185840712</v>
      </c>
      <c r="F55" s="38" t="s">
        <v>299</v>
      </c>
      <c r="G55" s="121">
        <v>6.0884171545268897</v>
      </c>
      <c r="H55" s="38">
        <v>4.2106554989788982</v>
      </c>
      <c r="I55" s="38">
        <v>10.43598368958475</v>
      </c>
      <c r="J55" s="38">
        <v>5.9590597930565004</v>
      </c>
      <c r="K55" s="132" t="s">
        <v>299</v>
      </c>
      <c r="L55" s="41" t="s">
        <v>90</v>
      </c>
      <c r="M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</row>
    <row r="56" spans="1:84">
      <c r="A56" s="40" t="s">
        <v>91</v>
      </c>
      <c r="B56" s="38">
        <v>0.35402886317222598</v>
      </c>
      <c r="C56" s="38">
        <v>0.36053320081688228</v>
      </c>
      <c r="D56" s="38">
        <v>0.39526785296119821</v>
      </c>
      <c r="E56" s="38">
        <v>0.41795737236215108</v>
      </c>
      <c r="F56" s="38" t="s">
        <v>299</v>
      </c>
      <c r="G56" s="121">
        <v>0.33959564329475833</v>
      </c>
      <c r="H56" s="38">
        <v>0.53317871204901301</v>
      </c>
      <c r="I56" s="38">
        <v>3.4061342818243707</v>
      </c>
      <c r="J56" s="38">
        <v>5.6342691436351249</v>
      </c>
      <c r="K56" s="132" t="s">
        <v>299</v>
      </c>
      <c r="L56" s="41" t="s">
        <v>92</v>
      </c>
      <c r="M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</row>
    <row r="57" spans="1:84">
      <c r="A57" s="40" t="s">
        <v>93</v>
      </c>
      <c r="B57" s="38">
        <v>1169.6568381211709</v>
      </c>
      <c r="C57" s="38">
        <v>1021.1482061441268</v>
      </c>
      <c r="D57" s="38">
        <v>1217.5190576229529</v>
      </c>
      <c r="E57" s="38">
        <v>1572.0057076678031</v>
      </c>
      <c r="F57" s="38" t="s">
        <v>299</v>
      </c>
      <c r="G57" s="121">
        <v>28.666840027229409</v>
      </c>
      <c r="H57" s="38">
        <v>69.903410239591565</v>
      </c>
      <c r="I57" s="38">
        <v>838.47699021481287</v>
      </c>
      <c r="J57" s="38">
        <v>567.09135185840739</v>
      </c>
      <c r="K57" s="132" t="s">
        <v>299</v>
      </c>
      <c r="L57" s="41" t="s">
        <v>94</v>
      </c>
      <c r="M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</row>
    <row r="58" spans="1:84" ht="15.75" customHeight="1">
      <c r="A58" s="40" t="s">
        <v>95</v>
      </c>
      <c r="B58" s="38">
        <v>74.744051735874748</v>
      </c>
      <c r="C58" s="38">
        <v>82.058705130020442</v>
      </c>
      <c r="D58" s="38">
        <v>103.13728965690936</v>
      </c>
      <c r="E58" s="38">
        <v>146.17464400816877</v>
      </c>
      <c r="F58" s="38" t="s">
        <v>299</v>
      </c>
      <c r="G58" s="121">
        <v>7.1939842069435</v>
      </c>
      <c r="H58" s="38">
        <v>4.0812713247106869</v>
      </c>
      <c r="I58" s="38">
        <v>15.601442211027917</v>
      </c>
      <c r="J58" s="38">
        <v>30.768767248468357</v>
      </c>
      <c r="K58" s="132" t="s">
        <v>299</v>
      </c>
      <c r="L58" s="228" t="s">
        <v>179</v>
      </c>
      <c r="M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</row>
    <row r="59" spans="1:84">
      <c r="A59" s="40" t="s">
        <v>97</v>
      </c>
      <c r="B59" s="38">
        <v>3.7276019060585432</v>
      </c>
      <c r="C59" s="38">
        <v>2.4125037767188569</v>
      </c>
      <c r="D59" s="38">
        <v>2.1197225731790326</v>
      </c>
      <c r="E59" s="38">
        <v>3.0885245010211038</v>
      </c>
      <c r="F59" s="38" t="s">
        <v>299</v>
      </c>
      <c r="G59" s="121">
        <v>5.5454654867256634</v>
      </c>
      <c r="H59" s="38">
        <v>5.5473593791695031</v>
      </c>
      <c r="I59" s="38">
        <v>6.7388407978216494</v>
      </c>
      <c r="J59" s="38">
        <v>10.455341356024505</v>
      </c>
      <c r="K59" s="132" t="s">
        <v>299</v>
      </c>
      <c r="L59" s="41" t="s">
        <v>98</v>
      </c>
      <c r="M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</row>
    <row r="60" spans="1:84">
      <c r="A60" s="40" t="s">
        <v>99</v>
      </c>
      <c r="B60" s="38">
        <v>296.94868563648743</v>
      </c>
      <c r="C60" s="38">
        <v>375.53246949217225</v>
      </c>
      <c r="D60" s="38">
        <v>412.75251865759168</v>
      </c>
      <c r="E60" s="38">
        <v>480.49326647515232</v>
      </c>
      <c r="F60" s="38" t="s">
        <v>299</v>
      </c>
      <c r="G60" s="121">
        <v>6.7932530973451337</v>
      </c>
      <c r="H60" s="38">
        <v>8.5783492879509886</v>
      </c>
      <c r="I60" s="38">
        <v>13.281033029271613</v>
      </c>
      <c r="J60" s="38">
        <v>19.380441936010889</v>
      </c>
      <c r="K60" s="132" t="s">
        <v>299</v>
      </c>
      <c r="L60" s="41" t="s">
        <v>100</v>
      </c>
      <c r="M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</row>
    <row r="61" spans="1:84">
      <c r="A61" s="40" t="s">
        <v>58</v>
      </c>
      <c r="B61" s="50">
        <v>88.870670660313138</v>
      </c>
      <c r="C61" s="50">
        <v>62.571334657590207</v>
      </c>
      <c r="D61" s="50">
        <v>47.147308469707284</v>
      </c>
      <c r="E61" s="50">
        <v>74.839071852961183</v>
      </c>
      <c r="F61" s="50" t="s">
        <v>299</v>
      </c>
      <c r="G61" s="121">
        <v>12.424495847515317</v>
      </c>
      <c r="H61" s="38">
        <v>11.378959635125939</v>
      </c>
      <c r="I61" s="38">
        <v>35.644068471068756</v>
      </c>
      <c r="J61" s="38">
        <v>47.976140767869303</v>
      </c>
      <c r="K61" s="132" t="s">
        <v>299</v>
      </c>
      <c r="L61" s="41" t="s">
        <v>59</v>
      </c>
      <c r="M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</row>
    <row r="62" spans="1:84" ht="13.5" thickBot="1">
      <c r="A62" s="85" t="s">
        <v>101</v>
      </c>
      <c r="B62" s="38">
        <v>75.089210074880882</v>
      </c>
      <c r="C62" s="38">
        <v>173.72289284751534</v>
      </c>
      <c r="D62" s="38">
        <v>427.82394132334929</v>
      </c>
      <c r="E62" s="38">
        <v>922.39336684002728</v>
      </c>
      <c r="F62" s="38" t="s">
        <v>299</v>
      </c>
      <c r="G62" s="125">
        <v>21.356931790333562</v>
      </c>
      <c r="H62" s="67">
        <v>20.588647458134787</v>
      </c>
      <c r="I62" s="67">
        <v>109.69819322260042</v>
      </c>
      <c r="J62" s="67">
        <v>23.61047657998639</v>
      </c>
      <c r="K62" s="138" t="s">
        <v>299</v>
      </c>
      <c r="L62" s="86" t="s">
        <v>102</v>
      </c>
      <c r="M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</row>
    <row r="63" spans="1:84" ht="13.5" thickBot="1">
      <c r="A63" s="191" t="s">
        <v>103</v>
      </c>
      <c r="B63" s="15">
        <v>3548.4347259360111</v>
      </c>
      <c r="C63" s="15">
        <v>1984.3223853167319</v>
      </c>
      <c r="D63" s="15">
        <v>2343.1562187006407</v>
      </c>
      <c r="E63" s="15">
        <v>2860.6964464043622</v>
      </c>
      <c r="F63" s="15" t="s">
        <v>299</v>
      </c>
      <c r="G63" s="118">
        <v>202.25157304288632</v>
      </c>
      <c r="H63" s="15">
        <v>194.91660298249144</v>
      </c>
      <c r="I63" s="15">
        <v>299.44216588776055</v>
      </c>
      <c r="J63" s="15">
        <v>360.55082014159302</v>
      </c>
      <c r="K63" s="127" t="s">
        <v>299</v>
      </c>
      <c r="L63" s="201" t="s">
        <v>104</v>
      </c>
      <c r="M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</row>
    <row r="64" spans="1:84" ht="20.25" customHeight="1" thickBot="1">
      <c r="A64" s="191" t="s">
        <v>7</v>
      </c>
      <c r="B64" s="15">
        <v>3547.8167978216475</v>
      </c>
      <c r="C64" s="15">
        <v>1983.7960588381479</v>
      </c>
      <c r="D64" s="15">
        <v>2342.4371655977134</v>
      </c>
      <c r="E64" s="15">
        <v>2859.2465157549409</v>
      </c>
      <c r="F64" s="15" t="s">
        <v>299</v>
      </c>
      <c r="G64" s="118">
        <v>195.91910578624916</v>
      </c>
      <c r="H64" s="15">
        <v>183.09481550257314</v>
      </c>
      <c r="I64" s="15">
        <v>209.53612256849576</v>
      </c>
      <c r="J64" s="15">
        <v>314.9109992566373</v>
      </c>
      <c r="K64" s="127" t="s">
        <v>299</v>
      </c>
      <c r="L64" s="201" t="s">
        <v>105</v>
      </c>
      <c r="M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</row>
    <row r="65" spans="1:84">
      <c r="A65" s="40" t="s">
        <v>106</v>
      </c>
      <c r="B65" s="38">
        <v>3333.3087534377132</v>
      </c>
      <c r="C65" s="38">
        <v>1733.2656096972355</v>
      </c>
      <c r="D65" s="38">
        <v>2042.1989663121037</v>
      </c>
      <c r="E65" s="38">
        <v>2438.8799602913609</v>
      </c>
      <c r="F65" s="38" t="s">
        <v>299</v>
      </c>
      <c r="G65" s="121">
        <v>147.52225214431587</v>
      </c>
      <c r="H65" s="38">
        <v>137.06359113317899</v>
      </c>
      <c r="I65" s="38">
        <v>151.1273204166101</v>
      </c>
      <c r="J65" s="38">
        <v>236.34338449285235</v>
      </c>
      <c r="K65" s="132" t="s">
        <v>299</v>
      </c>
      <c r="L65" s="41" t="s">
        <v>107</v>
      </c>
      <c r="M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</row>
    <row r="66" spans="1:84" ht="13.5" thickBot="1">
      <c r="A66" s="40" t="s">
        <v>108</v>
      </c>
      <c r="B66" s="38">
        <v>214.50804438393467</v>
      </c>
      <c r="C66" s="38">
        <v>250.53044914091231</v>
      </c>
      <c r="D66" s="38">
        <v>300.23819928560971</v>
      </c>
      <c r="E66" s="38">
        <v>420.36655546358008</v>
      </c>
      <c r="F66" s="38" t="s">
        <v>299</v>
      </c>
      <c r="G66" s="121">
        <v>48.396853641933291</v>
      </c>
      <c r="H66" s="38">
        <v>46.031224369394145</v>
      </c>
      <c r="I66" s="38">
        <v>58.408802151885659</v>
      </c>
      <c r="J66" s="38">
        <v>78.567614763784889</v>
      </c>
      <c r="K66" s="132" t="s">
        <v>299</v>
      </c>
      <c r="L66" s="41" t="s">
        <v>109</v>
      </c>
      <c r="M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</row>
    <row r="67" spans="1:84" ht="20.25" customHeight="1" thickBot="1">
      <c r="A67" s="202" t="s">
        <v>85</v>
      </c>
      <c r="B67" s="15">
        <v>0.61792811436351258</v>
      </c>
      <c r="C67" s="15">
        <v>0.52632647858407078</v>
      </c>
      <c r="D67" s="15">
        <v>0.7190531029271614</v>
      </c>
      <c r="E67" s="15">
        <v>1.4499306494213751</v>
      </c>
      <c r="F67" s="15" t="s">
        <v>299</v>
      </c>
      <c r="G67" s="118">
        <v>6.3324672566371678</v>
      </c>
      <c r="H67" s="15">
        <v>11.821787479918315</v>
      </c>
      <c r="I67" s="15">
        <v>89.906043319264839</v>
      </c>
      <c r="J67" s="15">
        <v>45.639820884955753</v>
      </c>
      <c r="K67" s="127" t="s">
        <v>299</v>
      </c>
      <c r="L67" s="203" t="s">
        <v>110</v>
      </c>
      <c r="M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</row>
    <row r="68" spans="1:84" ht="13.5" thickBot="1">
      <c r="A68" s="202" t="s">
        <v>111</v>
      </c>
      <c r="B68" s="15">
        <v>81465.501711368284</v>
      </c>
      <c r="C68" s="15">
        <v>67107.332215506016</v>
      </c>
      <c r="D68" s="15">
        <v>75402.032599425991</v>
      </c>
      <c r="E68" s="15">
        <v>91490.616271637904</v>
      </c>
      <c r="F68" s="15" t="s">
        <v>299</v>
      </c>
      <c r="G68" s="118">
        <v>46110.969919128664</v>
      </c>
      <c r="H68" s="15">
        <v>43510.122971123557</v>
      </c>
      <c r="I68" s="15">
        <v>56379.231768090227</v>
      </c>
      <c r="J68" s="15">
        <v>66194.821161094718</v>
      </c>
      <c r="K68" s="127" t="s">
        <v>299</v>
      </c>
      <c r="L68" s="203" t="s">
        <v>112</v>
      </c>
      <c r="M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</row>
    <row r="69" spans="1:84" ht="20.25" customHeight="1" thickBot="1">
      <c r="A69" s="191" t="s">
        <v>234</v>
      </c>
      <c r="B69" s="15">
        <v>11610.28693015657</v>
      </c>
      <c r="C69" s="15">
        <v>7325.7136208274515</v>
      </c>
      <c r="D69" s="15">
        <v>7760.8127042024435</v>
      </c>
      <c r="E69" s="15">
        <v>8171.5806511857754</v>
      </c>
      <c r="F69" s="15" t="s">
        <v>299</v>
      </c>
      <c r="G69" s="118">
        <v>1528.9015970047653</v>
      </c>
      <c r="H69" s="15">
        <v>82.065322428454778</v>
      </c>
      <c r="I69" s="15">
        <v>86.413183167106823</v>
      </c>
      <c r="J69" s="15">
        <v>155.22957265078276</v>
      </c>
      <c r="K69" s="127" t="s">
        <v>299</v>
      </c>
      <c r="L69" s="203" t="s">
        <v>213</v>
      </c>
      <c r="M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</row>
    <row r="70" spans="1:84" ht="13.5" thickBot="1">
      <c r="A70" s="268" t="s">
        <v>115</v>
      </c>
      <c r="B70" s="269">
        <v>69855.214781211718</v>
      </c>
      <c r="C70" s="269">
        <v>59781.618594678555</v>
      </c>
      <c r="D70" s="269">
        <v>67641.219895223563</v>
      </c>
      <c r="E70" s="269">
        <v>83319.035620452152</v>
      </c>
      <c r="F70" s="269" t="s">
        <v>299</v>
      </c>
      <c r="G70" s="270">
        <v>44582.068322123894</v>
      </c>
      <c r="H70" s="269">
        <v>43428.057648695103</v>
      </c>
      <c r="I70" s="269">
        <v>56292.818584923116</v>
      </c>
      <c r="J70" s="269">
        <v>66039.591588443931</v>
      </c>
      <c r="K70" s="271" t="s">
        <v>299</v>
      </c>
      <c r="L70" s="272" t="s">
        <v>110</v>
      </c>
      <c r="M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</row>
    <row r="71" spans="1:84" ht="13.5" thickBot="1">
      <c r="A71" s="191" t="s">
        <v>116</v>
      </c>
      <c r="B71" s="76">
        <v>9109.0617467665088</v>
      </c>
      <c r="C71" s="76">
        <v>9908.5460918496119</v>
      </c>
      <c r="D71" s="76">
        <v>11657.058127926644</v>
      </c>
      <c r="E71" s="76">
        <v>14463.054580381211</v>
      </c>
      <c r="F71" s="76" t="s">
        <v>299</v>
      </c>
      <c r="G71" s="140">
        <v>15282.63328141593</v>
      </c>
      <c r="H71" s="76">
        <v>16696.795401044656</v>
      </c>
      <c r="I71" s="76">
        <v>16441.678749769933</v>
      </c>
      <c r="J71" s="76">
        <v>15820.711233195361</v>
      </c>
      <c r="K71" s="141" t="s">
        <v>299</v>
      </c>
      <c r="L71" s="201" t="s">
        <v>117</v>
      </c>
      <c r="M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</row>
    <row r="72" spans="1:84" s="99" customFormat="1" ht="25.5">
      <c r="A72" s="77" t="s">
        <v>118</v>
      </c>
      <c r="B72" s="78">
        <v>8525.9441557522132</v>
      </c>
      <c r="C72" s="78">
        <v>3381.9413191588555</v>
      </c>
      <c r="D72" s="78">
        <v>3602.804467865617</v>
      </c>
      <c r="E72" s="78">
        <v>3754.4901967242954</v>
      </c>
      <c r="F72" s="78" t="s">
        <v>299</v>
      </c>
      <c r="G72" s="142">
        <v>7140.7860016337654</v>
      </c>
      <c r="H72" s="78">
        <v>7913.2789983261782</v>
      </c>
      <c r="I72" s="78">
        <v>9623.0089714232017</v>
      </c>
      <c r="J72" s="78">
        <v>15404.871094110349</v>
      </c>
      <c r="K72" s="143" t="s">
        <v>299</v>
      </c>
      <c r="L72" s="204" t="s">
        <v>216</v>
      </c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</row>
    <row r="73" spans="1:84">
      <c r="A73" s="40" t="s">
        <v>120</v>
      </c>
      <c r="B73" s="46">
        <v>1051.4935842069435</v>
      </c>
      <c r="C73" s="46">
        <v>832.6410331425194</v>
      </c>
      <c r="D73" s="46">
        <v>1122.5170123902524</v>
      </c>
      <c r="E73" s="46">
        <v>1314.0604424942144</v>
      </c>
      <c r="F73" s="46" t="s">
        <v>299</v>
      </c>
      <c r="G73" s="122">
        <v>6615.7687033356024</v>
      </c>
      <c r="H73" s="46">
        <v>7614.6777195271325</v>
      </c>
      <c r="I73" s="46">
        <v>9320.3184706374195</v>
      </c>
      <c r="J73" s="46">
        <v>14219.190180936761</v>
      </c>
      <c r="K73" s="133" t="s">
        <v>299</v>
      </c>
      <c r="L73" s="41" t="s">
        <v>243</v>
      </c>
      <c r="M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</row>
    <row r="74" spans="1:84" ht="13.5" thickBot="1">
      <c r="A74" s="80" t="s">
        <v>122</v>
      </c>
      <c r="B74" s="81">
        <v>7474.4505715452688</v>
      </c>
      <c r="C74" s="81">
        <v>2549.300286016336</v>
      </c>
      <c r="D74" s="81">
        <v>2480.2874554753644</v>
      </c>
      <c r="E74" s="81">
        <v>2440.4297542300815</v>
      </c>
      <c r="F74" s="81" t="s">
        <v>299</v>
      </c>
      <c r="G74" s="144">
        <v>525.01729829816202</v>
      </c>
      <c r="H74" s="81">
        <v>298.6012787990469</v>
      </c>
      <c r="I74" s="81">
        <v>302.69050078578596</v>
      </c>
      <c r="J74" s="81">
        <v>1185.6809131735879</v>
      </c>
      <c r="K74" s="145" t="s">
        <v>299</v>
      </c>
      <c r="L74" s="82" t="s">
        <v>123</v>
      </c>
      <c r="M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</row>
    <row r="75" spans="1:84" s="231" customFormat="1" ht="25.5">
      <c r="A75" s="77" t="s">
        <v>124</v>
      </c>
      <c r="B75" s="19">
        <v>9287.2938110279101</v>
      </c>
      <c r="C75" s="19">
        <v>7911.5103158769525</v>
      </c>
      <c r="D75" s="19">
        <v>8303.2965632820342</v>
      </c>
      <c r="E75" s="19">
        <v>9735.5882649230789</v>
      </c>
      <c r="F75" s="19" t="s">
        <v>299</v>
      </c>
      <c r="G75" s="126">
        <v>1344.1291447243023</v>
      </c>
      <c r="H75" s="19">
        <v>1161.1492787936832</v>
      </c>
      <c r="I75" s="19">
        <v>1433.4105318844386</v>
      </c>
      <c r="J75" s="19">
        <v>2915.1353842260041</v>
      </c>
      <c r="K75" s="146" t="s">
        <v>299</v>
      </c>
      <c r="L75" s="204" t="s">
        <v>125</v>
      </c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</row>
    <row r="76" spans="1:84">
      <c r="A76" s="40" t="s">
        <v>126</v>
      </c>
      <c r="B76" s="46">
        <v>1703.0661699115044</v>
      </c>
      <c r="C76" s="46">
        <v>1338.1187790991698</v>
      </c>
      <c r="D76" s="46">
        <v>1247.0819183589122</v>
      </c>
      <c r="E76" s="46">
        <v>1413.3372544942229</v>
      </c>
      <c r="F76" s="46" t="s">
        <v>299</v>
      </c>
      <c r="G76" s="122">
        <v>175.31952021783528</v>
      </c>
      <c r="H76" s="46">
        <v>46.424589078284555</v>
      </c>
      <c r="I76" s="46">
        <v>81.746673821647349</v>
      </c>
      <c r="J76" s="46">
        <v>98.520129429543942</v>
      </c>
      <c r="K76" s="133" t="s">
        <v>299</v>
      </c>
      <c r="L76" s="41" t="s">
        <v>127</v>
      </c>
      <c r="M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</row>
    <row r="77" spans="1:84">
      <c r="A77" s="40" t="s">
        <v>128</v>
      </c>
      <c r="B77" s="46">
        <v>3503.8785641933287</v>
      </c>
      <c r="C77" s="46">
        <v>2766.9056368981619</v>
      </c>
      <c r="D77" s="46">
        <v>2946.8720747640236</v>
      </c>
      <c r="E77" s="46">
        <v>3566.682355433627</v>
      </c>
      <c r="F77" s="46" t="s">
        <v>299</v>
      </c>
      <c r="G77" s="122">
        <v>210.3085061946903</v>
      </c>
      <c r="H77" s="46">
        <v>114.43476962300898</v>
      </c>
      <c r="I77" s="46">
        <v>162.40305620027235</v>
      </c>
      <c r="J77" s="46">
        <v>348.93243466031316</v>
      </c>
      <c r="K77" s="133" t="s">
        <v>299</v>
      </c>
      <c r="L77" s="41" t="s">
        <v>129</v>
      </c>
      <c r="M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</row>
    <row r="78" spans="1:84">
      <c r="A78" s="40" t="s">
        <v>130</v>
      </c>
      <c r="B78" s="46">
        <v>195.76795289312457</v>
      </c>
      <c r="C78" s="46">
        <v>182.83994123183132</v>
      </c>
      <c r="D78" s="46">
        <v>194.37637983259339</v>
      </c>
      <c r="E78" s="46">
        <v>232.10732797821652</v>
      </c>
      <c r="F78" s="46" t="s">
        <v>299</v>
      </c>
      <c r="G78" s="122">
        <v>51.273698298162017</v>
      </c>
      <c r="H78" s="46">
        <v>47.881988526616738</v>
      </c>
      <c r="I78" s="46">
        <v>77.924234596079003</v>
      </c>
      <c r="J78" s="46">
        <v>74.901035528931288</v>
      </c>
      <c r="K78" s="133" t="s">
        <v>299</v>
      </c>
      <c r="L78" s="41" t="s">
        <v>131</v>
      </c>
      <c r="M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</row>
    <row r="79" spans="1:84">
      <c r="A79" s="40" t="s">
        <v>132</v>
      </c>
      <c r="B79" s="46">
        <v>1141.9929710006809</v>
      </c>
      <c r="C79" s="46">
        <v>1158.4884851183672</v>
      </c>
      <c r="D79" s="46">
        <v>1381.3089267289934</v>
      </c>
      <c r="E79" s="46">
        <v>1555.6084052933923</v>
      </c>
      <c r="F79" s="46" t="s">
        <v>299</v>
      </c>
      <c r="G79" s="122">
        <v>380.63940585432266</v>
      </c>
      <c r="H79" s="46">
        <v>550.31724642050369</v>
      </c>
      <c r="I79" s="46">
        <v>578.64633263577934</v>
      </c>
      <c r="J79" s="46">
        <v>1306.548664762423</v>
      </c>
      <c r="K79" s="133" t="s">
        <v>299</v>
      </c>
      <c r="L79" s="41" t="s">
        <v>133</v>
      </c>
      <c r="M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</row>
    <row r="80" spans="1:84">
      <c r="A80" s="40" t="s">
        <v>134</v>
      </c>
      <c r="B80" s="46">
        <v>2421.698238801906</v>
      </c>
      <c r="C80" s="46">
        <v>2047.2216328648067</v>
      </c>
      <c r="D80" s="46">
        <v>2119.911247812543</v>
      </c>
      <c r="E80" s="46">
        <v>2443.93643891899</v>
      </c>
      <c r="F80" s="46" t="s">
        <v>299</v>
      </c>
      <c r="G80" s="122">
        <v>396.68011817562973</v>
      </c>
      <c r="H80" s="46">
        <v>265.48781874363527</v>
      </c>
      <c r="I80" s="46">
        <v>335.26742786630365</v>
      </c>
      <c r="J80" s="46">
        <v>809.09550756160638</v>
      </c>
      <c r="K80" s="133" t="s">
        <v>299</v>
      </c>
      <c r="L80" s="41" t="s">
        <v>135</v>
      </c>
      <c r="M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</row>
    <row r="81" spans="1:84">
      <c r="A81" s="40" t="s">
        <v>58</v>
      </c>
      <c r="B81" s="46">
        <v>320.88991422736558</v>
      </c>
      <c r="C81" s="46">
        <v>417.93584066461523</v>
      </c>
      <c r="D81" s="46">
        <v>413.74601578496919</v>
      </c>
      <c r="E81" s="46">
        <v>523.91648280462891</v>
      </c>
      <c r="F81" s="46" t="s">
        <v>299</v>
      </c>
      <c r="G81" s="122">
        <v>129.90789598366237</v>
      </c>
      <c r="H81" s="46">
        <v>136.60286640163378</v>
      </c>
      <c r="I81" s="46">
        <v>197.42280676435672</v>
      </c>
      <c r="J81" s="46">
        <v>277.13761228318583</v>
      </c>
      <c r="K81" s="133" t="s">
        <v>299</v>
      </c>
      <c r="L81" s="41" t="s">
        <v>59</v>
      </c>
      <c r="M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</row>
    <row r="82" spans="1:84" s="231" customFormat="1">
      <c r="A82" s="85" t="s">
        <v>136</v>
      </c>
      <c r="B82" s="22">
        <v>42932.915067665082</v>
      </c>
      <c r="C82" s="22">
        <v>38579.620867793143</v>
      </c>
      <c r="D82" s="22">
        <v>44078.060736149266</v>
      </c>
      <c r="E82" s="22">
        <v>55365.902578423549</v>
      </c>
      <c r="F82" s="22" t="s">
        <v>299</v>
      </c>
      <c r="G82" s="119">
        <v>20814.519894349898</v>
      </c>
      <c r="H82" s="22">
        <v>17656.833970530592</v>
      </c>
      <c r="I82" s="22">
        <v>28794.720331845543</v>
      </c>
      <c r="J82" s="22">
        <v>31898.873876912214</v>
      </c>
      <c r="K82" s="129" t="s">
        <v>299</v>
      </c>
      <c r="L82" s="86" t="s">
        <v>137</v>
      </c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</row>
    <row r="83" spans="1:84">
      <c r="A83" s="40" t="s">
        <v>138</v>
      </c>
      <c r="B83" s="46">
        <v>2.6002447923757663</v>
      </c>
      <c r="C83" s="46">
        <v>4.6434927025187189</v>
      </c>
      <c r="D83" s="46">
        <v>21.467075349217151</v>
      </c>
      <c r="E83" s="46">
        <v>50.333348329475847</v>
      </c>
      <c r="F83" s="46" t="s">
        <v>299</v>
      </c>
      <c r="G83" s="122">
        <v>712.98023553437724</v>
      </c>
      <c r="H83" s="46">
        <v>1127.4726748339822</v>
      </c>
      <c r="I83" s="46">
        <v>2238.4053168413884</v>
      </c>
      <c r="J83" s="46">
        <v>1713.3959761660992</v>
      </c>
      <c r="K83" s="133" t="s">
        <v>299</v>
      </c>
      <c r="L83" s="41" t="s">
        <v>139</v>
      </c>
      <c r="M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</row>
    <row r="84" spans="1:84">
      <c r="A84" s="40" t="s">
        <v>140</v>
      </c>
      <c r="B84" s="38">
        <v>50.668810074880874</v>
      </c>
      <c r="C84" s="38">
        <v>69.980616251790323</v>
      </c>
      <c r="D84" s="38">
        <v>88.262406220639861</v>
      </c>
      <c r="E84" s="38">
        <v>117.62553763104161</v>
      </c>
      <c r="F84" s="38" t="s">
        <v>299</v>
      </c>
      <c r="G84" s="121">
        <v>101.99772253233492</v>
      </c>
      <c r="H84" s="38">
        <v>88.477784432947701</v>
      </c>
      <c r="I84" s="38">
        <v>90.686736002722924</v>
      </c>
      <c r="J84" s="38">
        <v>116.73548063989112</v>
      </c>
      <c r="K84" s="132" t="s">
        <v>299</v>
      </c>
      <c r="L84" s="41" t="s">
        <v>141</v>
      </c>
      <c r="M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</row>
    <row r="85" spans="1:84">
      <c r="A85" s="40" t="s">
        <v>142</v>
      </c>
      <c r="B85" s="38">
        <v>17356.078301974132</v>
      </c>
      <c r="C85" s="38">
        <v>13022.627357263736</v>
      </c>
      <c r="D85" s="38">
        <v>13588.917164606282</v>
      </c>
      <c r="E85" s="38">
        <v>14965.28904434588</v>
      </c>
      <c r="F85" s="38" t="s">
        <v>299</v>
      </c>
      <c r="G85" s="121">
        <v>1142.4484596324032</v>
      </c>
      <c r="H85" s="38">
        <v>417.77642488329479</v>
      </c>
      <c r="I85" s="38">
        <v>619.2915464045476</v>
      </c>
      <c r="J85" s="38">
        <v>678.60102216201471</v>
      </c>
      <c r="K85" s="132" t="s">
        <v>299</v>
      </c>
      <c r="L85" s="41" t="s">
        <v>143</v>
      </c>
      <c r="M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</row>
    <row r="86" spans="1:84">
      <c r="A86" s="40" t="s">
        <v>144</v>
      </c>
      <c r="B86" s="38">
        <v>1328.1980585432268</v>
      </c>
      <c r="C86" s="38">
        <v>1104.0528175901982</v>
      </c>
      <c r="D86" s="38">
        <v>1049.1392182899942</v>
      </c>
      <c r="E86" s="38">
        <v>1716.9567966943516</v>
      </c>
      <c r="F86" s="38" t="s">
        <v>299</v>
      </c>
      <c r="G86" s="121">
        <v>1334.0860596324032</v>
      </c>
      <c r="H86" s="38">
        <v>1110.5552459850235</v>
      </c>
      <c r="I86" s="38">
        <v>1338.9309742981636</v>
      </c>
      <c r="J86" s="38">
        <v>2449.2519234309057</v>
      </c>
      <c r="K86" s="132" t="s">
        <v>299</v>
      </c>
      <c r="L86" s="41" t="s">
        <v>145</v>
      </c>
      <c r="M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</row>
    <row r="87" spans="1:84">
      <c r="A87" s="40" t="s">
        <v>146</v>
      </c>
      <c r="B87" s="38">
        <v>16873.680208032678</v>
      </c>
      <c r="C87" s="38">
        <v>16763.737083894262</v>
      </c>
      <c r="D87" s="38">
        <v>22651.434067548042</v>
      </c>
      <c r="E87" s="38">
        <v>28626.869057176355</v>
      </c>
      <c r="F87" s="38" t="s">
        <v>299</v>
      </c>
      <c r="G87" s="121">
        <v>15242.252408713412</v>
      </c>
      <c r="H87" s="38">
        <v>12660.857568208683</v>
      </c>
      <c r="I87" s="38">
        <v>21842.891337638051</v>
      </c>
      <c r="J87" s="38">
        <v>24236.527708901322</v>
      </c>
      <c r="K87" s="132" t="s">
        <v>299</v>
      </c>
      <c r="L87" s="41" t="s">
        <v>147</v>
      </c>
      <c r="M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</row>
    <row r="88" spans="1:84">
      <c r="A88" s="40" t="s">
        <v>148</v>
      </c>
      <c r="B88" s="38">
        <v>25.376915724982986</v>
      </c>
      <c r="C88" s="38">
        <v>291.93040863444526</v>
      </c>
      <c r="D88" s="38" t="s">
        <v>324</v>
      </c>
      <c r="E88" s="38" t="s">
        <v>324</v>
      </c>
      <c r="F88" s="38" t="s">
        <v>299</v>
      </c>
      <c r="G88" s="121" t="s">
        <v>324</v>
      </c>
      <c r="H88" s="38" t="s">
        <v>324</v>
      </c>
      <c r="I88" s="38" t="s">
        <v>324</v>
      </c>
      <c r="J88" s="38" t="s">
        <v>324</v>
      </c>
      <c r="K88" s="132" t="s">
        <v>299</v>
      </c>
      <c r="L88" s="41" t="s">
        <v>214</v>
      </c>
      <c r="M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</row>
    <row r="89" spans="1:84">
      <c r="A89" s="40" t="s">
        <v>150</v>
      </c>
      <c r="B89" s="38">
        <v>4243.1688732471066</v>
      </c>
      <c r="C89" s="38">
        <v>4601.5627131522888</v>
      </c>
      <c r="D89" s="38">
        <v>3305.7303521383619</v>
      </c>
      <c r="E89" s="38">
        <v>6240.7671511314074</v>
      </c>
      <c r="F89" s="38" t="s">
        <v>299</v>
      </c>
      <c r="G89" s="121">
        <v>239.32540122532339</v>
      </c>
      <c r="H89" s="38">
        <v>74.458060152648102</v>
      </c>
      <c r="I89" s="38">
        <v>126.2909556790742</v>
      </c>
      <c r="J89" s="38">
        <v>215.70747528114364</v>
      </c>
      <c r="K89" s="132" t="s">
        <v>299</v>
      </c>
      <c r="L89" s="41" t="s">
        <v>151</v>
      </c>
      <c r="M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</row>
    <row r="90" spans="1:84">
      <c r="A90" s="40" t="s">
        <v>152</v>
      </c>
      <c r="B90" s="38">
        <v>1405.0711874744725</v>
      </c>
      <c r="C90" s="38">
        <v>1569.7511655558912</v>
      </c>
      <c r="D90" s="38">
        <v>1782.8509586763223</v>
      </c>
      <c r="E90" s="38">
        <v>1961.0210812334847</v>
      </c>
      <c r="F90" s="38" t="s">
        <v>299</v>
      </c>
      <c r="G90" s="121">
        <v>815.45610074880869</v>
      </c>
      <c r="H90" s="38">
        <v>1055.173840892254</v>
      </c>
      <c r="I90" s="38">
        <v>1083.0827523879925</v>
      </c>
      <c r="J90" s="38">
        <v>761.79711056500946</v>
      </c>
      <c r="K90" s="132" t="s">
        <v>299</v>
      </c>
      <c r="L90" s="41" t="s">
        <v>153</v>
      </c>
      <c r="M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</row>
    <row r="91" spans="1:84">
      <c r="A91" s="40" t="s">
        <v>154</v>
      </c>
      <c r="B91" s="38">
        <v>236.99215629680054</v>
      </c>
      <c r="C91" s="38">
        <v>228.02720118216504</v>
      </c>
      <c r="D91" s="38">
        <v>241.54605448612645</v>
      </c>
      <c r="E91" s="38">
        <v>237.7152492253239</v>
      </c>
      <c r="F91" s="38" t="s">
        <v>299</v>
      </c>
      <c r="G91" s="121">
        <v>122.80179087814841</v>
      </c>
      <c r="H91" s="38">
        <v>105.17569229680041</v>
      </c>
      <c r="I91" s="38">
        <v>122.17010968277745</v>
      </c>
      <c r="J91" s="38">
        <v>224.38878223281139</v>
      </c>
      <c r="K91" s="132" t="s">
        <v>299</v>
      </c>
      <c r="L91" s="41" t="s">
        <v>155</v>
      </c>
      <c r="M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</row>
    <row r="92" spans="1:84" s="232" customFormat="1" ht="13.5" thickBot="1">
      <c r="A92" s="40" t="s">
        <v>58</v>
      </c>
      <c r="B92" s="87">
        <v>1411.0803115044248</v>
      </c>
      <c r="C92" s="87">
        <v>923.30801156585392</v>
      </c>
      <c r="D92" s="87">
        <v>1348.7134388342843</v>
      </c>
      <c r="E92" s="87">
        <v>1449.3253126562238</v>
      </c>
      <c r="F92" s="87" t="s">
        <v>299</v>
      </c>
      <c r="G92" s="121">
        <v>1103.1716936691628</v>
      </c>
      <c r="H92" s="38">
        <v>1016.8866788449559</v>
      </c>
      <c r="I92" s="38">
        <v>1332.9706029108231</v>
      </c>
      <c r="J92" s="38">
        <v>1502.4683975330158</v>
      </c>
      <c r="K92" s="132" t="s">
        <v>299</v>
      </c>
      <c r="L92" s="41" t="s">
        <v>59</v>
      </c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</row>
    <row r="93" spans="1:84" ht="13.5" thickBot="1">
      <c r="A93" s="191" t="s">
        <v>156</v>
      </c>
      <c r="B93" s="15">
        <v>5258.5245979577949</v>
      </c>
      <c r="C93" s="15">
        <v>2474.9901145055424</v>
      </c>
      <c r="D93" s="15">
        <v>4792.3764979247908</v>
      </c>
      <c r="E93" s="15">
        <v>8201.1196733206252</v>
      </c>
      <c r="F93" s="15" t="s">
        <v>299</v>
      </c>
      <c r="G93" s="118">
        <v>3935.5199101429548</v>
      </c>
      <c r="H93" s="15">
        <v>4407.261954894896</v>
      </c>
      <c r="I93" s="15">
        <v>4493.3852469856492</v>
      </c>
      <c r="J93" s="15">
        <v>5915.5244336201504</v>
      </c>
      <c r="K93" s="127" t="s">
        <v>299</v>
      </c>
      <c r="L93" s="201" t="s">
        <v>157</v>
      </c>
      <c r="M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</row>
    <row r="94" spans="1:84" s="99" customFormat="1" ht="20.25" customHeight="1" thickBot="1">
      <c r="A94" s="202" t="s">
        <v>158</v>
      </c>
      <c r="B94" s="15">
        <v>3412.2458486044929</v>
      </c>
      <c r="C94" s="15">
        <v>674.68406815019841</v>
      </c>
      <c r="D94" s="15">
        <v>899.84134723452428</v>
      </c>
      <c r="E94" s="15">
        <v>958.32022639618719</v>
      </c>
      <c r="F94" s="15" t="s">
        <v>299</v>
      </c>
      <c r="G94" s="118">
        <v>383.47945513955074</v>
      </c>
      <c r="H94" s="15">
        <v>203.83363077603821</v>
      </c>
      <c r="I94" s="15">
        <v>169.5992147269709</v>
      </c>
      <c r="J94" s="15">
        <v>221.44926154118465</v>
      </c>
      <c r="K94" s="127" t="s">
        <v>299</v>
      </c>
      <c r="L94" s="273" t="s">
        <v>220</v>
      </c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</row>
    <row r="95" spans="1:84" s="99" customFormat="1" ht="20.25" customHeight="1" thickBot="1">
      <c r="A95" s="274" t="s">
        <v>85</v>
      </c>
      <c r="B95" s="15">
        <v>1846.2787493533017</v>
      </c>
      <c r="C95" s="15">
        <v>1800.3060463553438</v>
      </c>
      <c r="D95" s="15">
        <v>3892.5351506902657</v>
      </c>
      <c r="E95" s="15">
        <v>7242.7994469244377</v>
      </c>
      <c r="F95" s="15" t="s">
        <v>299</v>
      </c>
      <c r="G95" s="118">
        <v>3552.0404550034041</v>
      </c>
      <c r="H95" s="15">
        <v>4203.4283241188568</v>
      </c>
      <c r="I95" s="15">
        <v>4323.7860322586785</v>
      </c>
      <c r="J95" s="15">
        <v>5694.0751720789649</v>
      </c>
      <c r="K95" s="127" t="s">
        <v>299</v>
      </c>
      <c r="L95" s="272" t="s">
        <v>110</v>
      </c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</row>
    <row r="96" spans="1:84" s="99" customFormat="1" ht="15.75">
      <c r="A96" s="205" t="s">
        <v>290</v>
      </c>
      <c r="B96" s="19">
        <v>109.61507202178353</v>
      </c>
      <c r="C96" s="19">
        <v>104.43768111640573</v>
      </c>
      <c r="D96" s="19">
        <v>204.66321283321986</v>
      </c>
      <c r="E96" s="19">
        <v>395.39964833219881</v>
      </c>
      <c r="F96" s="19" t="s">
        <v>299</v>
      </c>
      <c r="G96" s="126">
        <v>914.00741266167461</v>
      </c>
      <c r="H96" s="19">
        <v>934.618394997005</v>
      </c>
      <c r="I96" s="19">
        <v>938.40858738733857</v>
      </c>
      <c r="J96" s="19">
        <v>1028.0265884193327</v>
      </c>
      <c r="K96" s="146" t="s">
        <v>299</v>
      </c>
      <c r="L96" s="204" t="s">
        <v>296</v>
      </c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</row>
    <row r="97" spans="1:85" s="252" customFormat="1" ht="12.75" customHeight="1">
      <c r="A97" s="40" t="s">
        <v>160</v>
      </c>
      <c r="B97" s="46">
        <v>20.99144914908101</v>
      </c>
      <c r="C97" s="46">
        <v>8.6703733560245073</v>
      </c>
      <c r="D97" s="46">
        <v>45.686452980258672</v>
      </c>
      <c r="E97" s="46">
        <v>202.78507223689584</v>
      </c>
      <c r="F97" s="46" t="s">
        <v>299</v>
      </c>
      <c r="G97" s="122">
        <v>344.64922260040845</v>
      </c>
      <c r="H97" s="46">
        <v>295.11074640340377</v>
      </c>
      <c r="I97" s="46">
        <v>303.99595900068073</v>
      </c>
      <c r="J97" s="46">
        <v>371.86945239482617</v>
      </c>
      <c r="K97" s="133" t="s">
        <v>299</v>
      </c>
      <c r="L97" s="41" t="s">
        <v>161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</row>
    <row r="98" spans="1:85">
      <c r="A98" s="40" t="s">
        <v>255</v>
      </c>
      <c r="B98" s="38">
        <v>18.109264805990474</v>
      </c>
      <c r="C98" s="38">
        <v>11.440951594281826</v>
      </c>
      <c r="D98" s="38">
        <v>21.761743967324712</v>
      </c>
      <c r="E98" s="38">
        <v>14.860486276378492</v>
      </c>
      <c r="F98" s="38" t="s">
        <v>299</v>
      </c>
      <c r="G98" s="121">
        <v>273.05178869979579</v>
      </c>
      <c r="H98" s="38">
        <v>271.04190281279784</v>
      </c>
      <c r="I98" s="38">
        <v>231.55485936827793</v>
      </c>
      <c r="J98" s="38">
        <v>188.73397087542551</v>
      </c>
      <c r="K98" s="132" t="s">
        <v>299</v>
      </c>
      <c r="L98" s="41" t="s">
        <v>257</v>
      </c>
      <c r="M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</row>
    <row r="99" spans="1:85">
      <c r="A99" s="40" t="s">
        <v>256</v>
      </c>
      <c r="B99" s="38">
        <v>62.713966235534386</v>
      </c>
      <c r="C99" s="38">
        <v>80.553968735194019</v>
      </c>
      <c r="D99" s="38">
        <v>80.874006472430224</v>
      </c>
      <c r="E99" s="38">
        <v>71.875249102791059</v>
      </c>
      <c r="F99" s="38" t="s">
        <v>299</v>
      </c>
      <c r="G99" s="121">
        <v>193.93475479918314</v>
      </c>
      <c r="H99" s="38">
        <v>255.5807298434309</v>
      </c>
      <c r="I99" s="38">
        <v>288.27191188019049</v>
      </c>
      <c r="J99" s="38">
        <v>365.11963460857726</v>
      </c>
      <c r="K99" s="132" t="s">
        <v>299</v>
      </c>
      <c r="L99" s="41" t="s">
        <v>258</v>
      </c>
      <c r="M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</row>
    <row r="100" spans="1:85">
      <c r="A100" s="40" t="s">
        <v>58</v>
      </c>
      <c r="B100" s="38">
        <v>7.8003918311776728</v>
      </c>
      <c r="C100" s="38">
        <v>3.7723874309053778</v>
      </c>
      <c r="D100" s="38">
        <v>56.341009413206265</v>
      </c>
      <c r="E100" s="38">
        <v>105.87884071613344</v>
      </c>
      <c r="F100" s="38" t="s">
        <v>299</v>
      </c>
      <c r="G100" s="121">
        <v>102.37164656228727</v>
      </c>
      <c r="H100" s="38">
        <v>112.8850159373724</v>
      </c>
      <c r="I100" s="38">
        <v>114.58585713818925</v>
      </c>
      <c r="J100" s="38">
        <v>102.30353054050377</v>
      </c>
      <c r="K100" s="132" t="s">
        <v>299</v>
      </c>
      <c r="L100" s="41" t="s">
        <v>59</v>
      </c>
      <c r="M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</row>
    <row r="101" spans="1:85" ht="25.5">
      <c r="A101" s="92" t="s">
        <v>168</v>
      </c>
      <c r="B101" s="66">
        <v>185.36098025867938</v>
      </c>
      <c r="C101" s="66">
        <v>149.94755751940093</v>
      </c>
      <c r="D101" s="66">
        <v>208.43881848332197</v>
      </c>
      <c r="E101" s="66">
        <v>454.31274481415915</v>
      </c>
      <c r="F101" s="66" t="s">
        <v>299</v>
      </c>
      <c r="G101" s="124">
        <v>287.60197767188566</v>
      </c>
      <c r="H101" s="66">
        <v>297.49749918584075</v>
      </c>
      <c r="I101" s="66">
        <v>260.60540440027233</v>
      </c>
      <c r="J101" s="66">
        <v>282.56850895030635</v>
      </c>
      <c r="K101" s="137" t="s">
        <v>299</v>
      </c>
      <c r="L101" s="206" t="s">
        <v>169</v>
      </c>
      <c r="M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</row>
    <row r="102" spans="1:85" ht="25.5">
      <c r="A102" s="92" t="s">
        <v>170</v>
      </c>
      <c r="B102" s="66">
        <v>244.42444928522806</v>
      </c>
      <c r="C102" s="66">
        <v>410.07101212525532</v>
      </c>
      <c r="D102" s="66">
        <v>1417.1569261810755</v>
      </c>
      <c r="E102" s="66">
        <v>2763.5647131817564</v>
      </c>
      <c r="F102" s="66" t="s">
        <v>299</v>
      </c>
      <c r="G102" s="124">
        <v>816.71537426820964</v>
      </c>
      <c r="H102" s="66">
        <v>1162.3141578107559</v>
      </c>
      <c r="I102" s="66">
        <v>944.29437843975495</v>
      </c>
      <c r="J102" s="66">
        <v>1209.0524716324032</v>
      </c>
      <c r="K102" s="137" t="s">
        <v>299</v>
      </c>
      <c r="L102" s="206" t="s">
        <v>171</v>
      </c>
      <c r="M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</row>
    <row r="103" spans="1:85" ht="13.5" thickBot="1">
      <c r="A103" s="51" t="s">
        <v>172</v>
      </c>
      <c r="B103" s="52">
        <v>1306.8782477876107</v>
      </c>
      <c r="C103" s="52">
        <v>1135.8497955942819</v>
      </c>
      <c r="D103" s="52">
        <v>2062.276193192648</v>
      </c>
      <c r="E103" s="52">
        <v>3629.5223405963234</v>
      </c>
      <c r="F103" s="52" t="s">
        <v>299</v>
      </c>
      <c r="G103" s="147">
        <v>1533.715690401634</v>
      </c>
      <c r="H103" s="52">
        <v>1808.9982721252557</v>
      </c>
      <c r="I103" s="52">
        <v>2180.4776620313128</v>
      </c>
      <c r="J103" s="52">
        <v>3174.4276030769233</v>
      </c>
      <c r="K103" s="148" t="s">
        <v>299</v>
      </c>
      <c r="L103" s="54" t="s">
        <v>173</v>
      </c>
      <c r="M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</row>
    <row r="104" spans="1:85" s="187" customFormat="1" ht="13.5" customHeight="1">
      <c r="A104" s="183" t="s">
        <v>174</v>
      </c>
      <c r="B104" s="216"/>
      <c r="C104" s="216"/>
      <c r="D104" s="216"/>
      <c r="E104" s="222"/>
      <c r="F104" s="222"/>
      <c r="G104" s="217"/>
      <c r="H104" s="217"/>
      <c r="I104" s="217"/>
      <c r="J104" s="217"/>
      <c r="K104" s="227"/>
      <c r="L104" s="249" t="s">
        <v>225</v>
      </c>
      <c r="M104" s="218"/>
      <c r="N104" s="186"/>
    </row>
    <row r="105" spans="1:85" s="187" customFormat="1" ht="12">
      <c r="A105" s="188" t="s">
        <v>253</v>
      </c>
      <c r="B105" s="216"/>
      <c r="C105" s="216"/>
      <c r="D105" s="216"/>
      <c r="E105" s="222"/>
      <c r="F105" s="222"/>
      <c r="G105" s="217"/>
      <c r="H105" s="217"/>
      <c r="I105" s="217"/>
      <c r="J105" s="217"/>
      <c r="K105" s="217"/>
      <c r="L105" s="218" t="s">
        <v>244</v>
      </c>
      <c r="M105" s="218"/>
      <c r="N105" s="186"/>
    </row>
    <row r="106" spans="1:85" s="187" customFormat="1" ht="12">
      <c r="A106" s="188" t="s">
        <v>218</v>
      </c>
      <c r="B106" s="184"/>
      <c r="C106" s="185"/>
      <c r="D106" s="185"/>
      <c r="E106" s="224"/>
      <c r="F106" s="224"/>
      <c r="G106" s="185"/>
      <c r="H106" s="185"/>
      <c r="I106" s="185"/>
      <c r="J106" s="185"/>
      <c r="K106" s="185"/>
      <c r="L106" s="218" t="s">
        <v>249</v>
      </c>
      <c r="M106" s="218"/>
      <c r="N106" s="186"/>
    </row>
    <row r="107" spans="1:85" s="187" customFormat="1" ht="12">
      <c r="A107" s="188" t="s">
        <v>181</v>
      </c>
      <c r="B107" s="184"/>
      <c r="C107" s="185"/>
      <c r="D107" s="185"/>
      <c r="E107" s="224"/>
      <c r="F107" s="224"/>
      <c r="G107" s="185"/>
      <c r="H107" s="185"/>
      <c r="I107" s="185"/>
      <c r="J107" s="185"/>
      <c r="K107" s="185"/>
      <c r="L107" s="218" t="s">
        <v>228</v>
      </c>
      <c r="M107" s="218"/>
      <c r="N107" s="186"/>
    </row>
    <row r="108" spans="1:85" s="187" customFormat="1" ht="12">
      <c r="A108" s="188" t="s">
        <v>323</v>
      </c>
      <c r="B108" s="186"/>
      <c r="G108" s="186"/>
      <c r="H108" s="186"/>
      <c r="I108" s="186"/>
      <c r="J108" s="186"/>
      <c r="K108" s="186"/>
      <c r="L108" s="218" t="s">
        <v>308</v>
      </c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6"/>
      <c r="BU108" s="186"/>
      <c r="BV108" s="186"/>
      <c r="BW108" s="186"/>
      <c r="BX108" s="186"/>
      <c r="BY108" s="186"/>
      <c r="BZ108" s="186"/>
      <c r="CA108" s="186"/>
      <c r="CB108" s="186"/>
      <c r="CC108" s="186"/>
      <c r="CD108" s="186"/>
      <c r="CE108" s="186"/>
      <c r="CF108" s="186"/>
      <c r="CG108" s="186"/>
    </row>
    <row r="109" spans="1:85" s="242" customFormat="1" ht="12">
      <c r="A109" s="188" t="s">
        <v>261</v>
      </c>
      <c r="B109" s="240"/>
      <c r="C109" s="240"/>
      <c r="D109" s="240"/>
      <c r="E109" s="241"/>
      <c r="F109" s="241"/>
      <c r="G109" s="240"/>
      <c r="H109" s="240"/>
      <c r="I109" s="240"/>
      <c r="J109" s="240"/>
      <c r="K109" s="240"/>
      <c r="L109" s="225" t="s">
        <v>262</v>
      </c>
      <c r="M109" s="225"/>
      <c r="N109" s="186"/>
    </row>
    <row r="110" spans="1:85">
      <c r="B110" s="236"/>
      <c r="C110" s="236"/>
      <c r="D110" s="236"/>
      <c r="E110" s="244"/>
      <c r="F110" s="244"/>
      <c r="G110" s="236"/>
      <c r="H110" s="236"/>
      <c r="I110" s="236"/>
      <c r="J110" s="236"/>
      <c r="K110" s="236"/>
      <c r="N110" s="186"/>
    </row>
    <row r="111" spans="1:85">
      <c r="B111" s="236"/>
      <c r="C111" s="236"/>
      <c r="D111" s="236"/>
      <c r="E111" s="244"/>
      <c r="F111" s="244"/>
      <c r="G111" s="236"/>
      <c r="H111" s="236"/>
      <c r="I111" s="236"/>
      <c r="J111" s="236"/>
      <c r="K111" s="236"/>
      <c r="N111" s="186"/>
    </row>
    <row r="112" spans="1:85">
      <c r="B112" s="236"/>
      <c r="C112" s="236"/>
      <c r="D112" s="236"/>
      <c r="E112" s="244"/>
      <c r="F112" s="244"/>
      <c r="G112" s="236"/>
      <c r="H112" s="236"/>
      <c r="I112" s="236"/>
      <c r="J112" s="236"/>
      <c r="K112" s="236"/>
    </row>
    <row r="113" spans="2:11">
      <c r="B113" s="236"/>
      <c r="C113" s="236"/>
      <c r="D113" s="236"/>
      <c r="E113" s="244"/>
      <c r="F113" s="244"/>
      <c r="G113" s="236"/>
      <c r="H113" s="236"/>
      <c r="I113" s="236"/>
      <c r="J113" s="236"/>
      <c r="K113" s="236"/>
    </row>
    <row r="114" spans="2:11">
      <c r="B114" s="236"/>
      <c r="C114" s="236"/>
      <c r="D114" s="236"/>
      <c r="E114" s="244"/>
      <c r="F114" s="244"/>
      <c r="G114" s="236"/>
      <c r="H114" s="236"/>
      <c r="I114" s="236"/>
      <c r="J114" s="236"/>
      <c r="K114" s="236"/>
    </row>
    <row r="115" spans="2:11">
      <c r="B115" s="236"/>
      <c r="C115" s="236"/>
      <c r="D115" s="236"/>
      <c r="E115" s="244"/>
      <c r="F115" s="244"/>
      <c r="G115" s="236"/>
      <c r="H115" s="236"/>
      <c r="I115" s="236"/>
      <c r="J115" s="236"/>
      <c r="K115" s="236"/>
    </row>
    <row r="116" spans="2:11">
      <c r="B116" s="236"/>
      <c r="C116" s="236"/>
      <c r="D116" s="236"/>
      <c r="E116" s="244"/>
      <c r="F116" s="244"/>
      <c r="G116" s="236"/>
      <c r="H116" s="236"/>
      <c r="I116" s="236"/>
      <c r="J116" s="236"/>
      <c r="K116" s="236"/>
    </row>
    <row r="117" spans="2:11">
      <c r="B117" s="236"/>
      <c r="C117" s="236"/>
      <c r="D117" s="236"/>
      <c r="E117" s="244"/>
      <c r="F117" s="244"/>
      <c r="G117" s="236"/>
      <c r="H117" s="236"/>
      <c r="I117" s="236"/>
      <c r="J117" s="236"/>
      <c r="K117" s="236"/>
    </row>
    <row r="118" spans="2:11">
      <c r="B118" s="236"/>
      <c r="C118" s="236"/>
      <c r="D118" s="236"/>
      <c r="E118" s="244"/>
      <c r="F118" s="244"/>
      <c r="G118" s="236"/>
      <c r="H118" s="236"/>
      <c r="I118" s="236"/>
      <c r="J118" s="236"/>
      <c r="K118" s="236"/>
    </row>
    <row r="119" spans="2:11">
      <c r="B119" s="236"/>
      <c r="C119" s="236"/>
      <c r="D119" s="236"/>
      <c r="E119" s="244"/>
      <c r="F119" s="244"/>
      <c r="G119" s="236"/>
      <c r="H119" s="236"/>
      <c r="I119" s="236"/>
      <c r="J119" s="236"/>
      <c r="K119" s="236"/>
    </row>
    <row r="120" spans="2:11">
      <c r="B120" s="236"/>
      <c r="C120" s="236"/>
      <c r="D120" s="236"/>
      <c r="E120" s="244"/>
      <c r="F120" s="244"/>
      <c r="G120" s="236"/>
      <c r="H120" s="236"/>
      <c r="I120" s="236"/>
      <c r="J120" s="236"/>
      <c r="K120" s="236"/>
    </row>
    <row r="121" spans="2:11">
      <c r="B121" s="236"/>
      <c r="C121" s="236"/>
      <c r="D121" s="236"/>
      <c r="E121" s="244"/>
      <c r="F121" s="244"/>
      <c r="G121" s="236"/>
      <c r="H121" s="236"/>
      <c r="I121" s="236"/>
      <c r="J121" s="236"/>
      <c r="K121" s="236"/>
    </row>
    <row r="122" spans="2:11">
      <c r="B122" s="236"/>
      <c r="C122" s="236"/>
      <c r="D122" s="236"/>
      <c r="E122" s="244"/>
      <c r="F122" s="244"/>
      <c r="G122" s="236"/>
      <c r="H122" s="236"/>
      <c r="I122" s="236"/>
      <c r="J122" s="236"/>
      <c r="K122" s="236"/>
    </row>
    <row r="123" spans="2:11">
      <c r="B123" s="236"/>
      <c r="C123" s="236"/>
      <c r="D123" s="236"/>
      <c r="E123" s="244"/>
      <c r="F123" s="244"/>
      <c r="G123" s="236"/>
      <c r="H123" s="236"/>
      <c r="I123" s="236"/>
      <c r="J123" s="236"/>
      <c r="K123" s="236"/>
    </row>
    <row r="124" spans="2:11">
      <c r="B124" s="236"/>
      <c r="C124" s="236"/>
      <c r="D124" s="236"/>
      <c r="E124" s="244"/>
      <c r="F124" s="244"/>
      <c r="G124" s="236"/>
      <c r="H124" s="236"/>
      <c r="I124" s="236"/>
      <c r="J124" s="236"/>
      <c r="K124" s="236"/>
    </row>
    <row r="125" spans="2:11">
      <c r="B125" s="236"/>
      <c r="C125" s="236"/>
      <c r="D125" s="236"/>
      <c r="E125" s="244"/>
      <c r="F125" s="244"/>
      <c r="G125" s="236"/>
      <c r="H125" s="236"/>
      <c r="I125" s="236"/>
      <c r="J125" s="236"/>
      <c r="K125" s="236"/>
    </row>
    <row r="126" spans="2:11">
      <c r="B126" s="236"/>
      <c r="C126" s="236"/>
      <c r="D126" s="236"/>
      <c r="E126" s="244"/>
      <c r="F126" s="244"/>
      <c r="G126" s="236"/>
      <c r="H126" s="236"/>
      <c r="I126" s="236"/>
      <c r="J126" s="236"/>
      <c r="K126" s="236"/>
    </row>
    <row r="127" spans="2:11">
      <c r="B127" s="236"/>
      <c r="C127" s="236"/>
      <c r="D127" s="236"/>
      <c r="E127" s="244"/>
      <c r="F127" s="244"/>
      <c r="G127" s="236"/>
      <c r="H127" s="236"/>
      <c r="I127" s="236"/>
      <c r="J127" s="236"/>
      <c r="K127" s="236"/>
    </row>
    <row r="128" spans="2:11">
      <c r="B128" s="236"/>
      <c r="C128" s="236"/>
      <c r="D128" s="236"/>
      <c r="E128" s="244"/>
      <c r="F128" s="244"/>
      <c r="G128" s="236"/>
      <c r="H128" s="236"/>
      <c r="I128" s="236"/>
      <c r="J128" s="236"/>
      <c r="K128" s="236"/>
    </row>
    <row r="129" spans="2:11">
      <c r="B129" s="236"/>
      <c r="C129" s="236"/>
      <c r="D129" s="236"/>
      <c r="E129" s="244"/>
      <c r="F129" s="244"/>
      <c r="G129" s="236"/>
      <c r="H129" s="236"/>
      <c r="I129" s="236"/>
      <c r="J129" s="236"/>
      <c r="K129" s="236"/>
    </row>
    <row r="130" spans="2:11">
      <c r="B130" s="236"/>
      <c r="C130" s="236"/>
      <c r="D130" s="236"/>
      <c r="E130" s="244"/>
      <c r="F130" s="244"/>
      <c r="G130" s="236"/>
      <c r="H130" s="236"/>
      <c r="I130" s="236"/>
      <c r="J130" s="236"/>
      <c r="K130" s="236"/>
    </row>
    <row r="131" spans="2:11">
      <c r="B131" s="236"/>
      <c r="C131" s="236"/>
      <c r="D131" s="236"/>
      <c r="E131" s="244"/>
      <c r="F131" s="244"/>
      <c r="G131" s="236"/>
      <c r="H131" s="236"/>
      <c r="I131" s="236"/>
      <c r="J131" s="236"/>
      <c r="K131" s="236"/>
    </row>
    <row r="132" spans="2:11">
      <c r="B132" s="236"/>
      <c r="C132" s="236"/>
      <c r="D132" s="236"/>
      <c r="E132" s="244"/>
      <c r="F132" s="244"/>
      <c r="G132" s="236"/>
      <c r="H132" s="236"/>
      <c r="I132" s="236"/>
      <c r="J132" s="236"/>
      <c r="K132" s="236"/>
    </row>
    <row r="133" spans="2:11">
      <c r="B133" s="236"/>
      <c r="C133" s="236"/>
      <c r="D133" s="236"/>
      <c r="E133" s="244"/>
      <c r="F133" s="244"/>
      <c r="G133" s="236"/>
      <c r="H133" s="236"/>
      <c r="I133" s="236"/>
      <c r="J133" s="236"/>
      <c r="K133" s="236"/>
    </row>
    <row r="134" spans="2:11">
      <c r="B134" s="236"/>
      <c r="C134" s="236"/>
      <c r="D134" s="236"/>
      <c r="E134" s="244"/>
      <c r="F134" s="244"/>
      <c r="G134" s="236"/>
      <c r="H134" s="236"/>
      <c r="I134" s="236"/>
      <c r="J134" s="236"/>
      <c r="K134" s="236"/>
    </row>
    <row r="135" spans="2:11">
      <c r="B135" s="236"/>
      <c r="C135" s="236"/>
      <c r="D135" s="236"/>
      <c r="E135" s="244"/>
      <c r="F135" s="244"/>
      <c r="G135" s="236"/>
      <c r="H135" s="236"/>
      <c r="I135" s="236"/>
      <c r="J135" s="236"/>
      <c r="K135" s="236"/>
    </row>
    <row r="136" spans="2:11">
      <c r="B136" s="236"/>
      <c r="C136" s="236"/>
      <c r="D136" s="236"/>
      <c r="E136" s="244"/>
      <c r="F136" s="244"/>
      <c r="G136" s="236"/>
      <c r="H136" s="236"/>
      <c r="I136" s="236"/>
      <c r="J136" s="236"/>
      <c r="K136" s="236"/>
    </row>
    <row r="137" spans="2:11">
      <c r="B137" s="236"/>
      <c r="C137" s="236"/>
      <c r="D137" s="236"/>
      <c r="E137" s="244"/>
      <c r="F137" s="244"/>
      <c r="G137" s="236"/>
      <c r="H137" s="236"/>
      <c r="I137" s="236"/>
      <c r="J137" s="236"/>
      <c r="K137" s="236"/>
    </row>
    <row r="138" spans="2:11">
      <c r="B138" s="236"/>
      <c r="C138" s="236"/>
      <c r="D138" s="236"/>
      <c r="E138" s="244"/>
      <c r="F138" s="244"/>
      <c r="G138" s="236"/>
      <c r="H138" s="236"/>
      <c r="I138" s="236"/>
      <c r="J138" s="236"/>
      <c r="K138" s="236"/>
    </row>
    <row r="139" spans="2:11">
      <c r="B139" s="236"/>
      <c r="C139" s="236"/>
      <c r="D139" s="236"/>
      <c r="E139" s="236"/>
      <c r="F139" s="236"/>
      <c r="G139" s="236"/>
      <c r="H139" s="236"/>
      <c r="I139" s="236"/>
      <c r="J139" s="236"/>
      <c r="K139" s="236"/>
    </row>
    <row r="140" spans="2:11">
      <c r="B140" s="236"/>
      <c r="C140" s="236"/>
      <c r="D140" s="236"/>
      <c r="E140" s="236"/>
      <c r="F140" s="236"/>
      <c r="G140" s="236"/>
      <c r="H140" s="236"/>
      <c r="I140" s="236"/>
      <c r="J140" s="236"/>
      <c r="K140" s="236"/>
    </row>
    <row r="141" spans="2:11"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</row>
    <row r="142" spans="2:11"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</row>
    <row r="143" spans="2:11"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</row>
    <row r="144" spans="2:11">
      <c r="B144" s="236"/>
      <c r="C144" s="236"/>
      <c r="D144" s="236"/>
      <c r="E144" s="236"/>
      <c r="F144" s="236"/>
      <c r="G144" s="236"/>
      <c r="H144" s="236"/>
      <c r="I144" s="236"/>
      <c r="J144" s="236"/>
      <c r="K144" s="236"/>
    </row>
    <row r="145" spans="2:11"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</row>
    <row r="146" spans="2:11"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</row>
    <row r="147" spans="2:11"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</row>
    <row r="148" spans="2:11">
      <c r="B148" s="236"/>
      <c r="C148" s="236"/>
      <c r="D148" s="236"/>
      <c r="E148" s="236"/>
      <c r="F148" s="236"/>
      <c r="G148" s="236"/>
      <c r="H148" s="236"/>
      <c r="I148" s="236"/>
      <c r="J148" s="236"/>
      <c r="K148" s="236"/>
    </row>
    <row r="149" spans="2:11">
      <c r="B149" s="236"/>
      <c r="C149" s="236"/>
      <c r="D149" s="236"/>
      <c r="E149" s="236"/>
      <c r="F149" s="236"/>
      <c r="G149" s="236"/>
      <c r="H149" s="236"/>
      <c r="I149" s="236"/>
      <c r="J149" s="236"/>
      <c r="K149" s="236"/>
    </row>
    <row r="150" spans="2:11">
      <c r="B150" s="236"/>
      <c r="C150" s="236"/>
      <c r="D150" s="236"/>
      <c r="E150" s="236"/>
      <c r="F150" s="236"/>
      <c r="G150" s="236"/>
      <c r="H150" s="236"/>
      <c r="I150" s="236"/>
      <c r="J150" s="236"/>
      <c r="K150" s="236"/>
    </row>
    <row r="151" spans="2:11">
      <c r="B151" s="236"/>
      <c r="C151" s="236"/>
      <c r="D151" s="236"/>
      <c r="E151" s="236"/>
      <c r="F151" s="236"/>
      <c r="G151" s="236"/>
      <c r="H151" s="236"/>
      <c r="I151" s="236"/>
      <c r="J151" s="236"/>
      <c r="K151" s="236"/>
    </row>
    <row r="152" spans="2:11">
      <c r="B152" s="236"/>
      <c r="C152" s="236"/>
      <c r="D152" s="236"/>
      <c r="E152" s="236"/>
      <c r="F152" s="236"/>
      <c r="G152" s="236"/>
      <c r="H152" s="236"/>
      <c r="I152" s="236"/>
      <c r="J152" s="236"/>
      <c r="K152" s="236"/>
    </row>
    <row r="153" spans="2:11">
      <c r="B153" s="236"/>
      <c r="C153" s="236"/>
      <c r="D153" s="236"/>
      <c r="E153" s="236"/>
      <c r="F153" s="236"/>
      <c r="G153" s="236"/>
      <c r="H153" s="236"/>
      <c r="I153" s="236"/>
      <c r="J153" s="236"/>
      <c r="K153" s="236"/>
    </row>
    <row r="154" spans="2:11">
      <c r="B154" s="236"/>
      <c r="C154" s="236"/>
      <c r="D154" s="236"/>
      <c r="E154" s="236"/>
      <c r="F154" s="236"/>
      <c r="G154" s="236"/>
      <c r="H154" s="236"/>
      <c r="I154" s="236"/>
      <c r="J154" s="236"/>
      <c r="K154" s="236"/>
    </row>
    <row r="155" spans="2:11"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</row>
    <row r="156" spans="2:11"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</row>
    <row r="157" spans="2:11"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</row>
    <row r="158" spans="2:11"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</row>
    <row r="159" spans="2:11"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</row>
    <row r="160" spans="2:11">
      <c r="B160" s="236"/>
      <c r="C160" s="236"/>
      <c r="D160" s="236"/>
      <c r="E160" s="236"/>
      <c r="F160" s="236"/>
      <c r="G160" s="236"/>
      <c r="H160" s="236"/>
      <c r="I160" s="236"/>
      <c r="J160" s="236"/>
      <c r="K160" s="236"/>
    </row>
    <row r="161" spans="2:11"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</row>
    <row r="162" spans="2:11">
      <c r="B162" s="236"/>
      <c r="C162" s="236"/>
      <c r="D162" s="236"/>
      <c r="E162" s="236"/>
      <c r="F162" s="236"/>
      <c r="G162" s="236"/>
      <c r="H162" s="236"/>
      <c r="I162" s="236"/>
      <c r="J162" s="236"/>
      <c r="K162" s="236"/>
    </row>
    <row r="163" spans="2:11"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</row>
    <row r="164" spans="2:11">
      <c r="B164" s="236"/>
      <c r="C164" s="236"/>
      <c r="D164" s="236"/>
      <c r="E164" s="236"/>
      <c r="F164" s="236"/>
      <c r="G164" s="236"/>
      <c r="H164" s="236"/>
      <c r="I164" s="236"/>
      <c r="J164" s="236"/>
      <c r="K164" s="236"/>
    </row>
    <row r="165" spans="2:11"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</row>
    <row r="166" spans="2:11"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</row>
    <row r="167" spans="2:11">
      <c r="B167" s="236"/>
      <c r="C167" s="236"/>
      <c r="D167" s="236"/>
      <c r="E167" s="236"/>
      <c r="F167" s="236"/>
      <c r="G167" s="236"/>
      <c r="H167" s="236"/>
      <c r="I167" s="236"/>
      <c r="J167" s="236"/>
      <c r="K167" s="236"/>
    </row>
    <row r="168" spans="2:11"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</row>
    <row r="169" spans="2:11">
      <c r="B169" s="236"/>
      <c r="C169" s="236"/>
      <c r="D169" s="236"/>
      <c r="E169" s="236"/>
      <c r="F169" s="236"/>
      <c r="G169" s="236"/>
      <c r="H169" s="236"/>
      <c r="I169" s="236"/>
      <c r="J169" s="236"/>
      <c r="K169" s="236"/>
    </row>
    <row r="170" spans="2:11">
      <c r="B170" s="236"/>
      <c r="C170" s="236"/>
      <c r="D170" s="236"/>
      <c r="E170" s="236"/>
      <c r="F170" s="236"/>
      <c r="G170" s="236"/>
      <c r="H170" s="236"/>
      <c r="I170" s="236"/>
      <c r="J170" s="236"/>
      <c r="K170" s="236"/>
    </row>
    <row r="171" spans="2:11">
      <c r="B171" s="236"/>
      <c r="C171" s="236"/>
      <c r="D171" s="236"/>
      <c r="E171" s="236"/>
      <c r="F171" s="236"/>
      <c r="G171" s="236"/>
      <c r="H171" s="236"/>
      <c r="I171" s="236"/>
      <c r="J171" s="236"/>
      <c r="K171" s="236"/>
    </row>
    <row r="172" spans="2:11">
      <c r="B172" s="236"/>
      <c r="C172" s="236"/>
      <c r="D172" s="236"/>
      <c r="E172" s="236"/>
      <c r="F172" s="236"/>
      <c r="G172" s="236"/>
      <c r="H172" s="236"/>
      <c r="I172" s="236"/>
      <c r="J172" s="236"/>
      <c r="K172" s="236"/>
    </row>
    <row r="173" spans="2:11">
      <c r="B173" s="236"/>
      <c r="C173" s="236"/>
      <c r="D173" s="236"/>
      <c r="E173" s="236"/>
      <c r="F173" s="236"/>
      <c r="G173" s="236"/>
      <c r="H173" s="236"/>
      <c r="I173" s="236"/>
      <c r="J173" s="236"/>
      <c r="K173" s="236"/>
    </row>
    <row r="174" spans="2:11">
      <c r="B174" s="236"/>
      <c r="C174" s="236"/>
      <c r="D174" s="236"/>
      <c r="E174" s="236"/>
      <c r="F174" s="236"/>
      <c r="G174" s="236"/>
      <c r="H174" s="236"/>
      <c r="I174" s="236"/>
      <c r="J174" s="236"/>
      <c r="K174" s="236"/>
    </row>
    <row r="175" spans="2:11">
      <c r="B175" s="236"/>
      <c r="C175" s="236"/>
      <c r="D175" s="236"/>
      <c r="E175" s="236"/>
      <c r="F175" s="236"/>
      <c r="G175" s="236"/>
      <c r="H175" s="236"/>
      <c r="I175" s="236"/>
      <c r="J175" s="236"/>
      <c r="K175" s="236"/>
    </row>
    <row r="176" spans="2:11">
      <c r="B176" s="236"/>
      <c r="C176" s="236"/>
      <c r="D176" s="236"/>
      <c r="E176" s="236"/>
      <c r="F176" s="236"/>
      <c r="G176" s="236"/>
      <c r="H176" s="236"/>
      <c r="I176" s="236"/>
      <c r="J176" s="236"/>
      <c r="K176" s="236"/>
    </row>
    <row r="177" spans="2:11">
      <c r="B177" s="236"/>
      <c r="C177" s="236"/>
      <c r="D177" s="236"/>
      <c r="E177" s="236"/>
      <c r="F177" s="236"/>
      <c r="G177" s="236"/>
      <c r="H177" s="236"/>
      <c r="I177" s="236"/>
      <c r="J177" s="236"/>
      <c r="K177" s="236"/>
    </row>
    <row r="178" spans="2:11"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</row>
    <row r="179" spans="2:11">
      <c r="B179" s="236"/>
      <c r="C179" s="236"/>
      <c r="D179" s="236"/>
      <c r="E179" s="236"/>
      <c r="F179" s="236"/>
      <c r="G179" s="236"/>
      <c r="H179" s="236"/>
      <c r="I179" s="236"/>
      <c r="J179" s="236"/>
      <c r="K179" s="236"/>
    </row>
    <row r="180" spans="2:11">
      <c r="B180" s="236"/>
      <c r="C180" s="236"/>
      <c r="D180" s="236"/>
      <c r="E180" s="236"/>
      <c r="F180" s="236"/>
      <c r="G180" s="236"/>
      <c r="H180" s="236"/>
      <c r="I180" s="236"/>
      <c r="J180" s="236"/>
      <c r="K180" s="236"/>
    </row>
    <row r="181" spans="2:11"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</row>
    <row r="182" spans="2:11">
      <c r="B182" s="236"/>
      <c r="C182" s="236"/>
      <c r="D182" s="236"/>
      <c r="E182" s="236"/>
      <c r="F182" s="236"/>
      <c r="G182" s="236"/>
      <c r="H182" s="236"/>
      <c r="I182" s="236"/>
      <c r="J182" s="236"/>
      <c r="K182" s="236"/>
    </row>
    <row r="183" spans="2:11">
      <c r="B183" s="236"/>
      <c r="C183" s="236"/>
      <c r="D183" s="236"/>
      <c r="E183" s="236"/>
      <c r="F183" s="236"/>
      <c r="G183" s="236"/>
      <c r="H183" s="236"/>
      <c r="I183" s="236"/>
      <c r="J183" s="236"/>
      <c r="K183" s="236"/>
    </row>
    <row r="184" spans="2:11">
      <c r="B184" s="236"/>
      <c r="C184" s="236"/>
      <c r="D184" s="236"/>
      <c r="E184" s="236"/>
      <c r="F184" s="236"/>
      <c r="G184" s="236"/>
      <c r="H184" s="236"/>
      <c r="I184" s="236"/>
      <c r="J184" s="236"/>
      <c r="K184" s="236"/>
    </row>
    <row r="185" spans="2:11">
      <c r="B185" s="236"/>
      <c r="C185" s="236"/>
      <c r="D185" s="236"/>
      <c r="E185" s="236"/>
      <c r="F185" s="236"/>
      <c r="G185" s="236"/>
      <c r="H185" s="236"/>
      <c r="I185" s="236"/>
      <c r="J185" s="236"/>
      <c r="K185" s="236"/>
    </row>
    <row r="186" spans="2:11">
      <c r="B186" s="236"/>
      <c r="C186" s="236"/>
      <c r="D186" s="236"/>
      <c r="E186" s="236"/>
      <c r="F186" s="236"/>
      <c r="G186" s="236"/>
      <c r="H186" s="236"/>
      <c r="I186" s="236"/>
      <c r="J186" s="236"/>
      <c r="K186" s="236"/>
    </row>
    <row r="187" spans="2:11">
      <c r="B187" s="236"/>
      <c r="C187" s="236"/>
      <c r="D187" s="236"/>
      <c r="E187" s="236"/>
      <c r="F187" s="236"/>
      <c r="G187" s="236"/>
      <c r="H187" s="236"/>
      <c r="I187" s="236"/>
      <c r="J187" s="236"/>
      <c r="K187" s="236"/>
    </row>
    <row r="188" spans="2:11">
      <c r="B188" s="236"/>
      <c r="C188" s="236"/>
      <c r="D188" s="236"/>
      <c r="E188" s="236"/>
      <c r="F188" s="236"/>
      <c r="G188" s="236"/>
      <c r="H188" s="236"/>
      <c r="I188" s="236"/>
      <c r="J188" s="236"/>
      <c r="K188" s="236"/>
    </row>
    <row r="189" spans="2:11">
      <c r="B189" s="236"/>
      <c r="C189" s="236"/>
      <c r="D189" s="236"/>
      <c r="E189" s="236"/>
      <c r="F189" s="236"/>
      <c r="G189" s="236"/>
      <c r="H189" s="236"/>
      <c r="I189" s="236"/>
      <c r="J189" s="236"/>
      <c r="K189" s="236"/>
    </row>
    <row r="190" spans="2:11">
      <c r="B190" s="236"/>
      <c r="C190" s="236"/>
      <c r="D190" s="236"/>
      <c r="E190" s="236"/>
      <c r="F190" s="236"/>
      <c r="G190" s="236"/>
      <c r="H190" s="236"/>
      <c r="I190" s="236"/>
      <c r="J190" s="236"/>
      <c r="K190" s="236"/>
    </row>
    <row r="191" spans="2:11">
      <c r="B191" s="236"/>
      <c r="C191" s="236"/>
      <c r="D191" s="236"/>
      <c r="E191" s="236"/>
      <c r="F191" s="236"/>
      <c r="G191" s="236"/>
      <c r="H191" s="236"/>
      <c r="I191" s="236"/>
      <c r="J191" s="236"/>
      <c r="K191" s="236"/>
    </row>
    <row r="192" spans="2:11">
      <c r="B192" s="236"/>
      <c r="C192" s="236"/>
      <c r="D192" s="236"/>
      <c r="E192" s="236"/>
      <c r="F192" s="236"/>
      <c r="G192" s="236"/>
      <c r="H192" s="236"/>
      <c r="I192" s="236"/>
      <c r="J192" s="236"/>
      <c r="K192" s="236"/>
    </row>
    <row r="193" spans="2:11">
      <c r="B193" s="236"/>
      <c r="C193" s="236"/>
      <c r="D193" s="236"/>
      <c r="E193" s="236"/>
      <c r="F193" s="236"/>
      <c r="G193" s="236"/>
      <c r="H193" s="236"/>
      <c r="I193" s="236"/>
      <c r="J193" s="236"/>
      <c r="K193" s="236"/>
    </row>
    <row r="194" spans="2:11">
      <c r="B194" s="236"/>
      <c r="C194" s="236"/>
      <c r="D194" s="236"/>
      <c r="E194" s="236"/>
      <c r="F194" s="236"/>
      <c r="G194" s="236"/>
      <c r="H194" s="236"/>
      <c r="I194" s="236"/>
      <c r="J194" s="236"/>
      <c r="K194" s="236"/>
    </row>
    <row r="195" spans="2:11">
      <c r="B195" s="236"/>
      <c r="C195" s="236"/>
      <c r="D195" s="236"/>
      <c r="E195" s="236"/>
      <c r="F195" s="236"/>
      <c r="G195" s="236"/>
      <c r="H195" s="236"/>
      <c r="I195" s="236"/>
      <c r="J195" s="236"/>
      <c r="K195" s="236"/>
    </row>
    <row r="196" spans="2:11">
      <c r="B196" s="236"/>
      <c r="C196" s="236"/>
      <c r="D196" s="236"/>
      <c r="E196" s="236"/>
      <c r="F196" s="236"/>
      <c r="G196" s="236"/>
      <c r="H196" s="236"/>
      <c r="I196" s="236"/>
      <c r="J196" s="236"/>
      <c r="K196" s="236"/>
    </row>
    <row r="197" spans="2:11">
      <c r="B197" s="236"/>
      <c r="C197" s="236"/>
      <c r="D197" s="236"/>
      <c r="E197" s="236"/>
      <c r="F197" s="236"/>
      <c r="G197" s="236"/>
      <c r="H197" s="236"/>
      <c r="I197" s="236"/>
      <c r="J197" s="236"/>
      <c r="K197" s="236"/>
    </row>
    <row r="198" spans="2:11">
      <c r="B198" s="236"/>
      <c r="C198" s="236"/>
      <c r="D198" s="236"/>
      <c r="E198" s="236"/>
      <c r="F198" s="236"/>
      <c r="G198" s="236"/>
      <c r="H198" s="236"/>
      <c r="I198" s="236"/>
      <c r="J198" s="236"/>
      <c r="K198" s="236"/>
    </row>
    <row r="199" spans="2:11">
      <c r="B199" s="236"/>
      <c r="C199" s="236"/>
      <c r="D199" s="236"/>
      <c r="E199" s="236"/>
      <c r="F199" s="236"/>
      <c r="G199" s="236"/>
      <c r="H199" s="236"/>
      <c r="I199" s="236"/>
      <c r="J199" s="236"/>
      <c r="K199" s="236"/>
    </row>
    <row r="200" spans="2:11">
      <c r="B200" s="236"/>
      <c r="C200" s="236"/>
      <c r="D200" s="236"/>
      <c r="E200" s="236"/>
      <c r="F200" s="236"/>
      <c r="G200" s="236"/>
      <c r="H200" s="236"/>
      <c r="I200" s="236"/>
      <c r="J200" s="236"/>
      <c r="K200" s="236"/>
    </row>
    <row r="201" spans="2:11"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</row>
    <row r="202" spans="2:11">
      <c r="B202" s="236"/>
      <c r="C202" s="236"/>
      <c r="D202" s="236"/>
      <c r="E202" s="236"/>
      <c r="F202" s="236"/>
      <c r="G202" s="236"/>
      <c r="H202" s="236"/>
      <c r="I202" s="236"/>
      <c r="J202" s="236"/>
      <c r="K202" s="236"/>
    </row>
    <row r="203" spans="2:11">
      <c r="B203" s="236"/>
      <c r="C203" s="236"/>
      <c r="D203" s="236"/>
      <c r="E203" s="236"/>
      <c r="F203" s="236"/>
      <c r="G203" s="236"/>
      <c r="H203" s="236"/>
      <c r="I203" s="236"/>
      <c r="J203" s="236"/>
      <c r="K203" s="236"/>
    </row>
    <row r="204" spans="2:11">
      <c r="B204" s="236"/>
      <c r="C204" s="236"/>
      <c r="D204" s="236"/>
      <c r="E204" s="236"/>
      <c r="F204" s="236"/>
      <c r="G204" s="236"/>
      <c r="H204" s="236"/>
      <c r="I204" s="236"/>
      <c r="J204" s="236"/>
      <c r="K204" s="236"/>
    </row>
    <row r="205" spans="2:11">
      <c r="B205" s="236"/>
      <c r="C205" s="236"/>
      <c r="D205" s="236"/>
      <c r="E205" s="236"/>
      <c r="F205" s="236"/>
      <c r="G205" s="236"/>
      <c r="H205" s="236"/>
      <c r="I205" s="236"/>
      <c r="J205" s="236"/>
      <c r="K205" s="236"/>
    </row>
    <row r="206" spans="2:11">
      <c r="B206" s="236"/>
      <c r="C206" s="236"/>
      <c r="D206" s="236"/>
      <c r="E206" s="236"/>
      <c r="F206" s="236"/>
      <c r="G206" s="236"/>
      <c r="H206" s="236"/>
      <c r="I206" s="236"/>
      <c r="J206" s="236"/>
      <c r="K206" s="236"/>
    </row>
    <row r="207" spans="2:11">
      <c r="B207" s="236"/>
      <c r="C207" s="236"/>
      <c r="D207" s="236"/>
      <c r="E207" s="236"/>
      <c r="F207" s="236"/>
      <c r="G207" s="236"/>
      <c r="H207" s="236"/>
      <c r="I207" s="236"/>
      <c r="J207" s="236"/>
      <c r="K207" s="236"/>
    </row>
    <row r="208" spans="2:11">
      <c r="B208" s="236"/>
      <c r="C208" s="236"/>
      <c r="D208" s="236"/>
      <c r="E208" s="236"/>
      <c r="F208" s="236"/>
      <c r="G208" s="236"/>
      <c r="H208" s="236"/>
      <c r="I208" s="236"/>
      <c r="J208" s="236"/>
      <c r="K208" s="236"/>
    </row>
    <row r="209" spans="2:11">
      <c r="B209" s="236"/>
      <c r="C209" s="236"/>
      <c r="D209" s="236"/>
      <c r="E209" s="236"/>
      <c r="F209" s="236"/>
      <c r="G209" s="236"/>
      <c r="H209" s="236"/>
      <c r="I209" s="236"/>
      <c r="J209" s="236"/>
      <c r="K209" s="236"/>
    </row>
    <row r="210" spans="2:11">
      <c r="B210" s="236"/>
      <c r="C210" s="236"/>
      <c r="D210" s="236"/>
      <c r="E210" s="236"/>
      <c r="F210" s="236"/>
      <c r="G210" s="236"/>
      <c r="H210" s="236"/>
      <c r="I210" s="236"/>
      <c r="J210" s="236"/>
      <c r="K210" s="236"/>
    </row>
    <row r="211" spans="2:11">
      <c r="B211" s="236"/>
      <c r="C211" s="236"/>
      <c r="D211" s="236"/>
      <c r="E211" s="236"/>
      <c r="F211" s="236"/>
      <c r="G211" s="236"/>
      <c r="H211" s="236"/>
      <c r="I211" s="236"/>
      <c r="J211" s="236"/>
      <c r="K211" s="236"/>
    </row>
    <row r="212" spans="2:11">
      <c r="B212" s="236"/>
      <c r="C212" s="236"/>
      <c r="D212" s="236"/>
      <c r="E212" s="236"/>
      <c r="F212" s="236"/>
      <c r="G212" s="236"/>
      <c r="H212" s="236"/>
      <c r="I212" s="236"/>
      <c r="J212" s="236"/>
      <c r="K212" s="236"/>
    </row>
    <row r="213" spans="2:11">
      <c r="B213" s="236"/>
      <c r="C213" s="236"/>
      <c r="D213" s="236"/>
      <c r="E213" s="236"/>
      <c r="F213" s="236"/>
      <c r="G213" s="236"/>
      <c r="H213" s="236"/>
      <c r="I213" s="236"/>
      <c r="J213" s="236"/>
      <c r="K213" s="236"/>
    </row>
    <row r="214" spans="2:11">
      <c r="B214" s="236"/>
      <c r="C214" s="236"/>
      <c r="D214" s="236"/>
      <c r="E214" s="236"/>
      <c r="F214" s="236"/>
      <c r="G214" s="236"/>
      <c r="H214" s="236"/>
      <c r="I214" s="236"/>
      <c r="J214" s="236"/>
      <c r="K214" s="236"/>
    </row>
    <row r="215" spans="2:11">
      <c r="B215" s="236"/>
      <c r="C215" s="236"/>
      <c r="D215" s="236"/>
      <c r="E215" s="236"/>
      <c r="F215" s="236"/>
      <c r="G215" s="236"/>
      <c r="H215" s="236"/>
      <c r="I215" s="236"/>
      <c r="J215" s="236"/>
      <c r="K215" s="236"/>
    </row>
    <row r="216" spans="2:11"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</row>
    <row r="217" spans="2:11">
      <c r="B217" s="236"/>
      <c r="C217" s="236"/>
      <c r="D217" s="236"/>
      <c r="E217" s="236"/>
      <c r="F217" s="236"/>
      <c r="G217" s="236"/>
      <c r="H217" s="236"/>
      <c r="I217" s="236"/>
      <c r="J217" s="236"/>
      <c r="K217" s="236"/>
    </row>
    <row r="218" spans="2:11">
      <c r="B218" s="236"/>
      <c r="C218" s="236"/>
      <c r="D218" s="236"/>
      <c r="E218" s="236"/>
      <c r="F218" s="236"/>
      <c r="G218" s="236"/>
      <c r="H218" s="236"/>
      <c r="I218" s="236"/>
      <c r="J218" s="236"/>
      <c r="K218" s="236"/>
    </row>
    <row r="219" spans="2:11">
      <c r="B219" s="236"/>
      <c r="C219" s="236"/>
      <c r="D219" s="236"/>
      <c r="E219" s="236"/>
      <c r="F219" s="236"/>
      <c r="G219" s="236"/>
      <c r="H219" s="236"/>
      <c r="I219" s="236"/>
      <c r="J219" s="236"/>
      <c r="K219" s="236"/>
    </row>
    <row r="220" spans="2:11">
      <c r="B220" s="236"/>
      <c r="C220" s="236"/>
      <c r="D220" s="236"/>
      <c r="E220" s="236"/>
      <c r="F220" s="236"/>
      <c r="G220" s="236"/>
      <c r="H220" s="236"/>
      <c r="I220" s="236"/>
      <c r="J220" s="236"/>
      <c r="K220" s="236"/>
    </row>
    <row r="221" spans="2:11"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</row>
    <row r="222" spans="2:11">
      <c r="B222" s="236"/>
      <c r="C222" s="236"/>
      <c r="D222" s="236"/>
      <c r="E222" s="236"/>
      <c r="F222" s="236"/>
      <c r="G222" s="236"/>
      <c r="H222" s="236"/>
      <c r="I222" s="236"/>
      <c r="J222" s="236"/>
      <c r="K222" s="236"/>
    </row>
    <row r="223" spans="2:11">
      <c r="B223" s="236"/>
      <c r="C223" s="236"/>
      <c r="D223" s="236"/>
      <c r="E223" s="236"/>
      <c r="F223" s="236"/>
      <c r="G223" s="236"/>
      <c r="H223" s="236"/>
      <c r="I223" s="236"/>
      <c r="J223" s="236"/>
      <c r="K223" s="236"/>
    </row>
    <row r="224" spans="2:11">
      <c r="B224" s="236"/>
      <c r="C224" s="236"/>
      <c r="D224" s="236"/>
      <c r="E224" s="236"/>
      <c r="F224" s="236"/>
      <c r="G224" s="236"/>
      <c r="H224" s="236"/>
      <c r="I224" s="236"/>
      <c r="J224" s="236"/>
      <c r="K224" s="236"/>
    </row>
    <row r="225" spans="2:11">
      <c r="B225" s="236"/>
      <c r="C225" s="236"/>
      <c r="D225" s="236"/>
      <c r="E225" s="236"/>
      <c r="F225" s="236"/>
      <c r="G225" s="236"/>
      <c r="H225" s="236"/>
      <c r="I225" s="236"/>
      <c r="J225" s="236"/>
      <c r="K225" s="236"/>
    </row>
    <row r="226" spans="2:11">
      <c r="B226" s="236"/>
      <c r="C226" s="236"/>
      <c r="D226" s="236"/>
      <c r="E226" s="236"/>
      <c r="F226" s="236"/>
      <c r="G226" s="236"/>
      <c r="H226" s="236"/>
      <c r="I226" s="236"/>
      <c r="J226" s="236"/>
      <c r="K226" s="236"/>
    </row>
    <row r="227" spans="2:11">
      <c r="B227" s="236"/>
      <c r="C227" s="236"/>
      <c r="D227" s="236"/>
      <c r="E227" s="236"/>
      <c r="F227" s="236"/>
      <c r="G227" s="236"/>
      <c r="H227" s="236"/>
      <c r="I227" s="236"/>
      <c r="J227" s="236"/>
      <c r="K227" s="236"/>
    </row>
    <row r="228" spans="2:11">
      <c r="B228" s="236"/>
      <c r="C228" s="236"/>
      <c r="D228" s="236"/>
      <c r="E228" s="236"/>
      <c r="F228" s="236"/>
      <c r="G228" s="236"/>
      <c r="H228" s="236"/>
      <c r="I228" s="236"/>
      <c r="J228" s="236"/>
      <c r="K228" s="236"/>
    </row>
    <row r="229" spans="2:11">
      <c r="B229" s="236"/>
      <c r="C229" s="236"/>
      <c r="D229" s="236"/>
      <c r="E229" s="236"/>
      <c r="F229" s="236"/>
      <c r="G229" s="236"/>
      <c r="H229" s="236"/>
      <c r="I229" s="236"/>
      <c r="J229" s="236"/>
      <c r="K229" s="236"/>
    </row>
    <row r="230" spans="2:11">
      <c r="B230" s="236"/>
      <c r="C230" s="236"/>
      <c r="D230" s="236"/>
      <c r="E230" s="236"/>
      <c r="F230" s="236"/>
      <c r="G230" s="236"/>
      <c r="H230" s="236"/>
      <c r="I230" s="236"/>
      <c r="J230" s="236"/>
      <c r="K230" s="236"/>
    </row>
    <row r="231" spans="2:11">
      <c r="B231" s="236"/>
      <c r="C231" s="236"/>
      <c r="D231" s="236"/>
      <c r="E231" s="236"/>
      <c r="F231" s="236"/>
      <c r="G231" s="236"/>
      <c r="H231" s="236"/>
      <c r="I231" s="236"/>
      <c r="J231" s="236"/>
      <c r="K231" s="236"/>
    </row>
    <row r="232" spans="2:11">
      <c r="B232" s="236"/>
      <c r="C232" s="236"/>
      <c r="D232" s="236"/>
      <c r="E232" s="236"/>
      <c r="F232" s="236"/>
      <c r="G232" s="236"/>
      <c r="H232" s="236"/>
      <c r="I232" s="236"/>
      <c r="J232" s="236"/>
      <c r="K232" s="236"/>
    </row>
    <row r="233" spans="2:11">
      <c r="B233" s="236"/>
      <c r="C233" s="236"/>
      <c r="D233" s="236"/>
      <c r="E233" s="236"/>
      <c r="F233" s="236"/>
      <c r="G233" s="236"/>
      <c r="H233" s="236"/>
      <c r="I233" s="236"/>
      <c r="J233" s="236"/>
      <c r="K233" s="236"/>
    </row>
    <row r="234" spans="2:11">
      <c r="B234" s="236"/>
      <c r="C234" s="236"/>
      <c r="D234" s="236"/>
      <c r="E234" s="236"/>
      <c r="F234" s="236"/>
      <c r="G234" s="236"/>
      <c r="H234" s="236"/>
      <c r="I234" s="236"/>
      <c r="J234" s="236"/>
      <c r="K234" s="236"/>
    </row>
    <row r="235" spans="2:11">
      <c r="B235" s="236"/>
      <c r="C235" s="236"/>
      <c r="D235" s="236"/>
      <c r="E235" s="236"/>
      <c r="F235" s="236"/>
      <c r="G235" s="236"/>
      <c r="H235" s="236"/>
      <c r="I235" s="236"/>
      <c r="J235" s="236"/>
      <c r="K235" s="236"/>
    </row>
    <row r="236" spans="2:11">
      <c r="B236" s="236"/>
      <c r="C236" s="236"/>
      <c r="D236" s="236"/>
      <c r="E236" s="236"/>
      <c r="F236" s="236"/>
      <c r="G236" s="236"/>
      <c r="H236" s="236"/>
      <c r="I236" s="236"/>
      <c r="J236" s="236"/>
      <c r="K236" s="236"/>
    </row>
    <row r="237" spans="2:11">
      <c r="B237" s="236"/>
      <c r="C237" s="236"/>
      <c r="D237" s="236"/>
      <c r="E237" s="236"/>
      <c r="F237" s="236"/>
      <c r="G237" s="236"/>
      <c r="H237" s="236"/>
      <c r="I237" s="236"/>
      <c r="J237" s="236"/>
      <c r="K237" s="236"/>
    </row>
    <row r="238" spans="2:11">
      <c r="B238" s="236"/>
      <c r="C238" s="236"/>
      <c r="D238" s="236"/>
      <c r="E238" s="236"/>
      <c r="F238" s="236"/>
      <c r="G238" s="236"/>
      <c r="H238" s="236"/>
      <c r="I238" s="236"/>
      <c r="J238" s="236"/>
      <c r="K238" s="236"/>
    </row>
    <row r="239" spans="2:11">
      <c r="B239" s="236"/>
      <c r="C239" s="236"/>
      <c r="D239" s="236"/>
      <c r="E239" s="236"/>
      <c r="F239" s="236"/>
      <c r="G239" s="236"/>
      <c r="H239" s="236"/>
      <c r="I239" s="236"/>
      <c r="J239" s="236"/>
      <c r="K239" s="236"/>
    </row>
    <row r="240" spans="2:11">
      <c r="B240" s="236"/>
      <c r="C240" s="236"/>
      <c r="D240" s="236"/>
      <c r="E240" s="236"/>
      <c r="F240" s="236"/>
      <c r="G240" s="236"/>
      <c r="H240" s="236"/>
      <c r="I240" s="236"/>
      <c r="J240" s="236"/>
      <c r="K240" s="236"/>
    </row>
    <row r="241" spans="2:11">
      <c r="B241" s="236"/>
      <c r="C241" s="236"/>
      <c r="D241" s="236"/>
      <c r="E241" s="236"/>
      <c r="F241" s="236"/>
      <c r="G241" s="236"/>
      <c r="H241" s="236"/>
      <c r="I241" s="236"/>
      <c r="J241" s="236"/>
      <c r="K241" s="236"/>
    </row>
    <row r="242" spans="2:11">
      <c r="B242" s="236"/>
      <c r="C242" s="236"/>
      <c r="D242" s="236"/>
      <c r="E242" s="236"/>
      <c r="F242" s="236"/>
      <c r="G242" s="236"/>
      <c r="H242" s="236"/>
      <c r="I242" s="236"/>
      <c r="J242" s="236"/>
      <c r="K242" s="236"/>
    </row>
    <row r="243" spans="2:11">
      <c r="B243" s="236"/>
      <c r="C243" s="236"/>
      <c r="D243" s="236"/>
      <c r="E243" s="236"/>
      <c r="F243" s="236"/>
      <c r="G243" s="236"/>
      <c r="H243" s="236"/>
      <c r="I243" s="236"/>
      <c r="J243" s="236"/>
      <c r="K243" s="236"/>
    </row>
    <row r="244" spans="2:11">
      <c r="B244" s="236"/>
      <c r="C244" s="236"/>
      <c r="D244" s="236"/>
      <c r="E244" s="236"/>
      <c r="F244" s="236"/>
      <c r="G244" s="236"/>
      <c r="H244" s="236"/>
      <c r="I244" s="236"/>
      <c r="J244" s="236"/>
      <c r="K244" s="236"/>
    </row>
    <row r="245" spans="2:11">
      <c r="B245" s="236"/>
      <c r="C245" s="236"/>
      <c r="D245" s="236"/>
      <c r="E245" s="236"/>
      <c r="F245" s="236"/>
      <c r="G245" s="236"/>
      <c r="H245" s="236"/>
      <c r="I245" s="236"/>
      <c r="J245" s="236"/>
      <c r="K245" s="236"/>
    </row>
    <row r="246" spans="2:11">
      <c r="B246" s="236"/>
      <c r="C246" s="236"/>
      <c r="D246" s="236"/>
      <c r="E246" s="236"/>
      <c r="F246" s="236"/>
      <c r="G246" s="236"/>
      <c r="H246" s="236"/>
      <c r="I246" s="236"/>
      <c r="J246" s="236"/>
      <c r="K246" s="236"/>
    </row>
    <row r="247" spans="2:11">
      <c r="B247" s="236"/>
      <c r="C247" s="236"/>
      <c r="D247" s="236"/>
      <c r="E247" s="236"/>
      <c r="F247" s="236"/>
      <c r="G247" s="236"/>
      <c r="H247" s="236"/>
      <c r="I247" s="236"/>
      <c r="J247" s="236"/>
      <c r="K247" s="236"/>
    </row>
    <row r="248" spans="2:11">
      <c r="B248" s="236"/>
      <c r="C248" s="236"/>
      <c r="D248" s="236"/>
      <c r="E248" s="236"/>
      <c r="F248" s="236"/>
      <c r="G248" s="236"/>
      <c r="H248" s="236"/>
      <c r="I248" s="236"/>
      <c r="J248" s="236"/>
      <c r="K248" s="236"/>
    </row>
    <row r="249" spans="2:11">
      <c r="B249" s="236"/>
      <c r="C249" s="236"/>
      <c r="D249" s="236"/>
      <c r="E249" s="236"/>
      <c r="F249" s="236"/>
      <c r="G249" s="236"/>
      <c r="H249" s="236"/>
      <c r="I249" s="236"/>
      <c r="J249" s="236"/>
      <c r="K249" s="236"/>
    </row>
    <row r="250" spans="2:11">
      <c r="B250" s="236"/>
      <c r="C250" s="236"/>
      <c r="D250" s="236"/>
      <c r="E250" s="236"/>
      <c r="F250" s="236"/>
      <c r="G250" s="236"/>
      <c r="H250" s="236"/>
      <c r="I250" s="236"/>
      <c r="J250" s="236"/>
      <c r="K250" s="236"/>
    </row>
    <row r="251" spans="2:11">
      <c r="B251" s="236"/>
      <c r="C251" s="236"/>
      <c r="D251" s="236"/>
      <c r="E251" s="236"/>
      <c r="F251" s="236"/>
      <c r="G251" s="236"/>
      <c r="H251" s="236"/>
      <c r="I251" s="236"/>
      <c r="J251" s="236"/>
      <c r="K251" s="236"/>
    </row>
    <row r="252" spans="2:11">
      <c r="B252" s="236"/>
      <c r="C252" s="236"/>
      <c r="D252" s="236"/>
      <c r="E252" s="236"/>
      <c r="F252" s="236"/>
      <c r="G252" s="236"/>
      <c r="H252" s="236"/>
      <c r="I252" s="236"/>
      <c r="J252" s="236"/>
      <c r="K252" s="236"/>
    </row>
    <row r="253" spans="2:11">
      <c r="B253" s="236"/>
      <c r="C253" s="236"/>
      <c r="D253" s="236"/>
      <c r="E253" s="236"/>
      <c r="F253" s="236"/>
      <c r="G253" s="236"/>
      <c r="H253" s="236"/>
      <c r="I253" s="236"/>
      <c r="J253" s="236"/>
      <c r="K253" s="236"/>
    </row>
    <row r="254" spans="2:11">
      <c r="B254" s="236"/>
      <c r="C254" s="236"/>
      <c r="D254" s="236"/>
      <c r="E254" s="236"/>
      <c r="F254" s="236"/>
      <c r="G254" s="236"/>
      <c r="H254" s="236"/>
      <c r="I254" s="236"/>
      <c r="J254" s="236"/>
      <c r="K254" s="236"/>
    </row>
    <row r="255" spans="2:11">
      <c r="B255" s="236"/>
      <c r="C255" s="236"/>
      <c r="D255" s="236"/>
      <c r="E255" s="236"/>
      <c r="F255" s="236"/>
      <c r="G255" s="236"/>
      <c r="H255" s="236"/>
      <c r="I255" s="236"/>
      <c r="J255" s="236"/>
      <c r="K255" s="236"/>
    </row>
    <row r="256" spans="2:11">
      <c r="B256" s="236"/>
      <c r="C256" s="236"/>
      <c r="D256" s="236"/>
      <c r="E256" s="236"/>
      <c r="F256" s="236"/>
      <c r="G256" s="236"/>
      <c r="H256" s="236"/>
      <c r="I256" s="236"/>
      <c r="J256" s="236"/>
      <c r="K256" s="236"/>
    </row>
    <row r="257" spans="2:11">
      <c r="B257" s="236"/>
      <c r="C257" s="236"/>
      <c r="D257" s="236"/>
      <c r="E257" s="236"/>
      <c r="F257" s="236"/>
      <c r="G257" s="236"/>
      <c r="H257" s="236"/>
      <c r="I257" s="236"/>
      <c r="J257" s="236"/>
      <c r="K257" s="236"/>
    </row>
    <row r="258" spans="2:11">
      <c r="B258" s="236"/>
      <c r="C258" s="236"/>
      <c r="D258" s="236"/>
      <c r="E258" s="236"/>
      <c r="F258" s="236"/>
      <c r="G258" s="236"/>
      <c r="H258" s="236"/>
      <c r="I258" s="236"/>
      <c r="J258" s="236"/>
      <c r="K258" s="236"/>
    </row>
    <row r="259" spans="2:11">
      <c r="B259" s="236"/>
      <c r="C259" s="236"/>
      <c r="D259" s="236"/>
      <c r="E259" s="236"/>
      <c r="F259" s="236"/>
      <c r="G259" s="236"/>
      <c r="H259" s="236"/>
      <c r="I259" s="236"/>
      <c r="J259" s="236"/>
      <c r="K259" s="236"/>
    </row>
    <row r="260" spans="2:11">
      <c r="B260" s="236"/>
      <c r="C260" s="236"/>
      <c r="D260" s="236"/>
      <c r="E260" s="236"/>
      <c r="F260" s="236"/>
      <c r="G260" s="236"/>
      <c r="H260" s="236"/>
      <c r="I260" s="236"/>
      <c r="J260" s="236"/>
      <c r="K260" s="236"/>
    </row>
    <row r="261" spans="2:11">
      <c r="B261" s="236"/>
      <c r="C261" s="236"/>
      <c r="D261" s="236"/>
      <c r="E261" s="236"/>
      <c r="F261" s="236"/>
      <c r="G261" s="236"/>
      <c r="H261" s="236"/>
      <c r="I261" s="236"/>
      <c r="J261" s="236"/>
      <c r="K261" s="236"/>
    </row>
    <row r="262" spans="2:11">
      <c r="B262" s="236"/>
      <c r="C262" s="236"/>
      <c r="D262" s="236"/>
      <c r="E262" s="236"/>
      <c r="F262" s="236"/>
      <c r="G262" s="236"/>
      <c r="H262" s="236"/>
      <c r="I262" s="236"/>
      <c r="J262" s="236"/>
      <c r="K262" s="236"/>
    </row>
    <row r="263" spans="2:11">
      <c r="B263" s="236"/>
      <c r="C263" s="236"/>
      <c r="D263" s="236"/>
      <c r="E263" s="236"/>
      <c r="F263" s="236"/>
      <c r="G263" s="236"/>
      <c r="H263" s="236"/>
      <c r="I263" s="236"/>
      <c r="J263" s="236"/>
      <c r="K263" s="236"/>
    </row>
    <row r="264" spans="2:11">
      <c r="B264" s="236"/>
      <c r="C264" s="236"/>
      <c r="D264" s="236"/>
      <c r="E264" s="236"/>
      <c r="F264" s="236"/>
      <c r="G264" s="236"/>
      <c r="H264" s="236"/>
      <c r="I264" s="236"/>
      <c r="J264" s="236"/>
      <c r="K264" s="236"/>
    </row>
    <row r="265" spans="2:11">
      <c r="B265" s="236"/>
      <c r="C265" s="236"/>
      <c r="D265" s="236"/>
      <c r="E265" s="236"/>
      <c r="F265" s="236"/>
      <c r="G265" s="236"/>
      <c r="H265" s="236"/>
      <c r="I265" s="236"/>
      <c r="J265" s="236"/>
      <c r="K265" s="236"/>
    </row>
    <row r="266" spans="2:11">
      <c r="B266" s="236"/>
      <c r="C266" s="236"/>
      <c r="D266" s="236"/>
      <c r="E266" s="236"/>
      <c r="F266" s="236"/>
      <c r="G266" s="236"/>
      <c r="H266" s="236"/>
      <c r="I266" s="236"/>
      <c r="J266" s="236"/>
      <c r="K266" s="236"/>
    </row>
    <row r="267" spans="2:11">
      <c r="B267" s="236"/>
      <c r="C267" s="236"/>
      <c r="D267" s="236"/>
      <c r="E267" s="236"/>
      <c r="F267" s="236"/>
      <c r="G267" s="236"/>
      <c r="H267" s="236"/>
      <c r="I267" s="236"/>
      <c r="J267" s="236"/>
      <c r="K267" s="236"/>
    </row>
    <row r="268" spans="2:11">
      <c r="B268" s="236"/>
      <c r="C268" s="236"/>
      <c r="D268" s="236"/>
      <c r="E268" s="236"/>
      <c r="F268" s="236"/>
      <c r="G268" s="236"/>
      <c r="H268" s="236"/>
      <c r="I268" s="236"/>
      <c r="J268" s="236"/>
      <c r="K268" s="236"/>
    </row>
    <row r="269" spans="2:11">
      <c r="B269" s="236"/>
      <c r="C269" s="236"/>
      <c r="D269" s="236"/>
      <c r="E269" s="236"/>
      <c r="F269" s="236"/>
      <c r="G269" s="236"/>
      <c r="H269" s="236"/>
      <c r="I269" s="236"/>
      <c r="J269" s="236"/>
      <c r="K269" s="236"/>
    </row>
    <row r="270" spans="2:11">
      <c r="B270" s="236"/>
      <c r="C270" s="236"/>
      <c r="D270" s="236"/>
      <c r="E270" s="236"/>
      <c r="F270" s="236"/>
      <c r="G270" s="236"/>
      <c r="H270" s="236"/>
      <c r="I270" s="236"/>
      <c r="J270" s="236"/>
      <c r="K270" s="236"/>
    </row>
    <row r="271" spans="2:11">
      <c r="B271" s="236"/>
      <c r="C271" s="236"/>
      <c r="D271" s="236"/>
      <c r="E271" s="236"/>
      <c r="F271" s="236"/>
      <c r="G271" s="236"/>
      <c r="H271" s="236"/>
      <c r="I271" s="236"/>
      <c r="J271" s="236"/>
      <c r="K271" s="236"/>
    </row>
    <row r="272" spans="2:11">
      <c r="B272" s="236"/>
      <c r="C272" s="236"/>
      <c r="D272" s="236"/>
      <c r="E272" s="236"/>
      <c r="F272" s="236"/>
      <c r="G272" s="236"/>
      <c r="H272" s="236"/>
      <c r="I272" s="236"/>
      <c r="J272" s="236"/>
      <c r="K272" s="236"/>
    </row>
    <row r="273" spans="2:11">
      <c r="B273" s="236"/>
      <c r="C273" s="236"/>
      <c r="D273" s="236"/>
      <c r="E273" s="236"/>
      <c r="F273" s="236"/>
      <c r="G273" s="236"/>
      <c r="H273" s="236"/>
      <c r="I273" s="236"/>
      <c r="J273" s="236"/>
      <c r="K273" s="236"/>
    </row>
    <row r="274" spans="2:11">
      <c r="B274" s="236"/>
      <c r="C274" s="236"/>
      <c r="D274" s="236"/>
      <c r="E274" s="236"/>
      <c r="F274" s="236"/>
      <c r="G274" s="236"/>
      <c r="H274" s="236"/>
      <c r="I274" s="236"/>
      <c r="J274" s="236"/>
      <c r="K274" s="236"/>
    </row>
    <row r="275" spans="2:11">
      <c r="B275" s="236"/>
      <c r="C275" s="236"/>
      <c r="D275" s="236"/>
      <c r="E275" s="236"/>
      <c r="F275" s="236"/>
      <c r="G275" s="236"/>
      <c r="H275" s="236"/>
      <c r="I275" s="236"/>
      <c r="J275" s="236"/>
      <c r="K275" s="236"/>
    </row>
    <row r="276" spans="2:11">
      <c r="B276" s="236"/>
      <c r="C276" s="236"/>
      <c r="D276" s="236"/>
      <c r="E276" s="236"/>
      <c r="F276" s="236"/>
      <c r="G276" s="236"/>
      <c r="H276" s="236"/>
      <c r="I276" s="236"/>
      <c r="J276" s="236"/>
      <c r="K276" s="236"/>
    </row>
    <row r="277" spans="2:11">
      <c r="B277" s="236"/>
      <c r="C277" s="236"/>
      <c r="D277" s="236"/>
      <c r="E277" s="236"/>
      <c r="F277" s="236"/>
      <c r="G277" s="236"/>
      <c r="H277" s="236"/>
      <c r="I277" s="236"/>
      <c r="J277" s="236"/>
      <c r="K277" s="236"/>
    </row>
    <row r="278" spans="2:11">
      <c r="B278" s="236"/>
      <c r="C278" s="236"/>
      <c r="D278" s="236"/>
      <c r="E278" s="236"/>
      <c r="F278" s="236"/>
      <c r="G278" s="236"/>
      <c r="H278" s="236"/>
      <c r="I278" s="236"/>
      <c r="J278" s="236"/>
      <c r="K278" s="236"/>
    </row>
    <row r="279" spans="2:11">
      <c r="B279" s="236"/>
      <c r="C279" s="236"/>
      <c r="D279" s="236"/>
      <c r="E279" s="236"/>
      <c r="F279" s="236"/>
      <c r="G279" s="236"/>
      <c r="H279" s="236"/>
      <c r="I279" s="236"/>
      <c r="J279" s="236"/>
      <c r="K279" s="236"/>
    </row>
    <row r="280" spans="2:11">
      <c r="B280" s="236"/>
      <c r="C280" s="236"/>
      <c r="D280" s="236"/>
      <c r="E280" s="236"/>
      <c r="F280" s="236"/>
      <c r="G280" s="236"/>
      <c r="H280" s="236"/>
      <c r="I280" s="236"/>
      <c r="J280" s="236"/>
      <c r="K280" s="236"/>
    </row>
    <row r="281" spans="2:11">
      <c r="B281" s="236"/>
      <c r="C281" s="236"/>
      <c r="D281" s="236"/>
      <c r="E281" s="236"/>
      <c r="F281" s="236"/>
      <c r="G281" s="236"/>
      <c r="H281" s="236"/>
      <c r="I281" s="236"/>
      <c r="J281" s="236"/>
      <c r="K281" s="236"/>
    </row>
    <row r="282" spans="2:11">
      <c r="B282" s="236"/>
      <c r="C282" s="236"/>
      <c r="D282" s="236"/>
      <c r="E282" s="236"/>
      <c r="F282" s="236"/>
      <c r="G282" s="236"/>
      <c r="H282" s="236"/>
      <c r="I282" s="236"/>
      <c r="J282" s="236"/>
      <c r="K282" s="236"/>
    </row>
    <row r="283" spans="2:11">
      <c r="B283" s="236"/>
      <c r="C283" s="236"/>
      <c r="D283" s="236"/>
      <c r="E283" s="236"/>
      <c r="F283" s="236"/>
      <c r="G283" s="236"/>
      <c r="H283" s="236"/>
      <c r="I283" s="236"/>
      <c r="J283" s="236"/>
      <c r="K283" s="236"/>
    </row>
    <row r="284" spans="2:11">
      <c r="B284" s="236"/>
      <c r="C284" s="236"/>
      <c r="D284" s="236"/>
      <c r="E284" s="236"/>
      <c r="F284" s="236"/>
      <c r="G284" s="236"/>
      <c r="H284" s="236"/>
      <c r="I284" s="236"/>
      <c r="J284" s="236"/>
      <c r="K284" s="236"/>
    </row>
    <row r="285" spans="2:11">
      <c r="B285" s="236"/>
      <c r="C285" s="236"/>
      <c r="D285" s="236"/>
      <c r="E285" s="236"/>
      <c r="F285" s="236"/>
      <c r="G285" s="236"/>
      <c r="H285" s="236"/>
      <c r="I285" s="236"/>
      <c r="J285" s="236"/>
      <c r="K285" s="236"/>
    </row>
    <row r="286" spans="2:11">
      <c r="B286" s="236"/>
      <c r="C286" s="236"/>
      <c r="D286" s="236"/>
      <c r="E286" s="236"/>
      <c r="F286" s="236"/>
      <c r="G286" s="236"/>
      <c r="H286" s="236"/>
      <c r="I286" s="236"/>
      <c r="J286" s="236"/>
      <c r="K286" s="236"/>
    </row>
    <row r="287" spans="2:11">
      <c r="B287" s="236"/>
      <c r="C287" s="236"/>
      <c r="D287" s="236"/>
      <c r="E287" s="236"/>
      <c r="F287" s="236"/>
      <c r="G287" s="236"/>
      <c r="H287" s="236"/>
      <c r="I287" s="236"/>
      <c r="J287" s="236"/>
      <c r="K287" s="236"/>
    </row>
    <row r="288" spans="2:11">
      <c r="B288" s="236"/>
      <c r="C288" s="236"/>
      <c r="D288" s="236"/>
      <c r="E288" s="236"/>
      <c r="F288" s="236"/>
      <c r="G288" s="236"/>
      <c r="H288" s="236"/>
      <c r="I288" s="236"/>
      <c r="J288" s="236"/>
      <c r="K288" s="236"/>
    </row>
    <row r="289" spans="2:11">
      <c r="B289" s="236"/>
      <c r="C289" s="236"/>
      <c r="D289" s="236"/>
      <c r="E289" s="236"/>
      <c r="F289" s="236"/>
      <c r="G289" s="236"/>
      <c r="H289" s="236"/>
      <c r="I289" s="236"/>
      <c r="J289" s="236"/>
      <c r="K289" s="236"/>
    </row>
    <row r="290" spans="2:11">
      <c r="B290" s="236"/>
      <c r="C290" s="236"/>
      <c r="D290" s="236"/>
      <c r="E290" s="236"/>
      <c r="F290" s="236"/>
      <c r="G290" s="236"/>
      <c r="H290" s="236"/>
      <c r="I290" s="236"/>
      <c r="J290" s="236"/>
      <c r="K290" s="236"/>
    </row>
    <row r="291" spans="2:11">
      <c r="B291" s="236"/>
      <c r="C291" s="236"/>
      <c r="D291" s="236"/>
      <c r="E291" s="236"/>
      <c r="F291" s="236"/>
      <c r="G291" s="236"/>
      <c r="H291" s="236"/>
      <c r="I291" s="236"/>
      <c r="J291" s="236"/>
      <c r="K291" s="236"/>
    </row>
    <row r="292" spans="2:11">
      <c r="B292" s="236"/>
      <c r="C292" s="236"/>
      <c r="D292" s="236"/>
      <c r="E292" s="236"/>
      <c r="F292" s="236"/>
      <c r="G292" s="236"/>
      <c r="H292" s="236"/>
      <c r="I292" s="236"/>
      <c r="J292" s="236"/>
      <c r="K292" s="236"/>
    </row>
    <row r="293" spans="2:11">
      <c r="B293" s="236"/>
      <c r="C293" s="236"/>
      <c r="D293" s="236"/>
      <c r="E293" s="236"/>
      <c r="F293" s="236"/>
      <c r="G293" s="236"/>
      <c r="H293" s="236"/>
      <c r="I293" s="236"/>
      <c r="J293" s="236"/>
      <c r="K293" s="236"/>
    </row>
    <row r="294" spans="2:11">
      <c r="B294" s="236"/>
      <c r="C294" s="236"/>
      <c r="D294" s="236"/>
      <c r="E294" s="236"/>
      <c r="F294" s="236"/>
      <c r="G294" s="236"/>
      <c r="H294" s="236"/>
      <c r="I294" s="236"/>
      <c r="J294" s="236"/>
      <c r="K294" s="236"/>
    </row>
    <row r="295" spans="2:11">
      <c r="B295" s="236"/>
      <c r="C295" s="236"/>
      <c r="D295" s="236"/>
      <c r="E295" s="236"/>
      <c r="F295" s="236"/>
      <c r="G295" s="236"/>
      <c r="H295" s="236"/>
      <c r="I295" s="236"/>
      <c r="J295" s="236"/>
      <c r="K295" s="236"/>
    </row>
    <row r="296" spans="2:11">
      <c r="B296" s="236"/>
      <c r="C296" s="236"/>
      <c r="D296" s="236"/>
      <c r="E296" s="236"/>
      <c r="F296" s="236"/>
      <c r="G296" s="236"/>
      <c r="H296" s="236"/>
      <c r="I296" s="236"/>
      <c r="J296" s="236"/>
      <c r="K296" s="236"/>
    </row>
    <row r="297" spans="2:11">
      <c r="B297" s="236"/>
      <c r="C297" s="236"/>
      <c r="D297" s="236"/>
      <c r="E297" s="236"/>
      <c r="F297" s="236"/>
      <c r="G297" s="236"/>
      <c r="H297" s="236"/>
      <c r="I297" s="236"/>
      <c r="J297" s="236"/>
      <c r="K297" s="236"/>
    </row>
    <row r="298" spans="2:11">
      <c r="B298" s="236"/>
      <c r="C298" s="236"/>
      <c r="D298" s="236"/>
      <c r="E298" s="236"/>
      <c r="F298" s="236"/>
      <c r="G298" s="236"/>
      <c r="H298" s="236"/>
      <c r="I298" s="236"/>
      <c r="J298" s="236"/>
      <c r="K298" s="236"/>
    </row>
    <row r="299" spans="2:11">
      <c r="B299" s="236"/>
      <c r="C299" s="236"/>
      <c r="D299" s="236"/>
      <c r="E299" s="236"/>
      <c r="F299" s="236"/>
      <c r="G299" s="236"/>
      <c r="H299" s="236"/>
      <c r="I299" s="236"/>
      <c r="J299" s="236"/>
      <c r="K299" s="236"/>
    </row>
    <row r="300" spans="2:11">
      <c r="B300" s="236"/>
      <c r="C300" s="236"/>
      <c r="D300" s="236"/>
      <c r="E300" s="236"/>
      <c r="F300" s="236"/>
      <c r="G300" s="236"/>
      <c r="H300" s="236"/>
      <c r="I300" s="236"/>
      <c r="J300" s="236"/>
      <c r="K300" s="236"/>
    </row>
    <row r="301" spans="2:11">
      <c r="B301" s="236"/>
      <c r="C301" s="236"/>
      <c r="D301" s="236"/>
      <c r="E301" s="236"/>
      <c r="F301" s="236"/>
      <c r="G301" s="236"/>
      <c r="H301" s="236"/>
      <c r="I301" s="236"/>
      <c r="J301" s="236"/>
      <c r="K301" s="236"/>
    </row>
    <row r="302" spans="2:11">
      <c r="B302" s="236"/>
      <c r="C302" s="236"/>
      <c r="D302" s="236"/>
      <c r="E302" s="236"/>
      <c r="F302" s="236"/>
      <c r="G302" s="236"/>
      <c r="H302" s="236"/>
      <c r="I302" s="236"/>
      <c r="J302" s="236"/>
      <c r="K302" s="236"/>
    </row>
    <row r="303" spans="2:11">
      <c r="B303" s="236"/>
      <c r="C303" s="236"/>
      <c r="D303" s="236"/>
      <c r="E303" s="236"/>
      <c r="F303" s="236"/>
      <c r="G303" s="236"/>
      <c r="H303" s="236"/>
      <c r="I303" s="236"/>
      <c r="J303" s="236"/>
      <c r="K303" s="236"/>
    </row>
    <row r="304" spans="2:11">
      <c r="B304" s="236"/>
      <c r="C304" s="236"/>
      <c r="D304" s="236"/>
      <c r="E304" s="236"/>
      <c r="F304" s="236"/>
      <c r="G304" s="236"/>
      <c r="H304" s="236"/>
      <c r="I304" s="236"/>
      <c r="J304" s="236"/>
      <c r="K304" s="236"/>
    </row>
    <row r="305" spans="2:11">
      <c r="B305" s="236"/>
      <c r="C305" s="236"/>
      <c r="D305" s="236"/>
      <c r="E305" s="236"/>
      <c r="F305" s="236"/>
      <c r="G305" s="236"/>
      <c r="H305" s="236"/>
      <c r="I305" s="236"/>
      <c r="J305" s="236"/>
      <c r="K305" s="236"/>
    </row>
    <row r="306" spans="2:11">
      <c r="B306" s="236"/>
      <c r="C306" s="236"/>
      <c r="D306" s="236"/>
      <c r="E306" s="236"/>
      <c r="F306" s="236"/>
      <c r="G306" s="236"/>
      <c r="H306" s="236"/>
      <c r="I306" s="236"/>
      <c r="J306" s="236"/>
      <c r="K306" s="236"/>
    </row>
    <row r="307" spans="2:11">
      <c r="B307" s="236"/>
      <c r="C307" s="236"/>
      <c r="D307" s="236"/>
      <c r="E307" s="236"/>
      <c r="F307" s="236"/>
      <c r="G307" s="236"/>
      <c r="H307" s="236"/>
      <c r="I307" s="236"/>
      <c r="J307" s="236"/>
      <c r="K307" s="236"/>
    </row>
    <row r="308" spans="2:11">
      <c r="B308" s="236"/>
      <c r="C308" s="236"/>
      <c r="D308" s="236"/>
      <c r="E308" s="236"/>
      <c r="F308" s="236"/>
      <c r="G308" s="236"/>
      <c r="H308" s="236"/>
      <c r="I308" s="236"/>
      <c r="J308" s="236"/>
      <c r="K308" s="236"/>
    </row>
    <row r="309" spans="2:11">
      <c r="B309" s="236"/>
      <c r="C309" s="236"/>
      <c r="D309" s="236"/>
      <c r="E309" s="236"/>
      <c r="F309" s="236"/>
      <c r="G309" s="236"/>
      <c r="H309" s="236"/>
      <c r="I309" s="236"/>
      <c r="J309" s="236"/>
      <c r="K309" s="236"/>
    </row>
    <row r="310" spans="2:11">
      <c r="B310" s="236"/>
      <c r="C310" s="236"/>
      <c r="D310" s="236"/>
      <c r="E310" s="236"/>
      <c r="F310" s="236"/>
      <c r="G310" s="236"/>
      <c r="H310" s="236"/>
      <c r="I310" s="236"/>
      <c r="J310" s="236"/>
      <c r="K310" s="236"/>
    </row>
    <row r="311" spans="2:11">
      <c r="B311" s="236"/>
      <c r="C311" s="236"/>
      <c r="D311" s="236"/>
      <c r="E311" s="236"/>
      <c r="F311" s="236"/>
      <c r="G311" s="236"/>
      <c r="H311" s="236"/>
      <c r="I311" s="236"/>
      <c r="J311" s="236"/>
      <c r="K311" s="236"/>
    </row>
    <row r="312" spans="2:11">
      <c r="B312" s="236"/>
      <c r="C312" s="236"/>
      <c r="D312" s="236"/>
      <c r="E312" s="236"/>
      <c r="F312" s="236"/>
      <c r="G312" s="236"/>
      <c r="H312" s="236"/>
      <c r="I312" s="236"/>
      <c r="J312" s="236"/>
      <c r="K312" s="236"/>
    </row>
    <row r="313" spans="2:11">
      <c r="B313" s="236"/>
      <c r="C313" s="236"/>
      <c r="D313" s="236"/>
      <c r="E313" s="236"/>
      <c r="F313" s="236"/>
      <c r="G313" s="236"/>
      <c r="H313" s="236"/>
      <c r="I313" s="236"/>
      <c r="J313" s="236"/>
      <c r="K313" s="236"/>
    </row>
    <row r="314" spans="2:11">
      <c r="B314" s="236"/>
      <c r="C314" s="236"/>
      <c r="D314" s="236"/>
      <c r="E314" s="236"/>
      <c r="F314" s="236"/>
      <c r="G314" s="236"/>
      <c r="H314" s="236"/>
      <c r="I314" s="236"/>
      <c r="J314" s="236"/>
      <c r="K314" s="236"/>
    </row>
    <row r="315" spans="2:11">
      <c r="B315" s="236"/>
      <c r="C315" s="236"/>
      <c r="D315" s="236"/>
      <c r="E315" s="236"/>
      <c r="F315" s="236"/>
      <c r="G315" s="236"/>
      <c r="H315" s="236"/>
      <c r="I315" s="236"/>
      <c r="J315" s="236"/>
      <c r="K315" s="236"/>
    </row>
  </sheetData>
  <mergeCells count="3">
    <mergeCell ref="A3:L3"/>
    <mergeCell ref="B4:F4"/>
    <mergeCell ref="G4:K4"/>
  </mergeCells>
  <printOptions horizontalCentered="1" verticalCentered="1"/>
  <pageMargins left="0.55118110236220474" right="0.74803149606299213" top="0" bottom="0" header="0.11811023622047245" footer="0.11811023622047245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BN125"/>
  <sheetViews>
    <sheetView tabSelected="1" view="pageBreakPreview" zoomScaleNormal="100" zoomScaleSheetLayoutView="100" workbookViewId="0">
      <selection activeCell="B9" sqref="B9"/>
    </sheetView>
  </sheetViews>
  <sheetFormatPr defaultRowHeight="12.75"/>
  <cols>
    <col min="1" max="1" width="32.42578125" style="114" customWidth="1"/>
    <col min="2" max="11" width="9.140625" style="230"/>
    <col min="12" max="12" width="31.42578125" style="235" customWidth="1"/>
    <col min="13" max="16384" width="9.140625" style="230"/>
  </cols>
  <sheetData>
    <row r="1" spans="1:66" s="212" customFormat="1" ht="21" customHeight="1">
      <c r="A1" s="207" t="s">
        <v>359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10"/>
    </row>
    <row r="2" spans="1:66" s="212" customFormat="1" ht="16.5" customHeight="1">
      <c r="A2" s="176" t="s">
        <v>360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10"/>
    </row>
    <row r="3" spans="1:66" s="212" customFormat="1" ht="18" customHeight="1">
      <c r="A3" s="278" t="s">
        <v>268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66" ht="20.25" customHeight="1" thickBot="1">
      <c r="A4" s="8" t="s">
        <v>0</v>
      </c>
      <c r="B4" s="277" t="s">
        <v>1</v>
      </c>
      <c r="C4" s="277"/>
      <c r="D4" s="277"/>
      <c r="E4" s="277"/>
      <c r="F4" s="277"/>
      <c r="G4" s="277" t="s">
        <v>232</v>
      </c>
      <c r="H4" s="277"/>
      <c r="I4" s="277"/>
      <c r="J4" s="277"/>
      <c r="K4" s="277"/>
      <c r="L4" s="9" t="s">
        <v>3</v>
      </c>
    </row>
    <row r="5" spans="1:66" s="99" customFormat="1" ht="15.75" customHeight="1" thickBot="1">
      <c r="A5" s="189"/>
      <c r="B5" s="215">
        <v>2008</v>
      </c>
      <c r="C5" s="215">
        <v>2009</v>
      </c>
      <c r="D5" s="215">
        <v>2010</v>
      </c>
      <c r="E5" s="215">
        <v>2011</v>
      </c>
      <c r="F5" s="219">
        <v>2012</v>
      </c>
      <c r="G5" s="215">
        <v>2008</v>
      </c>
      <c r="H5" s="215">
        <v>2009</v>
      </c>
      <c r="I5" s="215">
        <v>2010</v>
      </c>
      <c r="J5" s="215">
        <v>2011</v>
      </c>
      <c r="K5" s="219">
        <v>2012</v>
      </c>
      <c r="L5" s="190" t="s">
        <v>4</v>
      </c>
    </row>
    <row r="6" spans="1:66" s="99" customFormat="1" ht="19.5" customHeight="1" thickBot="1">
      <c r="A6" s="191" t="s">
        <v>5</v>
      </c>
      <c r="B6" s="15">
        <v>10435.207501681423</v>
      </c>
      <c r="C6" s="15">
        <v>8968.6425693867441</v>
      </c>
      <c r="D6" s="15">
        <v>9256.6159903359985</v>
      </c>
      <c r="E6" s="15">
        <v>9681.0535838318865</v>
      </c>
      <c r="F6" s="15">
        <v>11300.630678495814</v>
      </c>
      <c r="G6" s="118">
        <v>7592.7752241569879</v>
      </c>
      <c r="H6" s="15">
        <v>6126.4313292967408</v>
      </c>
      <c r="I6" s="15">
        <v>6436.8868250559999</v>
      </c>
      <c r="J6" s="15">
        <v>6916.5893626940551</v>
      </c>
      <c r="K6" s="127">
        <v>7065.219048974539</v>
      </c>
      <c r="L6" s="192" t="s">
        <v>6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</row>
    <row r="7" spans="1:66" ht="19.5" customHeight="1">
      <c r="A7" s="17" t="s">
        <v>7</v>
      </c>
      <c r="B7" s="18">
        <v>3508.1155399356749</v>
      </c>
      <c r="C7" s="18">
        <v>3387.3972506734031</v>
      </c>
      <c r="D7" s="18">
        <v>2768.2818820799998</v>
      </c>
      <c r="E7" s="18">
        <v>3181.7150911249973</v>
      </c>
      <c r="F7" s="18">
        <v>4160.0255483892306</v>
      </c>
      <c r="G7" s="126">
        <v>735.67084465153937</v>
      </c>
      <c r="H7" s="19">
        <v>894.27887303569355</v>
      </c>
      <c r="I7" s="19">
        <v>462.38812692799996</v>
      </c>
      <c r="J7" s="19">
        <v>766.38281979931412</v>
      </c>
      <c r="K7" s="146">
        <v>601.20859674718497</v>
      </c>
      <c r="L7" s="36" t="s">
        <v>8</v>
      </c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</row>
    <row r="8" spans="1:66" ht="20.100000000000001" customHeight="1">
      <c r="A8" s="85" t="s">
        <v>9</v>
      </c>
      <c r="B8" s="22">
        <v>6582.6401481698795</v>
      </c>
      <c r="C8" s="22">
        <v>5319.1279763106295</v>
      </c>
      <c r="D8" s="22">
        <v>6360.1961005439998</v>
      </c>
      <c r="E8" s="22">
        <v>6363.0175646761127</v>
      </c>
      <c r="F8" s="129">
        <v>6866.6150651661337</v>
      </c>
      <c r="G8" s="22">
        <v>6656.5446785583272</v>
      </c>
      <c r="H8" s="22">
        <v>5185.5945051889366</v>
      </c>
      <c r="I8" s="22">
        <v>5958.1638870959996</v>
      </c>
      <c r="J8" s="22">
        <v>6140.5773347305285</v>
      </c>
      <c r="K8" s="129">
        <v>6378.8807254228086</v>
      </c>
      <c r="L8" s="193" t="s">
        <v>10</v>
      </c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</row>
    <row r="9" spans="1:66" ht="23.25" customHeight="1">
      <c r="A9" s="85" t="s">
        <v>328</v>
      </c>
      <c r="B9" s="22">
        <v>0.38557508486605352</v>
      </c>
      <c r="C9" s="22">
        <v>0.22401162545822884</v>
      </c>
      <c r="D9" s="22" t="s">
        <v>324</v>
      </c>
      <c r="E9" s="22">
        <v>0.11922150039969</v>
      </c>
      <c r="F9" s="129" t="s">
        <v>324</v>
      </c>
      <c r="G9" s="22">
        <v>5870.7781222792382</v>
      </c>
      <c r="H9" s="22">
        <v>4927.9327127194674</v>
      </c>
      <c r="I9" s="22">
        <v>4517.3720529120001</v>
      </c>
      <c r="J9" s="22">
        <v>4480.1316136980668</v>
      </c>
      <c r="K9" s="129">
        <v>5335.2471015198207</v>
      </c>
      <c r="L9" s="193" t="s">
        <v>292</v>
      </c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</row>
    <row r="10" spans="1:66" ht="20.100000000000001" customHeight="1" thickBot="1">
      <c r="A10" s="194" t="s">
        <v>183</v>
      </c>
      <c r="B10" s="18">
        <v>344.45181357586983</v>
      </c>
      <c r="C10" s="18">
        <v>262.11734240271051</v>
      </c>
      <c r="D10" s="18">
        <v>128.13800771200002</v>
      </c>
      <c r="E10" s="18">
        <v>136.32092803077643</v>
      </c>
      <c r="F10" s="128">
        <v>273.99006494044926</v>
      </c>
      <c r="G10" s="164">
        <v>200.55970094712117</v>
      </c>
      <c r="H10" s="18">
        <v>46.557951072110761</v>
      </c>
      <c r="I10" s="18">
        <v>16.334811031999998</v>
      </c>
      <c r="J10" s="18">
        <v>9.6292081642119278</v>
      </c>
      <c r="K10" s="128">
        <v>85.129726804545044</v>
      </c>
      <c r="L10" s="195" t="s">
        <v>194</v>
      </c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</row>
    <row r="11" spans="1:66" s="99" customFormat="1" ht="13.5" thickBot="1">
      <c r="A11" s="189" t="s">
        <v>11</v>
      </c>
      <c r="B11" s="27">
        <v>2052.6749847884344</v>
      </c>
      <c r="C11" s="27">
        <v>1981.5796106870052</v>
      </c>
      <c r="D11" s="27">
        <v>1930.4477054720003</v>
      </c>
      <c r="E11" s="27">
        <v>2456.3482037308822</v>
      </c>
      <c r="F11" s="130">
        <v>2981.1188237251076</v>
      </c>
      <c r="G11" s="27">
        <v>346.06037759371247</v>
      </c>
      <c r="H11" s="27">
        <v>148.64727434034342</v>
      </c>
      <c r="I11" s="27">
        <v>293.95576490399998</v>
      </c>
      <c r="J11" s="27">
        <v>413.13754002209276</v>
      </c>
      <c r="K11" s="130">
        <v>195.42701514695997</v>
      </c>
      <c r="L11" s="196" t="s">
        <v>12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</row>
    <row r="12" spans="1:66" ht="18" customHeight="1" thickBot="1">
      <c r="A12" s="263" t="s">
        <v>300</v>
      </c>
      <c r="B12" s="15">
        <v>1875.2221459165332</v>
      </c>
      <c r="C12" s="15">
        <v>1806.2011172057207</v>
      </c>
      <c r="D12" s="15">
        <v>1800.912333792</v>
      </c>
      <c r="E12" s="15">
        <v>2347.3790056738162</v>
      </c>
      <c r="F12" s="127">
        <v>2624.1698811837732</v>
      </c>
      <c r="G12" s="264">
        <v>343.09049446961211</v>
      </c>
      <c r="H12" s="264">
        <v>147.57904714041095</v>
      </c>
      <c r="I12" s="264">
        <v>292.04996540799999</v>
      </c>
      <c r="J12" s="264">
        <v>412.24792226920465</v>
      </c>
      <c r="K12" s="265">
        <v>171.93304432190999</v>
      </c>
      <c r="L12" s="192" t="s">
        <v>304</v>
      </c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</row>
    <row r="13" spans="1:66" ht="15.75" customHeight="1">
      <c r="A13" s="32" t="s">
        <v>13</v>
      </c>
      <c r="B13" s="22">
        <v>1428.0078289772091</v>
      </c>
      <c r="C13" s="22">
        <v>1322.8333582065886</v>
      </c>
      <c r="D13" s="22">
        <v>1482.0869011520001</v>
      </c>
      <c r="E13" s="22">
        <v>1523.7191507162145</v>
      </c>
      <c r="F13" s="129">
        <v>1672.9691284055659</v>
      </c>
      <c r="G13" s="33">
        <v>156.08339912634943</v>
      </c>
      <c r="H13" s="33">
        <v>125.63620583397646</v>
      </c>
      <c r="I13" s="33">
        <v>292.08441949600001</v>
      </c>
      <c r="J13" s="33">
        <v>386.47020972823645</v>
      </c>
      <c r="K13" s="131">
        <v>95.55464042692499</v>
      </c>
      <c r="L13" s="34" t="s">
        <v>14</v>
      </c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</row>
    <row r="14" spans="1:66" ht="15.75" customHeight="1">
      <c r="A14" s="197" t="s">
        <v>15</v>
      </c>
      <c r="B14" s="18">
        <v>1393.8095544015894</v>
      </c>
      <c r="C14" s="18">
        <v>1271.6426318206152</v>
      </c>
      <c r="D14" s="18">
        <v>1445.682405024</v>
      </c>
      <c r="E14" s="18">
        <v>1499.3445513214983</v>
      </c>
      <c r="F14" s="128">
        <v>1629.7932154827217</v>
      </c>
      <c r="G14" s="18">
        <v>153.84793943622549</v>
      </c>
      <c r="H14" s="18">
        <v>124.66319623948485</v>
      </c>
      <c r="I14" s="18">
        <v>291.54156163199997</v>
      </c>
      <c r="J14" s="18">
        <v>385.59356110936181</v>
      </c>
      <c r="K14" s="128">
        <v>75.653961877379999</v>
      </c>
      <c r="L14" s="36" t="s">
        <v>16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</row>
    <row r="15" spans="1:66">
      <c r="A15" s="40" t="s">
        <v>17</v>
      </c>
      <c r="B15" s="38">
        <v>21.890761159386226</v>
      </c>
      <c r="C15" s="38">
        <v>33.444149189562033</v>
      </c>
      <c r="D15" s="38">
        <v>26.772148832000003</v>
      </c>
      <c r="E15" s="38">
        <v>21.065833868984189</v>
      </c>
      <c r="F15" s="132">
        <v>23.943877396803</v>
      </c>
      <c r="G15" s="38">
        <v>7.1732011395441816E-2</v>
      </c>
      <c r="H15" s="38">
        <v>1.1003431467779283</v>
      </c>
      <c r="I15" s="38">
        <v>0.26478983999999994</v>
      </c>
      <c r="J15" s="7">
        <v>0.39603361776861001</v>
      </c>
      <c r="K15" s="132">
        <v>0.17447230619999998</v>
      </c>
      <c r="L15" s="41" t="s">
        <v>18</v>
      </c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</row>
    <row r="16" spans="1:66">
      <c r="A16" s="40" t="s">
        <v>19</v>
      </c>
      <c r="B16" s="38">
        <v>25.060275429578152</v>
      </c>
      <c r="C16" s="38">
        <v>23.126704232346132</v>
      </c>
      <c r="D16" s="38">
        <v>69.131874240000002</v>
      </c>
      <c r="E16" s="38">
        <v>56.215031766992993</v>
      </c>
      <c r="F16" s="132">
        <v>26.674227910576999</v>
      </c>
      <c r="G16" s="38">
        <v>3.7189502389544176</v>
      </c>
      <c r="H16" s="38">
        <v>4.6600389095118659</v>
      </c>
      <c r="I16" s="38">
        <v>5.681096288</v>
      </c>
      <c r="J16" s="38">
        <v>96.097287301926315</v>
      </c>
      <c r="K16" s="132">
        <v>4.62578049597</v>
      </c>
      <c r="L16" s="41" t="s">
        <v>20</v>
      </c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</row>
    <row r="17" spans="1:66">
      <c r="A17" s="40" t="s">
        <v>21</v>
      </c>
      <c r="B17" s="38">
        <v>35.35827612005199</v>
      </c>
      <c r="C17" s="38">
        <v>30.10068521937103</v>
      </c>
      <c r="D17" s="38">
        <v>37.279074976000004</v>
      </c>
      <c r="E17" s="38">
        <v>66.675955693358588</v>
      </c>
      <c r="F17" s="132">
        <v>59.847279778377008</v>
      </c>
      <c r="G17" s="38">
        <v>7.7298937225109957E-2</v>
      </c>
      <c r="H17" s="38" t="s">
        <v>324</v>
      </c>
      <c r="I17" s="38">
        <v>0.20203141599999999</v>
      </c>
      <c r="J17" s="38" t="s">
        <v>324</v>
      </c>
      <c r="K17" s="132" t="s">
        <v>324</v>
      </c>
      <c r="L17" s="41" t="s">
        <v>22</v>
      </c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</row>
    <row r="18" spans="1:66">
      <c r="A18" s="40" t="s">
        <v>23</v>
      </c>
      <c r="B18" s="38">
        <v>73.917264700919631</v>
      </c>
      <c r="C18" s="38">
        <v>8.2191845006752828</v>
      </c>
      <c r="D18" s="38">
        <v>28.547700896000002</v>
      </c>
      <c r="E18" s="38">
        <v>13.756867518755008</v>
      </c>
      <c r="F18" s="132">
        <v>5.7467654365940009</v>
      </c>
      <c r="G18" s="38" t="s">
        <v>324</v>
      </c>
      <c r="H18" s="38" t="s">
        <v>324</v>
      </c>
      <c r="I18" s="38">
        <v>8.5850719999999991E-2</v>
      </c>
      <c r="J18" s="38" t="s">
        <v>324</v>
      </c>
      <c r="K18" s="132">
        <v>8.8792257149999998E-2</v>
      </c>
      <c r="L18" s="41" t="s">
        <v>24</v>
      </c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</row>
    <row r="19" spans="1:66">
      <c r="A19" s="40" t="s">
        <v>25</v>
      </c>
      <c r="B19" s="38">
        <v>208.12793842772882</v>
      </c>
      <c r="C19" s="38">
        <v>258.58162683441014</v>
      </c>
      <c r="D19" s="38">
        <v>258.23880367999999</v>
      </c>
      <c r="E19" s="38">
        <v>219.15002090600109</v>
      </c>
      <c r="F19" s="132">
        <v>232.58942947341399</v>
      </c>
      <c r="G19" s="38">
        <v>29.710759175329869</v>
      </c>
      <c r="H19" s="38">
        <v>22.639385032172473</v>
      </c>
      <c r="I19" s="38">
        <v>25.443772711999998</v>
      </c>
      <c r="J19" s="38">
        <v>31.325593607617137</v>
      </c>
      <c r="K19" s="132">
        <v>3.1075977738000002</v>
      </c>
      <c r="L19" s="41" t="s">
        <v>26</v>
      </c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</row>
    <row r="20" spans="1:66">
      <c r="A20" s="40" t="s">
        <v>27</v>
      </c>
      <c r="B20" s="38">
        <v>240.84036643972368</v>
      </c>
      <c r="C20" s="38">
        <v>269.61218474305457</v>
      </c>
      <c r="D20" s="38">
        <v>157.524892096</v>
      </c>
      <c r="E20" s="38">
        <v>120.85864049771142</v>
      </c>
      <c r="F20" s="132">
        <v>117.62739083505805</v>
      </c>
      <c r="G20" s="38">
        <v>33.60090025399839</v>
      </c>
      <c r="H20" s="38">
        <v>17.220649742957743</v>
      </c>
      <c r="I20" s="38">
        <v>14.957407695999999</v>
      </c>
      <c r="J20" s="38">
        <v>5.2157406653900109</v>
      </c>
      <c r="K20" s="132">
        <v>7.3084134284850002</v>
      </c>
      <c r="L20" s="41" t="s">
        <v>28</v>
      </c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</row>
    <row r="21" spans="1:66">
      <c r="A21" s="40" t="s">
        <v>29</v>
      </c>
      <c r="B21" s="38">
        <v>1.5199631366453419</v>
      </c>
      <c r="C21" s="38">
        <v>1.5980131256994019</v>
      </c>
      <c r="D21" s="38">
        <v>1.8416935680000002</v>
      </c>
      <c r="E21" s="38">
        <v>8.9766046931541297</v>
      </c>
      <c r="F21" s="132">
        <v>13.823337633403996</v>
      </c>
      <c r="G21" s="38">
        <v>0.16331096666333467</v>
      </c>
      <c r="H21" s="38" t="s">
        <v>324</v>
      </c>
      <c r="I21" s="38">
        <v>124.60219187999998</v>
      </c>
      <c r="J21" s="38">
        <v>65.321239462041916</v>
      </c>
      <c r="K21" s="132">
        <v>0.26064897249000002</v>
      </c>
      <c r="L21" s="41" t="s">
        <v>30</v>
      </c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</row>
    <row r="22" spans="1:66">
      <c r="A22" s="40" t="s">
        <v>31</v>
      </c>
      <c r="B22" s="38">
        <v>6.6976987984806033</v>
      </c>
      <c r="C22" s="38">
        <v>7.4166271360698444</v>
      </c>
      <c r="D22" s="38">
        <v>12.449227648000001</v>
      </c>
      <c r="E22" s="38">
        <v>29.949743567186964</v>
      </c>
      <c r="F22" s="132">
        <v>17.569361509427004</v>
      </c>
      <c r="G22" s="38">
        <v>0.11400145561775288</v>
      </c>
      <c r="H22" s="38">
        <v>0.17734959043989965</v>
      </c>
      <c r="I22" s="38" t="s">
        <v>324</v>
      </c>
      <c r="J22" s="38" t="s">
        <v>324</v>
      </c>
      <c r="K22" s="132">
        <v>0.72183389540999998</v>
      </c>
      <c r="L22" s="41" t="s">
        <v>32</v>
      </c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</row>
    <row r="23" spans="1:66">
      <c r="A23" s="40" t="s">
        <v>33</v>
      </c>
      <c r="B23" s="38">
        <v>202.35470176049591</v>
      </c>
      <c r="C23" s="38">
        <v>109.02877486721012</v>
      </c>
      <c r="D23" s="38">
        <v>133.754242336</v>
      </c>
      <c r="E23" s="38">
        <v>66.318088626097975</v>
      </c>
      <c r="F23" s="132">
        <v>52.452073760437024</v>
      </c>
      <c r="G23" s="38">
        <v>13.022982634846061</v>
      </c>
      <c r="H23" s="38">
        <v>5.4506158851051536</v>
      </c>
      <c r="I23" s="38">
        <v>8.4705664399999989</v>
      </c>
      <c r="J23" s="38">
        <v>9.8033358303565468</v>
      </c>
      <c r="K23" s="132">
        <v>8.4556081676999941</v>
      </c>
      <c r="L23" s="41" t="s">
        <v>34</v>
      </c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</row>
    <row r="24" spans="1:66">
      <c r="A24" s="40" t="s">
        <v>35</v>
      </c>
      <c r="B24" s="38" t="s">
        <v>324</v>
      </c>
      <c r="C24" s="38" t="s">
        <v>324</v>
      </c>
      <c r="D24" s="38" t="s">
        <v>324</v>
      </c>
      <c r="E24" s="38" t="s">
        <v>324</v>
      </c>
      <c r="F24" s="132" t="s">
        <v>324</v>
      </c>
      <c r="G24" s="38" t="s">
        <v>324</v>
      </c>
      <c r="H24" s="38" t="s">
        <v>324</v>
      </c>
      <c r="I24" s="38" t="s">
        <v>324</v>
      </c>
      <c r="J24" s="38" t="s">
        <v>324</v>
      </c>
      <c r="K24" s="132" t="s">
        <v>324</v>
      </c>
      <c r="L24" s="41" t="s">
        <v>36</v>
      </c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</row>
    <row r="25" spans="1:66">
      <c r="A25" s="40" t="s">
        <v>37</v>
      </c>
      <c r="B25" s="38">
        <v>397.06872549820116</v>
      </c>
      <c r="C25" s="38">
        <v>292.68909632466693</v>
      </c>
      <c r="D25" s="38">
        <v>533.383561568</v>
      </c>
      <c r="E25" s="38">
        <v>738.53077137485684</v>
      </c>
      <c r="F25" s="132">
        <v>890.18163300189883</v>
      </c>
      <c r="G25" s="38">
        <v>38.438662732407039</v>
      </c>
      <c r="H25" s="38">
        <v>30.509583785886552</v>
      </c>
      <c r="I25" s="38">
        <v>24.207972991999998</v>
      </c>
      <c r="J25" s="38">
        <v>37.039922480838989</v>
      </c>
      <c r="K25" s="132">
        <v>36.748079896154998</v>
      </c>
      <c r="L25" s="41" t="s">
        <v>38</v>
      </c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</row>
    <row r="26" spans="1:66">
      <c r="A26" s="40" t="s">
        <v>39</v>
      </c>
      <c r="B26" s="38">
        <v>1.2379266626849259</v>
      </c>
      <c r="C26" s="38">
        <v>1.3293814604476173</v>
      </c>
      <c r="D26" s="38">
        <v>0.250050944</v>
      </c>
      <c r="E26" s="38">
        <v>0.12188152955744999</v>
      </c>
      <c r="F26" s="132">
        <v>0.52347107745400001</v>
      </c>
      <c r="G26" s="38">
        <v>0.13315330867652939</v>
      </c>
      <c r="H26" s="38">
        <v>0.34971130855682037</v>
      </c>
      <c r="I26" s="38">
        <v>0.22616611999999997</v>
      </c>
      <c r="J26" s="38">
        <v>0.47990177371268999</v>
      </c>
      <c r="K26" s="132">
        <v>0.173656029165</v>
      </c>
      <c r="L26" s="41" t="s">
        <v>40</v>
      </c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</row>
    <row r="27" spans="1:66">
      <c r="A27" s="40" t="s">
        <v>41</v>
      </c>
      <c r="B27" s="38">
        <v>32.302110320171941</v>
      </c>
      <c r="C27" s="38">
        <v>29.849094780050137</v>
      </c>
      <c r="D27" s="38">
        <v>23.491541216000002</v>
      </c>
      <c r="E27" s="38">
        <v>18.53150665730502</v>
      </c>
      <c r="F27" s="132">
        <v>42.011147163232017</v>
      </c>
      <c r="G27" s="38">
        <v>12.594160828468612</v>
      </c>
      <c r="H27" s="38">
        <v>15.554531325438937</v>
      </c>
      <c r="I27" s="38">
        <v>38.241716159999996</v>
      </c>
      <c r="J27" s="38">
        <v>8.9680891846851907</v>
      </c>
      <c r="K27" s="132">
        <v>4.0603529851799989</v>
      </c>
      <c r="L27" s="41" t="s">
        <v>42</v>
      </c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</row>
    <row r="28" spans="1:66">
      <c r="A28" s="40" t="s">
        <v>43</v>
      </c>
      <c r="B28" s="38">
        <v>47.476690396391469</v>
      </c>
      <c r="C28" s="38">
        <v>110.78753825376235</v>
      </c>
      <c r="D28" s="38">
        <v>37.250786144000003</v>
      </c>
      <c r="E28" s="38">
        <v>26.982842292530897</v>
      </c>
      <c r="F28" s="132">
        <v>91.806883616175014</v>
      </c>
      <c r="G28" s="38">
        <v>1.5777690654238303</v>
      </c>
      <c r="H28" s="38">
        <v>0.35892083720818063</v>
      </c>
      <c r="I28" s="38">
        <v>0.14186308</v>
      </c>
      <c r="J28" s="38">
        <v>0.44123104667360996</v>
      </c>
      <c r="K28" s="132">
        <v>0.64428280478999989</v>
      </c>
      <c r="L28" s="41" t="s">
        <v>44</v>
      </c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</row>
    <row r="29" spans="1:66" ht="25.5">
      <c r="A29" s="198" t="s">
        <v>239</v>
      </c>
      <c r="B29" s="38">
        <v>99.918125762395078</v>
      </c>
      <c r="C29" s="38">
        <v>95.84750811672788</v>
      </c>
      <c r="D29" s="38">
        <v>125.720891296</v>
      </c>
      <c r="E29" s="38">
        <v>112.19006778186134</v>
      </c>
      <c r="F29" s="132">
        <v>54.983365682089016</v>
      </c>
      <c r="G29" s="38">
        <v>20.616950451319472</v>
      </c>
      <c r="H29" s="38">
        <v>26.61200014986494</v>
      </c>
      <c r="I29" s="38">
        <v>49.016136287999991</v>
      </c>
      <c r="J29" s="38">
        <v>130.50053485778176</v>
      </c>
      <c r="K29" s="132">
        <v>9.2621561539349972</v>
      </c>
      <c r="L29" s="199" t="s">
        <v>238</v>
      </c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</row>
    <row r="30" spans="1:66">
      <c r="A30" s="194" t="s">
        <v>46</v>
      </c>
      <c r="B30" s="18">
        <v>34.198274575619749</v>
      </c>
      <c r="C30" s="18">
        <v>51.190726385973385</v>
      </c>
      <c r="D30" s="18">
        <v>36.404496127999998</v>
      </c>
      <c r="E30" s="18">
        <v>24.374599394716288</v>
      </c>
      <c r="F30" s="128">
        <v>43.175912922844006</v>
      </c>
      <c r="G30" s="18">
        <v>2.2354596901239501</v>
      </c>
      <c r="H30" s="18">
        <v>0.97300959449160718</v>
      </c>
      <c r="I30" s="18">
        <v>0.54285786399999991</v>
      </c>
      <c r="J30" s="18">
        <v>0.87664861887459</v>
      </c>
      <c r="K30" s="128">
        <v>19.900678549545002</v>
      </c>
      <c r="L30" s="195" t="s">
        <v>47</v>
      </c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</row>
    <row r="31" spans="1:66">
      <c r="A31" s="40" t="s">
        <v>68</v>
      </c>
      <c r="B31" s="38">
        <v>6.2550385591263513</v>
      </c>
      <c r="C31" s="38">
        <v>0.6541873615184256</v>
      </c>
      <c r="D31" s="38">
        <v>0.85809609600000003</v>
      </c>
      <c r="E31" s="38">
        <v>0.21176923242929999</v>
      </c>
      <c r="F31" s="132">
        <v>0.32879124674500004</v>
      </c>
      <c r="G31" s="38" t="s">
        <v>324</v>
      </c>
      <c r="H31" s="38" t="s">
        <v>324</v>
      </c>
      <c r="I31" s="38">
        <v>7.114775999999999E-2</v>
      </c>
      <c r="J31" s="38" t="s">
        <v>324</v>
      </c>
      <c r="K31" s="132" t="s">
        <v>324</v>
      </c>
      <c r="L31" s="41" t="s">
        <v>69</v>
      </c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</row>
    <row r="32" spans="1:66">
      <c r="A32" s="40" t="s">
        <v>48</v>
      </c>
      <c r="B32" s="46">
        <v>1.6614373744002404</v>
      </c>
      <c r="C32" s="46">
        <v>1.4098800643449743</v>
      </c>
      <c r="D32" s="46">
        <v>3.303908608</v>
      </c>
      <c r="E32" s="46">
        <v>3.4200322659230693</v>
      </c>
      <c r="F32" s="133">
        <v>0.98011474252900022</v>
      </c>
      <c r="G32" s="46" t="s">
        <v>324</v>
      </c>
      <c r="H32" s="46" t="s">
        <v>324</v>
      </c>
      <c r="I32" s="46" t="s">
        <v>324</v>
      </c>
      <c r="J32" s="46" t="s">
        <v>324</v>
      </c>
      <c r="K32" s="133" t="s">
        <v>324</v>
      </c>
      <c r="L32" s="41" t="s">
        <v>49</v>
      </c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</row>
    <row r="33" spans="1:66">
      <c r="A33" s="40" t="s">
        <v>50</v>
      </c>
      <c r="B33" s="38">
        <v>8.5611470235905589</v>
      </c>
      <c r="C33" s="38">
        <v>2.0875443200366584</v>
      </c>
      <c r="D33" s="38">
        <v>0.87970396800000006</v>
      </c>
      <c r="E33" s="38">
        <v>1.84981275370809</v>
      </c>
      <c r="F33" s="132">
        <v>1.8404752264599997</v>
      </c>
      <c r="G33" s="38" t="s">
        <v>324</v>
      </c>
      <c r="H33" s="38">
        <v>5.9102488906038989E-2</v>
      </c>
      <c r="I33" s="38" t="s">
        <v>324</v>
      </c>
      <c r="J33" s="38" t="s">
        <v>324</v>
      </c>
      <c r="K33" s="132" t="s">
        <v>324</v>
      </c>
      <c r="L33" s="41" t="s">
        <v>51</v>
      </c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</row>
    <row r="34" spans="1:66">
      <c r="A34" s="40" t="s">
        <v>52</v>
      </c>
      <c r="B34" s="38">
        <v>3.8168566296981217</v>
      </c>
      <c r="C34" s="38">
        <v>5.441295245803591</v>
      </c>
      <c r="D34" s="38">
        <v>8.5139866240000011</v>
      </c>
      <c r="E34" s="38">
        <v>4.0110063677406007</v>
      </c>
      <c r="F34" s="132">
        <v>5.9087462818280008</v>
      </c>
      <c r="G34" s="38">
        <v>0.37591066703318671</v>
      </c>
      <c r="H34" s="38">
        <v>5.736163250048236E-2</v>
      </c>
      <c r="I34" s="38">
        <v>0.14235014400000001</v>
      </c>
      <c r="J34" s="38">
        <v>5.7493917433320003E-2</v>
      </c>
      <c r="K34" s="132" t="s">
        <v>324</v>
      </c>
      <c r="L34" s="41" t="s">
        <v>53</v>
      </c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</row>
    <row r="35" spans="1:66">
      <c r="A35" s="40" t="s">
        <v>54</v>
      </c>
      <c r="B35" s="38">
        <v>4.804612130547782</v>
      </c>
      <c r="C35" s="38">
        <v>12.317804125747639</v>
      </c>
      <c r="D35" s="38">
        <v>10.064628288</v>
      </c>
      <c r="E35" s="38">
        <v>3.4713977252810411</v>
      </c>
      <c r="F35" s="132">
        <v>15.131710478599</v>
      </c>
      <c r="G35" s="38">
        <v>0.76692035140943615</v>
      </c>
      <c r="H35" s="38">
        <v>0.32648939407678956</v>
      </c>
      <c r="I35" s="38">
        <v>0.22534220799999996</v>
      </c>
      <c r="J35" s="38">
        <v>0.79514431867800006</v>
      </c>
      <c r="K35" s="132">
        <v>0.45530022135000003</v>
      </c>
      <c r="L35" s="41" t="s">
        <v>55</v>
      </c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</row>
    <row r="36" spans="1:66">
      <c r="A36" s="40" t="s">
        <v>72</v>
      </c>
      <c r="B36" s="38">
        <v>4.7836690036985194</v>
      </c>
      <c r="C36" s="38">
        <v>1.8675585056434494</v>
      </c>
      <c r="D36" s="38">
        <v>5.6265901119999997</v>
      </c>
      <c r="E36" s="38">
        <v>4.9206995201523283</v>
      </c>
      <c r="F36" s="38">
        <v>10.891114676533002</v>
      </c>
      <c r="G36" s="121">
        <v>1.0546492724410235</v>
      </c>
      <c r="H36" s="38">
        <v>0.47494697231333211</v>
      </c>
      <c r="I36" s="38" t="s">
        <v>324</v>
      </c>
      <c r="J36" s="38" t="s">
        <v>324</v>
      </c>
      <c r="K36" s="132" t="s">
        <v>324</v>
      </c>
      <c r="L36" s="41" t="s">
        <v>73</v>
      </c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</row>
    <row r="37" spans="1:66">
      <c r="A37" s="40" t="s">
        <v>56</v>
      </c>
      <c r="B37" s="38">
        <v>0.43743769557177126</v>
      </c>
      <c r="C37" s="38">
        <v>2.8059003372081808</v>
      </c>
      <c r="D37" s="38">
        <v>0.61695920000000004</v>
      </c>
      <c r="E37" s="38">
        <v>0.21728414448006</v>
      </c>
      <c r="F37" s="132">
        <v>0.28853436279199995</v>
      </c>
      <c r="G37" s="38" t="s">
        <v>324</v>
      </c>
      <c r="H37" s="38" t="s">
        <v>324</v>
      </c>
      <c r="I37" s="38" t="s">
        <v>324</v>
      </c>
      <c r="J37" s="38" t="s">
        <v>324</v>
      </c>
      <c r="K37" s="132" t="s">
        <v>324</v>
      </c>
      <c r="L37" s="41" t="s">
        <v>57</v>
      </c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</row>
    <row r="38" spans="1:66">
      <c r="A38" s="40" t="s">
        <v>58</v>
      </c>
      <c r="B38" s="38">
        <v>3.878076158986405</v>
      </c>
      <c r="C38" s="38">
        <v>24.606556425670469</v>
      </c>
      <c r="D38" s="38">
        <v>6.5406232319999997</v>
      </c>
      <c r="E38" s="38">
        <v>6.2725973850017995</v>
      </c>
      <c r="F38" s="132">
        <v>7.8064259073580002</v>
      </c>
      <c r="G38" s="38" t="s">
        <v>324</v>
      </c>
      <c r="H38" s="38" t="s">
        <v>324</v>
      </c>
      <c r="I38" s="38">
        <v>0.10205583999999999</v>
      </c>
      <c r="J38" s="38" t="s">
        <v>324</v>
      </c>
      <c r="K38" s="132">
        <v>19.438542703694999</v>
      </c>
      <c r="L38" s="47" t="s">
        <v>59</v>
      </c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</row>
    <row r="39" spans="1:66" s="99" customFormat="1" ht="25.5">
      <c r="A39" s="200" t="s">
        <v>60</v>
      </c>
      <c r="B39" s="22">
        <v>300.71552838044784</v>
      </c>
      <c r="C39" s="22">
        <v>424.11279305083957</v>
      </c>
      <c r="D39" s="22">
        <v>305.62349417600001</v>
      </c>
      <c r="E39" s="22">
        <v>820.00440278479005</v>
      </c>
      <c r="F39" s="129">
        <v>993.74500513966245</v>
      </c>
      <c r="G39" s="22">
        <v>184.97308874925028</v>
      </c>
      <c r="H39" s="22">
        <v>17.552323257235194</v>
      </c>
      <c r="I39" s="22">
        <v>0.37088785599999996</v>
      </c>
      <c r="J39" s="22">
        <v>26.564606281058278</v>
      </c>
      <c r="K39" s="129">
        <v>96.247072329464999</v>
      </c>
      <c r="L39" s="86" t="s">
        <v>245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</row>
    <row r="40" spans="1:66">
      <c r="A40" s="40" t="s">
        <v>62</v>
      </c>
      <c r="B40" s="38">
        <v>5.8809384985005995</v>
      </c>
      <c r="C40" s="38">
        <v>4.137828809376809</v>
      </c>
      <c r="D40" s="38">
        <v>0.95574336000000004</v>
      </c>
      <c r="E40" s="38">
        <v>3.3166873099572305</v>
      </c>
      <c r="F40" s="132">
        <v>3.1752578499330006</v>
      </c>
      <c r="G40" s="38" t="s">
        <v>324</v>
      </c>
      <c r="H40" s="38" t="s">
        <v>324</v>
      </c>
      <c r="I40" s="38" t="s">
        <v>324</v>
      </c>
      <c r="J40" s="38" t="s">
        <v>324</v>
      </c>
      <c r="K40" s="132" t="s">
        <v>324</v>
      </c>
      <c r="L40" s="41" t="s">
        <v>63</v>
      </c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</row>
    <row r="41" spans="1:66">
      <c r="A41" s="40" t="s">
        <v>64</v>
      </c>
      <c r="B41" s="38">
        <v>294.81904661945225</v>
      </c>
      <c r="C41" s="38">
        <v>419.97496424146271</v>
      </c>
      <c r="D41" s="38">
        <v>304.66775081599997</v>
      </c>
      <c r="E41" s="38">
        <v>816.39122636855939</v>
      </c>
      <c r="F41" s="132">
        <v>990.56974728972943</v>
      </c>
      <c r="G41" s="38">
        <v>184.94407330342858</v>
      </c>
      <c r="H41" s="38">
        <v>17.533757989340156</v>
      </c>
      <c r="I41" s="38">
        <v>0.37000931999999992</v>
      </c>
      <c r="J41" s="38">
        <v>26.562359582991537</v>
      </c>
      <c r="K41" s="132">
        <v>96.245022239234984</v>
      </c>
      <c r="L41" s="41" t="s">
        <v>65</v>
      </c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</row>
    <row r="42" spans="1:66">
      <c r="A42" s="40" t="s">
        <v>58</v>
      </c>
      <c r="B42" s="50" t="s">
        <v>324</v>
      </c>
      <c r="C42" s="50" t="s">
        <v>324</v>
      </c>
      <c r="D42" s="50" t="s">
        <v>324</v>
      </c>
      <c r="E42" s="50">
        <v>0.29648910627335995</v>
      </c>
      <c r="F42" s="155" t="s">
        <v>324</v>
      </c>
      <c r="G42" s="38" t="s">
        <v>324</v>
      </c>
      <c r="H42" s="38" t="s">
        <v>324</v>
      </c>
      <c r="I42" s="38" t="s">
        <v>324</v>
      </c>
      <c r="J42" s="38" t="s">
        <v>324</v>
      </c>
      <c r="K42" s="132" t="s">
        <v>324</v>
      </c>
      <c r="L42" s="47" t="s">
        <v>59</v>
      </c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</row>
    <row r="43" spans="1:66" s="99" customFormat="1" ht="13.5" thickBot="1">
      <c r="A43" s="51" t="s">
        <v>66</v>
      </c>
      <c r="B43" s="53">
        <v>180.6970631344962</v>
      </c>
      <c r="C43" s="53">
        <v>110.44569233426591</v>
      </c>
      <c r="D43" s="53">
        <v>49.606434592000006</v>
      </c>
      <c r="E43" s="53">
        <v>28.030051567528112</v>
      </c>
      <c r="F43" s="134">
        <v>0.63166056138900006</v>
      </c>
      <c r="G43" s="53">
        <v>4.2694662841363451</v>
      </c>
      <c r="H43" s="53">
        <v>5.3635276436909125</v>
      </c>
      <c r="I43" s="53">
        <v>0.13751591999999999</v>
      </c>
      <c r="J43" s="53">
        <v>8.9754878784509981E-2</v>
      </c>
      <c r="K43" s="134" t="s">
        <v>324</v>
      </c>
      <c r="L43" s="54" t="s">
        <v>67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</row>
    <row r="44" spans="1:66" s="99" customFormat="1" ht="20.25" customHeight="1" thickBot="1">
      <c r="A44" s="266" t="s">
        <v>301</v>
      </c>
      <c r="B44" s="59">
        <v>177.45283887190118</v>
      </c>
      <c r="C44" s="59">
        <v>175.37849348128486</v>
      </c>
      <c r="D44" s="59">
        <v>129.53537168</v>
      </c>
      <c r="E44" s="59">
        <v>108.96919805706588</v>
      </c>
      <c r="F44" s="136">
        <v>356.94894254133402</v>
      </c>
      <c r="G44" s="59">
        <v>2.9698831241003596</v>
      </c>
      <c r="H44" s="59">
        <v>1.0682271999324717</v>
      </c>
      <c r="I44" s="59">
        <v>1.9057994959999998</v>
      </c>
      <c r="J44" s="59">
        <v>0.88961775288812994</v>
      </c>
      <c r="K44" s="136">
        <v>23.493970825049999</v>
      </c>
      <c r="L44" s="267" t="s">
        <v>305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</row>
    <row r="45" spans="1:66">
      <c r="A45" s="40" t="s">
        <v>254</v>
      </c>
      <c r="B45" s="38">
        <v>0.25369438904438224</v>
      </c>
      <c r="C45" s="38" t="s">
        <v>324</v>
      </c>
      <c r="D45" s="38" t="s">
        <v>324</v>
      </c>
      <c r="E45" s="38">
        <v>7.4340101201999992E-2</v>
      </c>
      <c r="F45" s="38">
        <v>0.700751417431</v>
      </c>
      <c r="G45" s="121" t="s">
        <v>324</v>
      </c>
      <c r="H45" s="38" t="s">
        <v>324</v>
      </c>
      <c r="I45" s="38" t="s">
        <v>324</v>
      </c>
      <c r="J45" s="38" t="s">
        <v>324</v>
      </c>
      <c r="K45" s="132" t="s">
        <v>324</v>
      </c>
      <c r="L45" s="41" t="s">
        <v>286</v>
      </c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</row>
    <row r="46" spans="1:66">
      <c r="A46" s="40" t="s">
        <v>74</v>
      </c>
      <c r="B46" s="38">
        <v>127.03626973940416</v>
      </c>
      <c r="C46" s="38">
        <v>114.78982669530183</v>
      </c>
      <c r="D46" s="38">
        <v>73.608918239999994</v>
      </c>
      <c r="E46" s="38">
        <v>73.274381959227284</v>
      </c>
      <c r="F46" s="38">
        <v>265.058061862464</v>
      </c>
      <c r="G46" s="121" t="s">
        <v>324</v>
      </c>
      <c r="H46" s="38">
        <v>9.2865570856646734E-2</v>
      </c>
      <c r="I46" s="38">
        <v>1.3018856559999998</v>
      </c>
      <c r="J46" s="38" t="s">
        <v>324</v>
      </c>
      <c r="K46" s="132">
        <v>3.0939605839650008</v>
      </c>
      <c r="L46" s="41" t="s">
        <v>75</v>
      </c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</row>
    <row r="47" spans="1:66">
      <c r="A47" s="40" t="s">
        <v>76</v>
      </c>
      <c r="B47" s="38">
        <v>13.004330503298686</v>
      </c>
      <c r="C47" s="38">
        <v>8.8182424509454016</v>
      </c>
      <c r="D47" s="38">
        <v>19.408989600000002</v>
      </c>
      <c r="E47" s="38">
        <v>10.750501372796039</v>
      </c>
      <c r="F47" s="38">
        <v>47.951227440375995</v>
      </c>
      <c r="G47" s="121">
        <v>0.37236337465013997</v>
      </c>
      <c r="H47" s="38" t="s">
        <v>324</v>
      </c>
      <c r="I47" s="38">
        <v>5.3654423999999999E-2</v>
      </c>
      <c r="J47" s="38" t="s">
        <v>324</v>
      </c>
      <c r="K47" s="132">
        <v>0.49900514154000003</v>
      </c>
      <c r="L47" s="41" t="s">
        <v>77</v>
      </c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</row>
    <row r="48" spans="1:66" s="99" customFormat="1" ht="13.5" thickBot="1">
      <c r="A48" s="58" t="s">
        <v>78</v>
      </c>
      <c r="B48" s="59">
        <v>2.9602696645341857</v>
      </c>
      <c r="C48" s="59">
        <v>0.53689125135056914</v>
      </c>
      <c r="D48" s="59">
        <v>8.2477824000000005E-2</v>
      </c>
      <c r="E48" s="59">
        <v>0.49537522912427989</v>
      </c>
      <c r="F48" s="59">
        <v>6.2988898219E-2</v>
      </c>
      <c r="G48" s="123">
        <v>0.34165766518392637</v>
      </c>
      <c r="H48" s="59" t="s">
        <v>324</v>
      </c>
      <c r="I48" s="59" t="s">
        <v>324</v>
      </c>
      <c r="J48" s="59" t="s">
        <v>324</v>
      </c>
      <c r="K48" s="136" t="s">
        <v>324</v>
      </c>
      <c r="L48" s="60" t="s">
        <v>79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</row>
    <row r="49" spans="1:66" ht="13.5" thickBot="1">
      <c r="A49" s="191" t="s">
        <v>80</v>
      </c>
      <c r="B49" s="27">
        <v>1100.9787039185819</v>
      </c>
      <c r="C49" s="27">
        <v>1233.6442184788243</v>
      </c>
      <c r="D49" s="27">
        <v>1109.81254384</v>
      </c>
      <c r="E49" s="27">
        <v>1052.3398814219972</v>
      </c>
      <c r="F49" s="27">
        <v>1128.6215604205488</v>
      </c>
      <c r="G49" s="120">
        <v>75.085555093312649</v>
      </c>
      <c r="H49" s="27">
        <v>47.480260930879794</v>
      </c>
      <c r="I49" s="27">
        <v>169.25202245599996</v>
      </c>
      <c r="J49" s="27">
        <v>321.22590894507704</v>
      </c>
      <c r="K49" s="130">
        <v>112.56055318808998</v>
      </c>
      <c r="L49" s="201" t="s">
        <v>81</v>
      </c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</row>
    <row r="50" spans="1:66" s="99" customFormat="1" ht="20.25" customHeight="1" thickBot="1">
      <c r="A50" s="191" t="s">
        <v>7</v>
      </c>
      <c r="B50" s="15">
        <v>789.37636682816776</v>
      </c>
      <c r="C50" s="15">
        <v>659.48516914923744</v>
      </c>
      <c r="D50" s="15">
        <v>539.45881017600004</v>
      </c>
      <c r="E50" s="15">
        <v>486.97960125864449</v>
      </c>
      <c r="F50" s="15">
        <v>447.25740982408172</v>
      </c>
      <c r="G50" s="118">
        <v>71.345849093962386</v>
      </c>
      <c r="H50" s="15">
        <v>26.552479647356737</v>
      </c>
      <c r="I50" s="15">
        <v>126.176701368</v>
      </c>
      <c r="J50" s="15">
        <v>276.97524597004866</v>
      </c>
      <c r="K50" s="127">
        <v>57.671076037829984</v>
      </c>
      <c r="L50" s="201" t="s">
        <v>8</v>
      </c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</row>
    <row r="51" spans="1:66">
      <c r="A51" s="40" t="s">
        <v>82</v>
      </c>
      <c r="B51" s="38">
        <v>23.188582083266695</v>
      </c>
      <c r="C51" s="38">
        <v>85.335960643739142</v>
      </c>
      <c r="D51" s="38">
        <v>54.197636064000008</v>
      </c>
      <c r="E51" s="38">
        <v>8.5723112315202865</v>
      </c>
      <c r="F51" s="38">
        <v>14.794303525157012</v>
      </c>
      <c r="G51" s="121">
        <v>1.2051196151039583</v>
      </c>
      <c r="H51" s="38">
        <v>0.59411360640555655</v>
      </c>
      <c r="I51" s="38">
        <v>0.58021612799999989</v>
      </c>
      <c r="J51" s="38" t="s">
        <v>324</v>
      </c>
      <c r="K51" s="132">
        <v>2.3335716997800002</v>
      </c>
      <c r="L51" s="41" t="s">
        <v>83</v>
      </c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</row>
    <row r="52" spans="1:66" ht="13.5" thickBot="1">
      <c r="A52" s="40" t="s">
        <v>84</v>
      </c>
      <c r="B52" s="38">
        <v>766.18778474490114</v>
      </c>
      <c r="C52" s="38">
        <v>574.14920850549822</v>
      </c>
      <c r="D52" s="38">
        <v>485.26117411200005</v>
      </c>
      <c r="E52" s="38">
        <v>478.40729002712419</v>
      </c>
      <c r="F52" s="38">
        <v>432.46310629892474</v>
      </c>
      <c r="G52" s="121">
        <v>70.140729478858432</v>
      </c>
      <c r="H52" s="38">
        <v>25.958366040951177</v>
      </c>
      <c r="I52" s="38">
        <v>125.59648523999999</v>
      </c>
      <c r="J52" s="38">
        <v>276.95926315037764</v>
      </c>
      <c r="K52" s="132">
        <v>55.337504338049975</v>
      </c>
      <c r="L52" s="41" t="s">
        <v>242</v>
      </c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</row>
    <row r="53" spans="1:66" s="99" customFormat="1" ht="20.25" customHeight="1" thickBot="1">
      <c r="A53" s="202" t="s">
        <v>85</v>
      </c>
      <c r="B53" s="15">
        <v>311.6023370904141</v>
      </c>
      <c r="C53" s="15">
        <v>574.15904932958676</v>
      </c>
      <c r="D53" s="15">
        <v>570.35373366400006</v>
      </c>
      <c r="E53" s="15">
        <v>565.36028016335285</v>
      </c>
      <c r="F53" s="15">
        <v>681.36415059646708</v>
      </c>
      <c r="G53" s="118">
        <v>3.7397059993502597</v>
      </c>
      <c r="H53" s="15">
        <v>20.927781283523057</v>
      </c>
      <c r="I53" s="15">
        <v>43.075321087999995</v>
      </c>
      <c r="J53" s="15">
        <v>44.250662975028369</v>
      </c>
      <c r="K53" s="127">
        <v>54.889477150259999</v>
      </c>
      <c r="L53" s="201" t="s">
        <v>86</v>
      </c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</row>
    <row r="54" spans="1:66" ht="25.5">
      <c r="A54" s="200" t="s">
        <v>87</v>
      </c>
      <c r="B54" s="66">
        <v>264.69577784821092</v>
      </c>
      <c r="C54" s="66">
        <v>536.23542667764775</v>
      </c>
      <c r="D54" s="66">
        <v>527.40346172799991</v>
      </c>
      <c r="E54" s="66">
        <v>532.23411030969351</v>
      </c>
      <c r="F54" s="66">
        <v>436.86210559271808</v>
      </c>
      <c r="G54" s="124">
        <v>2.7685050738704522</v>
      </c>
      <c r="H54" s="66">
        <v>20.223359625747637</v>
      </c>
      <c r="I54" s="66">
        <v>42.517550872000001</v>
      </c>
      <c r="J54" s="66">
        <v>44.037071306240044</v>
      </c>
      <c r="K54" s="137">
        <v>53.33309151153</v>
      </c>
      <c r="L54" s="86" t="s">
        <v>88</v>
      </c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</row>
    <row r="55" spans="1:66">
      <c r="A55" s="40" t="s">
        <v>89</v>
      </c>
      <c r="B55" s="38">
        <v>57.690600273340664</v>
      </c>
      <c r="C55" s="38">
        <v>145.99070115222847</v>
      </c>
      <c r="D55" s="38">
        <v>133.95819465600002</v>
      </c>
      <c r="E55" s="38">
        <v>158.25174820895103</v>
      </c>
      <c r="F55" s="38" t="s">
        <v>324</v>
      </c>
      <c r="G55" s="121">
        <v>0.25239758881447422</v>
      </c>
      <c r="H55" s="38" t="s">
        <v>324</v>
      </c>
      <c r="I55" s="38" t="s">
        <v>324</v>
      </c>
      <c r="J55" s="38">
        <v>0.1440254088</v>
      </c>
      <c r="K55" s="132" t="s">
        <v>324</v>
      </c>
      <c r="L55" s="41" t="s">
        <v>90</v>
      </c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</row>
    <row r="56" spans="1:66">
      <c r="A56" s="40" t="s">
        <v>91</v>
      </c>
      <c r="B56" s="38" t="s">
        <v>324</v>
      </c>
      <c r="C56" s="38">
        <v>2.3977571427744553</v>
      </c>
      <c r="D56" s="38">
        <v>0.57722121599999998</v>
      </c>
      <c r="E56" s="38" t="s">
        <v>324</v>
      </c>
      <c r="F56" s="38" t="s">
        <v>324</v>
      </c>
      <c r="G56" s="121" t="s">
        <v>324</v>
      </c>
      <c r="H56" s="38" t="s">
        <v>324</v>
      </c>
      <c r="I56" s="38" t="s">
        <v>324</v>
      </c>
      <c r="J56" s="38" t="s">
        <v>324</v>
      </c>
      <c r="K56" s="132" t="s">
        <v>324</v>
      </c>
      <c r="L56" s="41" t="s">
        <v>92</v>
      </c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</row>
    <row r="57" spans="1:66">
      <c r="A57" s="40" t="s">
        <v>93</v>
      </c>
      <c r="B57" s="38">
        <v>197.05882453118781</v>
      </c>
      <c r="C57" s="38">
        <v>333.5025518633509</v>
      </c>
      <c r="D57" s="38">
        <v>381.72679001600005</v>
      </c>
      <c r="E57" s="38">
        <v>361.50445428503747</v>
      </c>
      <c r="F57" s="38">
        <v>417.30944471650207</v>
      </c>
      <c r="G57" s="121">
        <v>2.1300544696121553</v>
      </c>
      <c r="H57" s="38">
        <v>6.6829755182809203</v>
      </c>
      <c r="I57" s="38">
        <v>1.3441509759999999</v>
      </c>
      <c r="J57" s="38" t="s">
        <v>324</v>
      </c>
      <c r="K57" s="132">
        <v>1.1163994041450001</v>
      </c>
      <c r="L57" s="41" t="s">
        <v>94</v>
      </c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</row>
    <row r="58" spans="1:66" ht="15.75" customHeight="1">
      <c r="A58" s="40" t="s">
        <v>95</v>
      </c>
      <c r="B58" s="38">
        <v>3.9719764070871646</v>
      </c>
      <c r="C58" s="38">
        <v>2.9031340526239631</v>
      </c>
      <c r="D58" s="38">
        <v>0.78535599999999994</v>
      </c>
      <c r="E58" s="38">
        <v>0.11139056965899</v>
      </c>
      <c r="F58" s="38">
        <v>0.84788105660700008</v>
      </c>
      <c r="G58" s="121" t="s">
        <v>324</v>
      </c>
      <c r="H58" s="38" t="s">
        <v>324</v>
      </c>
      <c r="I58" s="38">
        <v>34.453000071999995</v>
      </c>
      <c r="J58" s="38">
        <v>29.308420139871</v>
      </c>
      <c r="K58" s="132">
        <v>48.112165668074994</v>
      </c>
      <c r="L58" s="228" t="s">
        <v>179</v>
      </c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</row>
    <row r="59" spans="1:66">
      <c r="A59" s="40" t="s">
        <v>97</v>
      </c>
      <c r="B59" s="38" t="s">
        <v>324</v>
      </c>
      <c r="C59" s="38" t="s">
        <v>324</v>
      </c>
      <c r="D59" s="38" t="s">
        <v>324</v>
      </c>
      <c r="E59" s="38">
        <v>9.9886041749969984E-2</v>
      </c>
      <c r="F59" s="38" t="s">
        <v>324</v>
      </c>
      <c r="G59" s="121" t="s">
        <v>324</v>
      </c>
      <c r="H59" s="38" t="s">
        <v>324</v>
      </c>
      <c r="I59" s="38" t="s">
        <v>324</v>
      </c>
      <c r="J59" s="38" t="s">
        <v>324</v>
      </c>
      <c r="K59" s="132" t="s">
        <v>324</v>
      </c>
      <c r="L59" s="41" t="s">
        <v>98</v>
      </c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</row>
    <row r="60" spans="1:66">
      <c r="A60" s="40" t="s">
        <v>99</v>
      </c>
      <c r="B60" s="38">
        <v>4.5806123667532992</v>
      </c>
      <c r="C60" s="38">
        <v>1.3852060869670078</v>
      </c>
      <c r="D60" s="38">
        <v>5.100620096000001</v>
      </c>
      <c r="E60" s="38">
        <v>0.17268506471709</v>
      </c>
      <c r="F60" s="38">
        <v>1.2935467755989996</v>
      </c>
      <c r="G60" s="121">
        <v>0.12443291133546582</v>
      </c>
      <c r="H60" s="38">
        <v>11.349526316804941</v>
      </c>
      <c r="I60" s="38">
        <v>6.6668865119999987</v>
      </c>
      <c r="J60" s="38">
        <v>14.562186785958</v>
      </c>
      <c r="K60" s="132">
        <v>4.057008427425</v>
      </c>
      <c r="L60" s="41" t="s">
        <v>100</v>
      </c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</row>
    <row r="61" spans="1:66">
      <c r="A61" s="40" t="s">
        <v>58</v>
      </c>
      <c r="B61" s="50">
        <v>1.3875055688724507</v>
      </c>
      <c r="C61" s="50">
        <v>50.033364156135448</v>
      </c>
      <c r="D61" s="50">
        <v>5.2355800640000005</v>
      </c>
      <c r="E61" s="50">
        <v>12.073942610579039</v>
      </c>
      <c r="F61" s="50">
        <v>17.380468474030998</v>
      </c>
      <c r="G61" s="121">
        <v>0.2545739325769692</v>
      </c>
      <c r="H61" s="38">
        <v>2.1891200422535211</v>
      </c>
      <c r="I61" s="38">
        <v>5.3026247999999998E-2</v>
      </c>
      <c r="J61" s="38" t="s">
        <v>324</v>
      </c>
      <c r="K61" s="132" t="s">
        <v>324</v>
      </c>
      <c r="L61" s="41" t="s">
        <v>59</v>
      </c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</row>
    <row r="62" spans="1:66" ht="13.5" thickBot="1">
      <c r="A62" s="85" t="s">
        <v>101</v>
      </c>
      <c r="B62" s="38">
        <v>46.906559242203116</v>
      </c>
      <c r="C62" s="38">
        <v>37.923622651939027</v>
      </c>
      <c r="D62" s="38">
        <v>42.950271936000007</v>
      </c>
      <c r="E62" s="38">
        <v>33.126169853659256</v>
      </c>
      <c r="F62" s="38">
        <v>244.50204500374906</v>
      </c>
      <c r="G62" s="125">
        <v>0.97120092547980796</v>
      </c>
      <c r="H62" s="67">
        <v>0.70442165777541965</v>
      </c>
      <c r="I62" s="67">
        <v>0.55777021599999999</v>
      </c>
      <c r="J62" s="67">
        <v>0.21359166878832</v>
      </c>
      <c r="K62" s="138">
        <v>1.5563856387299999</v>
      </c>
      <c r="L62" s="86" t="s">
        <v>102</v>
      </c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</row>
    <row r="63" spans="1:66" ht="13.5" thickBot="1">
      <c r="A63" s="191" t="s">
        <v>103</v>
      </c>
      <c r="B63" s="15">
        <v>324.03228110085979</v>
      </c>
      <c r="C63" s="15">
        <v>350.03732817817865</v>
      </c>
      <c r="D63" s="15">
        <v>218.52820704000001</v>
      </c>
      <c r="E63" s="15">
        <v>202.68480651991976</v>
      </c>
      <c r="F63" s="15">
        <v>591.97261930446905</v>
      </c>
      <c r="G63" s="118">
        <v>0.39619345311875248</v>
      </c>
      <c r="H63" s="15">
        <v>0.12098962883465175</v>
      </c>
      <c r="I63" s="15">
        <v>1.5098437759999999</v>
      </c>
      <c r="J63" s="15" t="s">
        <v>324</v>
      </c>
      <c r="K63" s="127">
        <v>156.69083590596003</v>
      </c>
      <c r="L63" s="201" t="s">
        <v>104</v>
      </c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</row>
    <row r="64" spans="1:66" ht="20.25" customHeight="1" thickBot="1">
      <c r="A64" s="191" t="s">
        <v>7</v>
      </c>
      <c r="B64" s="15">
        <v>323.82049465863668</v>
      </c>
      <c r="C64" s="15">
        <v>349.89270401857027</v>
      </c>
      <c r="D64" s="15">
        <v>217.87421884800003</v>
      </c>
      <c r="E64" s="15">
        <v>202.39454479901775</v>
      </c>
      <c r="F64" s="15">
        <v>591.66828256835004</v>
      </c>
      <c r="G64" s="118">
        <v>0.39619345311875248</v>
      </c>
      <c r="H64" s="15">
        <v>0.1172562697761914</v>
      </c>
      <c r="I64" s="15">
        <v>0.13769799999999999</v>
      </c>
      <c r="J64" s="15" t="s">
        <v>324</v>
      </c>
      <c r="K64" s="127">
        <v>156.69073565044505</v>
      </c>
      <c r="L64" s="201" t="s">
        <v>105</v>
      </c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</row>
    <row r="65" spans="1:66">
      <c r="A65" s="40" t="s">
        <v>106</v>
      </c>
      <c r="B65" s="38">
        <v>302.11966155412847</v>
      </c>
      <c r="C65" s="38">
        <v>321.21180924913176</v>
      </c>
      <c r="D65" s="38">
        <v>178.09427750399999</v>
      </c>
      <c r="E65" s="38">
        <v>179.79827141874014</v>
      </c>
      <c r="F65" s="38">
        <v>553.23230997849112</v>
      </c>
      <c r="G65" s="121">
        <v>0.15104632876849258</v>
      </c>
      <c r="H65" s="38">
        <v>8.5862260081034147E-2</v>
      </c>
      <c r="I65" s="38">
        <v>0.13297757599999999</v>
      </c>
      <c r="J65" s="38" t="s">
        <v>324</v>
      </c>
      <c r="K65" s="132">
        <v>9.429687317999999E-2</v>
      </c>
      <c r="L65" s="41" t="s">
        <v>107</v>
      </c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</row>
    <row r="66" spans="1:66" ht="13.5" thickBot="1">
      <c r="A66" s="40" t="s">
        <v>108</v>
      </c>
      <c r="B66" s="38">
        <v>21.700833104508192</v>
      </c>
      <c r="C66" s="38">
        <v>28.680894769438542</v>
      </c>
      <c r="D66" s="38">
        <v>39.779941344000001</v>
      </c>
      <c r="E66" s="38">
        <v>22.596273380277601</v>
      </c>
      <c r="F66" s="38">
        <v>38.435972589859006</v>
      </c>
      <c r="G66" s="121">
        <v>0.2451471243502599</v>
      </c>
      <c r="H66" s="38" t="s">
        <v>324</v>
      </c>
      <c r="I66" s="38" t="s">
        <v>324</v>
      </c>
      <c r="J66" s="38" t="s">
        <v>324</v>
      </c>
      <c r="K66" s="132">
        <v>156.59643877726504</v>
      </c>
      <c r="L66" s="41" t="s">
        <v>109</v>
      </c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</row>
    <row r="67" spans="1:66" ht="20.25" customHeight="1" thickBot="1">
      <c r="A67" s="202" t="s">
        <v>85</v>
      </c>
      <c r="B67" s="15">
        <v>0.21178644222311072</v>
      </c>
      <c r="C67" s="15">
        <v>0.144624159608335</v>
      </c>
      <c r="D67" s="15">
        <v>0.65398819200000002</v>
      </c>
      <c r="E67" s="15">
        <v>0.29026172090202007</v>
      </c>
      <c r="F67" s="15">
        <v>0.30433673611900008</v>
      </c>
      <c r="G67" s="118" t="s">
        <v>324</v>
      </c>
      <c r="H67" s="15" t="s">
        <v>324</v>
      </c>
      <c r="I67" s="15">
        <v>1.3721457759999998</v>
      </c>
      <c r="J67" s="15" t="s">
        <v>324</v>
      </c>
      <c r="K67" s="127" t="s">
        <v>324</v>
      </c>
      <c r="L67" s="203" t="s">
        <v>110</v>
      </c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</row>
    <row r="68" spans="1:66" ht="13.5" thickBot="1">
      <c r="A68" s="202" t="s">
        <v>111</v>
      </c>
      <c r="B68" s="15">
        <v>6470.0463050497774</v>
      </c>
      <c r="C68" s="15">
        <v>4992.3145263047454</v>
      </c>
      <c r="D68" s="15">
        <v>5753.1899064640002</v>
      </c>
      <c r="E68" s="15">
        <v>5687.7094517414371</v>
      </c>
      <c r="F68" s="15">
        <v>6129.9771711437916</v>
      </c>
      <c r="G68" s="118">
        <v>6680.6777155602258</v>
      </c>
      <c r="H68" s="15">
        <v>5424.2721903114034</v>
      </c>
      <c r="I68" s="15">
        <v>5818.4943658239999</v>
      </c>
      <c r="J68" s="15">
        <v>6050.7838019132505</v>
      </c>
      <c r="K68" s="127">
        <v>6281.6483100198966</v>
      </c>
      <c r="L68" s="203" t="s">
        <v>112</v>
      </c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</row>
    <row r="69" spans="1:66" ht="20.25" customHeight="1" thickBot="1">
      <c r="A69" s="191" t="s">
        <v>234</v>
      </c>
      <c r="B69" s="15">
        <v>463.0178428849959</v>
      </c>
      <c r="C69" s="15">
        <v>506.33477848277971</v>
      </c>
      <c r="D69" s="15">
        <v>179.47550192</v>
      </c>
      <c r="E69" s="15">
        <v>84.715541649524255</v>
      </c>
      <c r="F69" s="15">
        <v>410.49252330832218</v>
      </c>
      <c r="G69" s="118">
        <v>113.17698627828872</v>
      </c>
      <c r="H69" s="15">
        <v>334.63996459728918</v>
      </c>
      <c r="I69" s="15">
        <v>43.358997175999995</v>
      </c>
      <c r="J69" s="15">
        <v>75.464326849969922</v>
      </c>
      <c r="K69" s="127">
        <v>103.62659410570502</v>
      </c>
      <c r="L69" s="203" t="s">
        <v>213</v>
      </c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</row>
    <row r="70" spans="1:66" ht="13.5" thickBot="1">
      <c r="A70" s="268" t="s">
        <v>115</v>
      </c>
      <c r="B70" s="269">
        <v>6007.0284621647806</v>
      </c>
      <c r="C70" s="269">
        <v>4485.9797478219652</v>
      </c>
      <c r="D70" s="269">
        <v>5573.7144045440009</v>
      </c>
      <c r="E70" s="269">
        <v>5602.9939100919137</v>
      </c>
      <c r="F70" s="269">
        <v>5719.4846478354702</v>
      </c>
      <c r="G70" s="270">
        <v>6567.5007292819364</v>
      </c>
      <c r="H70" s="269">
        <v>5089.6322257141146</v>
      </c>
      <c r="I70" s="269">
        <v>5775.1353686479988</v>
      </c>
      <c r="J70" s="269">
        <v>5975.3194750632802</v>
      </c>
      <c r="K70" s="271">
        <v>6178.0217159141921</v>
      </c>
      <c r="L70" s="272" t="s">
        <v>110</v>
      </c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</row>
    <row r="71" spans="1:66" ht="13.5" thickBot="1">
      <c r="A71" s="191" t="s">
        <v>116</v>
      </c>
      <c r="B71" s="76">
        <v>3349.5122225328359</v>
      </c>
      <c r="C71" s="76">
        <v>2047.4472153753629</v>
      </c>
      <c r="D71" s="76">
        <v>3371.7319155519999</v>
      </c>
      <c r="E71" s="76">
        <v>3519.3686619473451</v>
      </c>
      <c r="F71" s="76">
        <v>2489.0995534080571</v>
      </c>
      <c r="G71" s="140">
        <v>1004.0896412176627</v>
      </c>
      <c r="H71" s="76">
        <v>683.93004382158074</v>
      </c>
      <c r="I71" s="76">
        <v>821.1297356639999</v>
      </c>
      <c r="J71" s="76">
        <v>819.75188341447119</v>
      </c>
      <c r="K71" s="141">
        <v>420.77921835973501</v>
      </c>
      <c r="L71" s="201" t="s">
        <v>117</v>
      </c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</row>
    <row r="72" spans="1:66" s="99" customFormat="1" ht="25.5">
      <c r="A72" s="77" t="s">
        <v>118</v>
      </c>
      <c r="B72" s="78">
        <v>256.58440767373025</v>
      </c>
      <c r="C72" s="78">
        <v>367.25900954837914</v>
      </c>
      <c r="D72" s="78">
        <v>311.94862441600003</v>
      </c>
      <c r="E72" s="78">
        <v>243.08403424227612</v>
      </c>
      <c r="F72" s="78">
        <v>402.06570660850133</v>
      </c>
      <c r="G72" s="142">
        <v>1.6610324432726906</v>
      </c>
      <c r="H72" s="78">
        <v>0.85339323157437774</v>
      </c>
      <c r="I72" s="78">
        <v>5.2065867039999993</v>
      </c>
      <c r="J72" s="78">
        <v>0.61491528813194996</v>
      </c>
      <c r="K72" s="143">
        <v>1.0100105803949999</v>
      </c>
      <c r="L72" s="204" t="s">
        <v>216</v>
      </c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</row>
    <row r="73" spans="1:66">
      <c r="A73" s="40" t="s">
        <v>120</v>
      </c>
      <c r="B73" s="46">
        <v>20.894227478158744</v>
      </c>
      <c r="C73" s="46">
        <v>11.609278178757471</v>
      </c>
      <c r="D73" s="46">
        <v>21.313767903999999</v>
      </c>
      <c r="E73" s="46">
        <v>12.500915116478884</v>
      </c>
      <c r="F73" s="46">
        <v>21.670826536957005</v>
      </c>
      <c r="G73" s="122">
        <v>7.3379335915633739E-2</v>
      </c>
      <c r="H73" s="46" t="s">
        <v>324</v>
      </c>
      <c r="I73" s="46">
        <v>0.93763461599999998</v>
      </c>
      <c r="J73" s="46" t="s">
        <v>324</v>
      </c>
      <c r="K73" s="133">
        <v>0.49225726102500006</v>
      </c>
      <c r="L73" s="41" t="s">
        <v>243</v>
      </c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</row>
    <row r="74" spans="1:66" ht="13.5" thickBot="1">
      <c r="A74" s="80" t="s">
        <v>122</v>
      </c>
      <c r="B74" s="81">
        <v>235.69018019557151</v>
      </c>
      <c r="C74" s="81">
        <v>355.64973136962169</v>
      </c>
      <c r="D74" s="81">
        <v>290.63485651200006</v>
      </c>
      <c r="E74" s="81">
        <v>230.58311912579723</v>
      </c>
      <c r="F74" s="81">
        <v>380.39488007154426</v>
      </c>
      <c r="G74" s="144">
        <v>1.587653107357057</v>
      </c>
      <c r="H74" s="81">
        <v>0.84900457370248883</v>
      </c>
      <c r="I74" s="81">
        <v>4.2689520879999998</v>
      </c>
      <c r="J74" s="81">
        <v>0.61461521181195</v>
      </c>
      <c r="K74" s="145">
        <v>0.51775331937000002</v>
      </c>
      <c r="L74" s="82" t="s">
        <v>123</v>
      </c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</row>
    <row r="75" spans="1:66" s="231" customFormat="1" ht="25.5">
      <c r="A75" s="77" t="s">
        <v>124</v>
      </c>
      <c r="B75" s="19">
        <v>640.1341444928529</v>
      </c>
      <c r="C75" s="19">
        <v>594.58796427657785</v>
      </c>
      <c r="D75" s="19">
        <v>722.52519081599996</v>
      </c>
      <c r="E75" s="19">
        <v>596.78104138904553</v>
      </c>
      <c r="F75" s="19">
        <v>740.75367810125488</v>
      </c>
      <c r="G75" s="126">
        <v>2098.3402941846257</v>
      </c>
      <c r="H75" s="19">
        <v>1580.977503528941</v>
      </c>
      <c r="I75" s="19">
        <v>1068.432958416</v>
      </c>
      <c r="J75" s="19">
        <v>1357.6252704733058</v>
      </c>
      <c r="K75" s="146">
        <v>1720.1347313687745</v>
      </c>
      <c r="L75" s="204" t="s">
        <v>125</v>
      </c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</row>
    <row r="76" spans="1:66">
      <c r="A76" s="40" t="s">
        <v>126</v>
      </c>
      <c r="B76" s="46">
        <v>107.48204747381051</v>
      </c>
      <c r="C76" s="46">
        <v>78.956540311885007</v>
      </c>
      <c r="D76" s="46">
        <v>86.074418144000006</v>
      </c>
      <c r="E76" s="46">
        <v>48.649593864800941</v>
      </c>
      <c r="F76" s="46">
        <v>123.17412932836692</v>
      </c>
      <c r="G76" s="122">
        <v>2.0680392719912031</v>
      </c>
      <c r="H76" s="46">
        <v>2.0939432407389549</v>
      </c>
      <c r="I76" s="46">
        <v>1.3710532959999999</v>
      </c>
      <c r="J76" s="46">
        <v>2.2093440805796405</v>
      </c>
      <c r="K76" s="133">
        <v>0.89564097260999997</v>
      </c>
      <c r="L76" s="41" t="s">
        <v>127</v>
      </c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</row>
    <row r="77" spans="1:66">
      <c r="A77" s="40" t="s">
        <v>128</v>
      </c>
      <c r="B77" s="46">
        <v>259.06790298185717</v>
      </c>
      <c r="C77" s="46">
        <v>203.0798245042933</v>
      </c>
      <c r="D77" s="46">
        <v>341.33720649600002</v>
      </c>
      <c r="E77" s="46">
        <v>221.27565004433924</v>
      </c>
      <c r="F77" s="46">
        <v>282.5526243268169</v>
      </c>
      <c r="G77" s="122">
        <v>108.4091676429428</v>
      </c>
      <c r="H77" s="46">
        <v>5.090057035355974</v>
      </c>
      <c r="I77" s="46">
        <v>160.14336575999999</v>
      </c>
      <c r="J77" s="46">
        <v>3.6034732384728594</v>
      </c>
      <c r="K77" s="133">
        <v>126.73281924616504</v>
      </c>
      <c r="L77" s="41" t="s">
        <v>129</v>
      </c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</row>
    <row r="78" spans="1:66">
      <c r="A78" s="40" t="s">
        <v>130</v>
      </c>
      <c r="B78" s="46">
        <v>1.4215793089264293</v>
      </c>
      <c r="C78" s="46">
        <v>9.7252911424850481</v>
      </c>
      <c r="D78" s="46">
        <v>0.48799379200000004</v>
      </c>
      <c r="E78" s="46">
        <v>2.0068849756921501</v>
      </c>
      <c r="F78" s="46">
        <v>13.149055148476</v>
      </c>
      <c r="G78" s="122" t="s">
        <v>324</v>
      </c>
      <c r="H78" s="46" t="s">
        <v>324</v>
      </c>
      <c r="I78" s="46">
        <v>6.5453207999999985E-2</v>
      </c>
      <c r="J78" s="46" t="s">
        <v>324</v>
      </c>
      <c r="K78" s="133" t="s">
        <v>324</v>
      </c>
      <c r="L78" s="41" t="s">
        <v>131</v>
      </c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</row>
    <row r="79" spans="1:66">
      <c r="A79" s="40" t="s">
        <v>132</v>
      </c>
      <c r="B79" s="46">
        <v>29.284520187175136</v>
      </c>
      <c r="C79" s="46">
        <v>31.888456819988441</v>
      </c>
      <c r="D79" s="46">
        <v>96.365865024000001</v>
      </c>
      <c r="E79" s="46">
        <v>169.34390461994948</v>
      </c>
      <c r="F79" s="46">
        <v>21.331895177970001</v>
      </c>
      <c r="G79" s="122">
        <v>151.66782329093357</v>
      </c>
      <c r="H79" s="46">
        <v>423.23757374913191</v>
      </c>
      <c r="I79" s="46">
        <v>647.90584739999997</v>
      </c>
      <c r="J79" s="46">
        <v>26.962206849196832</v>
      </c>
      <c r="K79" s="133">
        <v>193.51229572496999</v>
      </c>
      <c r="L79" s="41" t="s">
        <v>133</v>
      </c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</row>
    <row r="80" spans="1:66">
      <c r="A80" s="40" t="s">
        <v>134</v>
      </c>
      <c r="B80" s="46">
        <v>219.73617381677323</v>
      </c>
      <c r="C80" s="46">
        <v>258.81377765025098</v>
      </c>
      <c r="D80" s="46">
        <v>190.05756598400001</v>
      </c>
      <c r="E80" s="46">
        <v>147.84797458863952</v>
      </c>
      <c r="F80" s="46">
        <v>285.79819179184</v>
      </c>
      <c r="G80" s="122">
        <v>1817.0931337921827</v>
      </c>
      <c r="H80" s="46">
        <v>1124.5965540275902</v>
      </c>
      <c r="I80" s="46">
        <v>231.237653416</v>
      </c>
      <c r="J80" s="46">
        <v>1268.0402428855034</v>
      </c>
      <c r="K80" s="133">
        <v>1357.9389828648498</v>
      </c>
      <c r="L80" s="41" t="s">
        <v>135</v>
      </c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</row>
    <row r="81" spans="1:66">
      <c r="A81" s="40" t="s">
        <v>58</v>
      </c>
      <c r="B81" s="46">
        <v>23.141920724310268</v>
      </c>
      <c r="C81" s="46">
        <v>12.124073847675094</v>
      </c>
      <c r="D81" s="46">
        <v>8.2021413760000002</v>
      </c>
      <c r="E81" s="46">
        <v>7.657033295624311</v>
      </c>
      <c r="F81" s="46">
        <v>14.747782327785</v>
      </c>
      <c r="G81" s="122">
        <v>19.099379390643744</v>
      </c>
      <c r="H81" s="46">
        <v>25.945314228583833</v>
      </c>
      <c r="I81" s="46">
        <v>27.709585335999996</v>
      </c>
      <c r="J81" s="46">
        <v>56.801901401006106</v>
      </c>
      <c r="K81" s="133">
        <v>41.035367572275</v>
      </c>
      <c r="L81" s="41" t="s">
        <v>59</v>
      </c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</row>
    <row r="82" spans="1:66" s="231" customFormat="1">
      <c r="A82" s="85" t="s">
        <v>136</v>
      </c>
      <c r="B82" s="22">
        <v>1760.7976874653616</v>
      </c>
      <c r="C82" s="22">
        <v>1476.6855586216452</v>
      </c>
      <c r="D82" s="22">
        <v>1167.5086737600002</v>
      </c>
      <c r="E82" s="22">
        <v>1243.7601725132465</v>
      </c>
      <c r="F82" s="22">
        <v>2087.5657097176563</v>
      </c>
      <c r="G82" s="119">
        <v>3463.4097614363759</v>
      </c>
      <c r="H82" s="22">
        <v>2823.8712851320179</v>
      </c>
      <c r="I82" s="22">
        <v>3880.3660878639998</v>
      </c>
      <c r="J82" s="22">
        <v>3797.3274058873712</v>
      </c>
      <c r="K82" s="129">
        <v>4036.0977556052862</v>
      </c>
      <c r="L82" s="86" t="s">
        <v>137</v>
      </c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</row>
    <row r="83" spans="1:66">
      <c r="A83" s="40" t="s">
        <v>138</v>
      </c>
      <c r="B83" s="46" t="s">
        <v>324</v>
      </c>
      <c r="C83" s="46">
        <v>7.2230220480416746E-2</v>
      </c>
      <c r="D83" s="46" t="s">
        <v>324</v>
      </c>
      <c r="E83" s="46" t="s">
        <v>324</v>
      </c>
      <c r="F83" s="46">
        <v>0.10469731251200001</v>
      </c>
      <c r="G83" s="122" t="s">
        <v>324</v>
      </c>
      <c r="H83" s="46" t="s">
        <v>324</v>
      </c>
      <c r="I83" s="46" t="s">
        <v>324</v>
      </c>
      <c r="J83" s="46" t="s">
        <v>324</v>
      </c>
      <c r="K83" s="133" t="s">
        <v>324</v>
      </c>
      <c r="L83" s="41" t="s">
        <v>139</v>
      </c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</row>
    <row r="84" spans="1:66">
      <c r="A84" s="40" t="s">
        <v>140</v>
      </c>
      <c r="B84" s="38">
        <v>1.2776114829068372</v>
      </c>
      <c r="C84" s="38">
        <v>0.57061385732201442</v>
      </c>
      <c r="D84" s="38">
        <v>0.74976844800000009</v>
      </c>
      <c r="E84" s="38">
        <v>0.91029658493829002</v>
      </c>
      <c r="F84" s="38">
        <v>2.033260255169</v>
      </c>
      <c r="G84" s="121">
        <v>0.19182726909236306</v>
      </c>
      <c r="H84" s="38">
        <v>0.21840594250434114</v>
      </c>
      <c r="I84" s="38">
        <v>0.50413855199999991</v>
      </c>
      <c r="J84" s="38">
        <v>7.2529017746010005E-2</v>
      </c>
      <c r="K84" s="132">
        <v>0.58859341096499995</v>
      </c>
      <c r="L84" s="41" t="s">
        <v>141</v>
      </c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</row>
    <row r="85" spans="1:66">
      <c r="A85" s="40" t="s">
        <v>142</v>
      </c>
      <c r="B85" s="38">
        <v>787.72094700849482</v>
      </c>
      <c r="C85" s="38">
        <v>834.72523886937847</v>
      </c>
      <c r="D85" s="38">
        <v>659.24983238400011</v>
      </c>
      <c r="E85" s="38">
        <v>573.73420360908494</v>
      </c>
      <c r="F85" s="38">
        <v>874.42099548485419</v>
      </c>
      <c r="G85" s="121">
        <v>2366.1701140086475</v>
      </c>
      <c r="H85" s="38">
        <v>1544.3842623080261</v>
      </c>
      <c r="I85" s="38">
        <v>1423.373606184</v>
      </c>
      <c r="J85" s="38">
        <v>2241.1454739766059</v>
      </c>
      <c r="K85" s="132">
        <v>2898.9498961713898</v>
      </c>
      <c r="L85" s="41" t="s">
        <v>143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</row>
    <row r="86" spans="1:66">
      <c r="A86" s="40" t="s">
        <v>144</v>
      </c>
      <c r="B86" s="38">
        <v>1.6160114536685328</v>
      </c>
      <c r="C86" s="38">
        <v>1.0856394546594639</v>
      </c>
      <c r="D86" s="38">
        <v>9.8671052479999997</v>
      </c>
      <c r="E86" s="38">
        <v>6.8982435036407708</v>
      </c>
      <c r="F86" s="38">
        <v>0.355196638043</v>
      </c>
      <c r="G86" s="121">
        <v>4.2221850143942419</v>
      </c>
      <c r="H86" s="38">
        <v>4.4336534304456876</v>
      </c>
      <c r="I86" s="38">
        <v>8.3048053599999978</v>
      </c>
      <c r="J86" s="38">
        <v>3.7236715469259001</v>
      </c>
      <c r="K86" s="132">
        <v>2.0745468796949997</v>
      </c>
      <c r="L86" s="41" t="s">
        <v>145</v>
      </c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</row>
    <row r="87" spans="1:66">
      <c r="A87" s="40" t="s">
        <v>146</v>
      </c>
      <c r="B87" s="38">
        <v>460.82473832876803</v>
      </c>
      <c r="C87" s="38">
        <v>332.16179524170394</v>
      </c>
      <c r="D87" s="38">
        <v>281.86815571200003</v>
      </c>
      <c r="E87" s="38">
        <v>444.31418543076217</v>
      </c>
      <c r="F87" s="38">
        <v>651.2177477104392</v>
      </c>
      <c r="G87" s="121">
        <v>607.72035598005789</v>
      </c>
      <c r="H87" s="38">
        <v>1233.1411051931793</v>
      </c>
      <c r="I87" s="38">
        <v>2163.5006293039996</v>
      </c>
      <c r="J87" s="38">
        <v>945.61862608795968</v>
      </c>
      <c r="K87" s="132">
        <v>804.06873750225236</v>
      </c>
      <c r="L87" s="41" t="s">
        <v>147</v>
      </c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</row>
    <row r="88" spans="1:66">
      <c r="A88" s="40" t="s">
        <v>148</v>
      </c>
      <c r="B88" s="38">
        <v>1.4542483751499404</v>
      </c>
      <c r="C88" s="38">
        <v>1.8682422923982247</v>
      </c>
      <c r="D88" s="38">
        <v>0.33674784000000002</v>
      </c>
      <c r="E88" s="38">
        <v>0.63576364010498998</v>
      </c>
      <c r="F88" s="38">
        <v>0.54817674735200006</v>
      </c>
      <c r="G88" s="121">
        <v>1.3099641433426628</v>
      </c>
      <c r="H88" s="38" t="s">
        <v>324</v>
      </c>
      <c r="I88" s="38" t="s">
        <v>324</v>
      </c>
      <c r="J88" s="38" t="s">
        <v>324</v>
      </c>
      <c r="K88" s="132" t="s">
        <v>324</v>
      </c>
      <c r="L88" s="41" t="s">
        <v>214</v>
      </c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</row>
    <row r="89" spans="1:66">
      <c r="A89" s="40" t="s">
        <v>150</v>
      </c>
      <c r="B89" s="38">
        <v>185.98435292443017</v>
      </c>
      <c r="C89" s="38">
        <v>187.98161751022576</v>
      </c>
      <c r="D89" s="38">
        <v>109.66982998400002</v>
      </c>
      <c r="E89" s="38">
        <v>74.883204487681539</v>
      </c>
      <c r="F89" s="38">
        <v>208.77761510901107</v>
      </c>
      <c r="G89" s="121">
        <v>477.46189176389441</v>
      </c>
      <c r="H89" s="38">
        <v>35.486733498408256</v>
      </c>
      <c r="I89" s="38">
        <v>274.42492639199997</v>
      </c>
      <c r="J89" s="38">
        <v>557.98869589076037</v>
      </c>
      <c r="K89" s="132">
        <v>311.33020599937504</v>
      </c>
      <c r="L89" s="41" t="s">
        <v>151</v>
      </c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</row>
    <row r="90" spans="1:66">
      <c r="A90" s="40" t="s">
        <v>152</v>
      </c>
      <c r="B90" s="38">
        <v>92.19917812509982</v>
      </c>
      <c r="C90" s="38">
        <v>87.110376764132752</v>
      </c>
      <c r="D90" s="38">
        <v>87.685348607999998</v>
      </c>
      <c r="E90" s="38">
        <v>130.42847787037638</v>
      </c>
      <c r="F90" s="38">
        <v>95.161790784619015</v>
      </c>
      <c r="G90" s="121">
        <v>1.7812353808976407</v>
      </c>
      <c r="H90" s="38">
        <v>0.69256983238471947</v>
      </c>
      <c r="I90" s="38">
        <v>1.7966789519999997</v>
      </c>
      <c r="J90" s="38">
        <v>1.9910166318165601</v>
      </c>
      <c r="K90" s="132">
        <v>1.3184604317099999</v>
      </c>
      <c r="L90" s="41" t="s">
        <v>153</v>
      </c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</row>
    <row r="91" spans="1:66">
      <c r="A91" s="40" t="s">
        <v>154</v>
      </c>
      <c r="B91" s="38">
        <v>0.54996658556577371</v>
      </c>
      <c r="C91" s="38">
        <v>0.49841405223808594</v>
      </c>
      <c r="D91" s="38">
        <v>0.64726604800000009</v>
      </c>
      <c r="E91" s="38">
        <v>0.61217698325231995</v>
      </c>
      <c r="F91" s="38">
        <v>1.6060539586130003</v>
      </c>
      <c r="G91" s="121">
        <v>2.6153189917033188</v>
      </c>
      <c r="H91" s="38">
        <v>4.1469168318541385</v>
      </c>
      <c r="I91" s="38">
        <v>5.7237121119999994</v>
      </c>
      <c r="J91" s="38">
        <v>3.8517142560667192</v>
      </c>
      <c r="K91" s="132">
        <v>4.71815835609</v>
      </c>
      <c r="L91" s="41" t="s">
        <v>155</v>
      </c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</row>
    <row r="92" spans="1:66" s="232" customFormat="1" ht="13.5" thickBot="1">
      <c r="A92" s="40" t="s">
        <v>58</v>
      </c>
      <c r="B92" s="87">
        <v>229.17060554268292</v>
      </c>
      <c r="C92" s="87">
        <v>30.611390359106675</v>
      </c>
      <c r="D92" s="87">
        <v>17.395124031999998</v>
      </c>
      <c r="E92" s="87">
        <v>11.330101565679929</v>
      </c>
      <c r="F92" s="87">
        <v>253.34017571704408</v>
      </c>
      <c r="G92" s="121">
        <v>1.9368688843462616</v>
      </c>
      <c r="H92" s="38">
        <v>1.361391443420799</v>
      </c>
      <c r="I92" s="38">
        <v>2.6973331199999997</v>
      </c>
      <c r="J92" s="38">
        <v>42.935678479489908</v>
      </c>
      <c r="K92" s="132">
        <v>13.046695893704999</v>
      </c>
      <c r="L92" s="41" t="s">
        <v>59</v>
      </c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</row>
    <row r="93" spans="1:66" ht="13.5" thickBot="1">
      <c r="A93" s="191" t="s">
        <v>156</v>
      </c>
      <c r="B93" s="15">
        <v>143.02341324790083</v>
      </c>
      <c r="C93" s="15">
        <v>148.94954333527883</v>
      </c>
      <c r="D93" s="15">
        <v>116.49961980800001</v>
      </c>
      <c r="E93" s="15">
        <v>145.65031238687328</v>
      </c>
      <c r="F93" s="15">
        <v>194.95043896144699</v>
      </c>
      <c r="G93" s="118">
        <v>289.99568150949625</v>
      </c>
      <c r="H93" s="15">
        <v>459.35266301316813</v>
      </c>
      <c r="I93" s="15">
        <v>137.34001706399999</v>
      </c>
      <c r="J93" s="15">
        <v>121.77523599702995</v>
      </c>
      <c r="K93" s="127">
        <v>233.7626079090864</v>
      </c>
      <c r="L93" s="201" t="s">
        <v>157</v>
      </c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</row>
    <row r="94" spans="1:66" s="99" customFormat="1" ht="20.25" customHeight="1" thickBot="1">
      <c r="A94" s="202" t="s">
        <v>158</v>
      </c>
      <c r="B94" s="15">
        <v>56.678689647341081</v>
      </c>
      <c r="C94" s="15">
        <v>65.483481817094358</v>
      </c>
      <c r="D94" s="15">
        <v>30.561017344</v>
      </c>
      <c r="E94" s="15">
        <v>60.246397743995018</v>
      </c>
      <c r="F94" s="15">
        <v>86.437451504702992</v>
      </c>
      <c r="G94" s="118">
        <v>207.66132135655744</v>
      </c>
      <c r="H94" s="15">
        <v>385.39012538086064</v>
      </c>
      <c r="I94" s="15">
        <v>0.66476497599999995</v>
      </c>
      <c r="J94" s="15">
        <v>1.6697658106983899</v>
      </c>
      <c r="K94" s="127">
        <v>111.28714663129499</v>
      </c>
      <c r="L94" s="273" t="s">
        <v>220</v>
      </c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</row>
    <row r="95" spans="1:66" s="99" customFormat="1" ht="20.25" customHeight="1" thickBot="1">
      <c r="A95" s="274" t="s">
        <v>85</v>
      </c>
      <c r="B95" s="15">
        <v>86.344723600559746</v>
      </c>
      <c r="C95" s="15">
        <v>83.466061518184475</v>
      </c>
      <c r="D95" s="15">
        <v>85.938602464000013</v>
      </c>
      <c r="E95" s="15">
        <v>85.403914642878263</v>
      </c>
      <c r="F95" s="15">
        <v>108.51298745674401</v>
      </c>
      <c r="G95" s="118">
        <v>82.3343601529388</v>
      </c>
      <c r="H95" s="15">
        <v>73.962537632307559</v>
      </c>
      <c r="I95" s="15">
        <v>136.67525208799998</v>
      </c>
      <c r="J95" s="15">
        <v>120.10547018633157</v>
      </c>
      <c r="K95" s="127">
        <v>122.4754612777914</v>
      </c>
      <c r="L95" s="272" t="s">
        <v>110</v>
      </c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</row>
    <row r="96" spans="1:66" s="99" customFormat="1" ht="15.75">
      <c r="A96" s="205" t="s">
        <v>302</v>
      </c>
      <c r="B96" s="19">
        <v>48.699198782337071</v>
      </c>
      <c r="C96" s="19">
        <v>42.585218533571314</v>
      </c>
      <c r="D96" s="19">
        <v>51.548978624</v>
      </c>
      <c r="E96" s="19">
        <v>43.412417928883855</v>
      </c>
      <c r="F96" s="19">
        <v>48.006276679517001</v>
      </c>
      <c r="G96" s="126">
        <v>59.896166965763676</v>
      </c>
      <c r="H96" s="19">
        <v>55.065270268859742</v>
      </c>
      <c r="I96" s="19">
        <v>110.59510067199999</v>
      </c>
      <c r="J96" s="19">
        <v>89.790493654505056</v>
      </c>
      <c r="K96" s="146">
        <v>69.961795558889989</v>
      </c>
      <c r="L96" s="204" t="s">
        <v>306</v>
      </c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</row>
    <row r="97" spans="1:66" s="252" customFormat="1" ht="12.75" customHeight="1">
      <c r="A97" s="40" t="s">
        <v>160</v>
      </c>
      <c r="B97" s="46">
        <v>0.37933706297481007</v>
      </c>
      <c r="C97" s="46">
        <v>0.16531498297318159</v>
      </c>
      <c r="D97" s="46">
        <v>0.41865366399999998</v>
      </c>
      <c r="E97" s="46" t="s">
        <v>324</v>
      </c>
      <c r="F97" s="46">
        <v>0.11745079074300001</v>
      </c>
      <c r="G97" s="122">
        <v>0.37115500779688126</v>
      </c>
      <c r="H97" s="46">
        <v>0.34097337733937877</v>
      </c>
      <c r="I97" s="46">
        <v>3.4024879919999997</v>
      </c>
      <c r="J97" s="46">
        <v>0.30025332242132996</v>
      </c>
      <c r="K97" s="133">
        <v>0.15267417003</v>
      </c>
      <c r="L97" s="41" t="s">
        <v>161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</row>
    <row r="98" spans="1:66">
      <c r="A98" s="40" t="s">
        <v>255</v>
      </c>
      <c r="B98" s="38">
        <v>0.35712881592363038</v>
      </c>
      <c r="C98" s="38">
        <v>0.42815750009646925</v>
      </c>
      <c r="D98" s="38">
        <v>10.013619616</v>
      </c>
      <c r="E98" s="38">
        <v>7.5402522606530384</v>
      </c>
      <c r="F98" s="38">
        <v>0.75159822842000001</v>
      </c>
      <c r="G98" s="121">
        <v>16.494750887794886</v>
      </c>
      <c r="H98" s="38">
        <v>13.461674571580172</v>
      </c>
      <c r="I98" s="38">
        <v>13.730042831999999</v>
      </c>
      <c r="J98" s="38">
        <v>18.441870716922246</v>
      </c>
      <c r="K98" s="132">
        <v>12.652630477634998</v>
      </c>
      <c r="L98" s="41" t="s">
        <v>257</v>
      </c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</row>
    <row r="99" spans="1:66">
      <c r="A99" s="40" t="s">
        <v>256</v>
      </c>
      <c r="B99" s="38">
        <v>47.892584032986825</v>
      </c>
      <c r="C99" s="38">
        <v>41.827925116390141</v>
      </c>
      <c r="D99" s="38">
        <v>41.088068736000004</v>
      </c>
      <c r="E99" s="38">
        <v>35.793095125148007</v>
      </c>
      <c r="F99" s="38">
        <v>47.121435666435005</v>
      </c>
      <c r="G99" s="121">
        <v>42.538589022041158</v>
      </c>
      <c r="H99" s="38">
        <v>40.931142467972229</v>
      </c>
      <c r="I99" s="38">
        <v>93.052307191999986</v>
      </c>
      <c r="J99" s="38">
        <v>70.393963773524533</v>
      </c>
      <c r="K99" s="132">
        <v>56.965527209579989</v>
      </c>
      <c r="L99" s="41" t="s">
        <v>258</v>
      </c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</row>
    <row r="100" spans="1:66">
      <c r="A100" s="40" t="s">
        <v>58</v>
      </c>
      <c r="B100" s="38">
        <v>7.0148870451819265E-2</v>
      </c>
      <c r="C100" s="38">
        <v>0.16382093411151843</v>
      </c>
      <c r="D100" s="38" t="s">
        <v>324</v>
      </c>
      <c r="E100" s="38" t="s">
        <v>324</v>
      </c>
      <c r="F100" s="38" t="s">
        <v>324</v>
      </c>
      <c r="G100" s="121">
        <v>0.49167204813074766</v>
      </c>
      <c r="H100" s="38">
        <v>0.33147985196797225</v>
      </c>
      <c r="I100" s="38">
        <v>0.410262656</v>
      </c>
      <c r="J100" s="38">
        <v>0.65440584163694993</v>
      </c>
      <c r="K100" s="132">
        <v>0.19096370164499998</v>
      </c>
      <c r="L100" s="41" t="s">
        <v>59</v>
      </c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</row>
    <row r="101" spans="1:66" ht="25.5">
      <c r="A101" s="92" t="s">
        <v>168</v>
      </c>
      <c r="B101" s="66">
        <v>0.14981249730107957</v>
      </c>
      <c r="C101" s="66" t="s">
        <v>324</v>
      </c>
      <c r="D101" s="66">
        <v>0.23912803200000002</v>
      </c>
      <c r="E101" s="66">
        <v>0.23549998662303001</v>
      </c>
      <c r="F101" s="66">
        <v>6.6935000729999999E-2</v>
      </c>
      <c r="G101" s="124">
        <v>0.95842427469012403</v>
      </c>
      <c r="H101" s="66">
        <v>0.84380283209531171</v>
      </c>
      <c r="I101" s="66">
        <v>3.0838388879999998</v>
      </c>
      <c r="J101" s="66">
        <v>2.3058005271042599</v>
      </c>
      <c r="K101" s="137">
        <v>2.3555191486050004</v>
      </c>
      <c r="L101" s="206" t="s">
        <v>169</v>
      </c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</row>
    <row r="102" spans="1:66" ht="25.5">
      <c r="A102" s="92" t="s">
        <v>170</v>
      </c>
      <c r="B102" s="66">
        <v>0.84301362749900022</v>
      </c>
      <c r="C102" s="66">
        <v>0.38338508865521903</v>
      </c>
      <c r="D102" s="66">
        <v>0.1185184</v>
      </c>
      <c r="E102" s="66">
        <v>0.5785644952268999</v>
      </c>
      <c r="F102" s="66">
        <v>0.42348064912400002</v>
      </c>
      <c r="G102" s="124">
        <v>1.7013849511695323</v>
      </c>
      <c r="H102" s="66">
        <v>0.97105212174416355</v>
      </c>
      <c r="I102" s="66">
        <v>2.3260947600000002</v>
      </c>
      <c r="J102" s="66">
        <v>4.4112659489586594</v>
      </c>
      <c r="K102" s="137">
        <v>31.9202699460864</v>
      </c>
      <c r="L102" s="206" t="s">
        <v>171</v>
      </c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</row>
    <row r="103" spans="1:66" ht="13.5" thickBot="1">
      <c r="A103" s="51" t="s">
        <v>172</v>
      </c>
      <c r="B103" s="52">
        <v>36.6526986934226</v>
      </c>
      <c r="C103" s="52">
        <v>40.461737588414067</v>
      </c>
      <c r="D103" s="52">
        <v>34.031977407999996</v>
      </c>
      <c r="E103" s="52">
        <v>41.177432232144497</v>
      </c>
      <c r="F103" s="52">
        <v>60.016295127373006</v>
      </c>
      <c r="G103" s="147">
        <v>19.778383961315473</v>
      </c>
      <c r="H103" s="52">
        <v>17.082412409608338</v>
      </c>
      <c r="I103" s="52">
        <v>20.670217767999997</v>
      </c>
      <c r="J103" s="52">
        <v>23.597910055763609</v>
      </c>
      <c r="K103" s="148">
        <v>18.237876624210003</v>
      </c>
      <c r="L103" s="54" t="s">
        <v>173</v>
      </c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</row>
    <row r="104" spans="1:66" s="187" customFormat="1" ht="12">
      <c r="A104" s="183" t="s">
        <v>174</v>
      </c>
      <c r="B104" s="216"/>
      <c r="C104" s="216"/>
      <c r="D104" s="216"/>
      <c r="E104" s="216"/>
      <c r="F104" s="216"/>
      <c r="G104" s="217"/>
      <c r="H104" s="217"/>
      <c r="I104" s="217"/>
      <c r="J104" s="217"/>
      <c r="K104" s="217"/>
      <c r="L104" s="218" t="s">
        <v>229</v>
      </c>
    </row>
    <row r="105" spans="1:66" s="187" customFormat="1" ht="12">
      <c r="A105" s="188" t="s">
        <v>219</v>
      </c>
      <c r="B105" s="184"/>
      <c r="C105" s="185"/>
      <c r="D105" s="184"/>
      <c r="E105" s="184"/>
      <c r="F105" s="184"/>
      <c r="G105" s="185"/>
      <c r="H105" s="185"/>
      <c r="I105" s="185"/>
      <c r="J105" s="185"/>
      <c r="K105" s="185"/>
      <c r="L105" s="218" t="s">
        <v>247</v>
      </c>
    </row>
    <row r="106" spans="1:66" s="187" customFormat="1" ht="12">
      <c r="A106" s="188" t="s">
        <v>192</v>
      </c>
      <c r="B106" s="184"/>
      <c r="C106" s="185"/>
      <c r="D106" s="184"/>
      <c r="E106" s="184"/>
      <c r="F106" s="184"/>
      <c r="G106" s="185"/>
      <c r="H106" s="185"/>
      <c r="I106" s="185"/>
      <c r="J106" s="185"/>
      <c r="K106" s="185"/>
      <c r="L106" s="218" t="s">
        <v>230</v>
      </c>
    </row>
    <row r="107" spans="1:66" s="187" customFormat="1" ht="12">
      <c r="A107" s="188" t="s">
        <v>259</v>
      </c>
      <c r="C107" s="186"/>
      <c r="G107" s="186"/>
      <c r="H107" s="186"/>
      <c r="I107" s="186"/>
      <c r="J107" s="186"/>
      <c r="K107" s="186"/>
      <c r="L107" s="218" t="s">
        <v>265</v>
      </c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</row>
    <row r="108" spans="1:66" s="187" customFormat="1" ht="12">
      <c r="A108" s="188"/>
      <c r="B108" s="222"/>
      <c r="C108" s="222"/>
      <c r="D108" s="222"/>
      <c r="E108" s="222"/>
      <c r="F108" s="222"/>
      <c r="G108" s="217"/>
      <c r="H108" s="217"/>
      <c r="I108" s="217"/>
      <c r="J108" s="217"/>
      <c r="K108" s="217"/>
      <c r="L108" s="225" t="s">
        <v>262</v>
      </c>
    </row>
    <row r="109" spans="1:66">
      <c r="A109" s="114" t="s">
        <v>261</v>
      </c>
      <c r="B109" s="236"/>
      <c r="C109" s="236"/>
      <c r="D109" s="236"/>
      <c r="E109" s="236"/>
      <c r="F109" s="236"/>
      <c r="G109" s="236"/>
      <c r="H109" s="236"/>
      <c r="I109" s="236"/>
      <c r="J109" s="236"/>
      <c r="K109" s="236"/>
    </row>
    <row r="110" spans="1:66">
      <c r="B110" s="250"/>
      <c r="C110" s="236"/>
      <c r="D110" s="236"/>
      <c r="E110" s="236"/>
      <c r="F110" s="236"/>
      <c r="G110" s="236"/>
      <c r="H110" s="236"/>
      <c r="I110" s="236"/>
      <c r="J110" s="236"/>
      <c r="K110" s="236"/>
    </row>
    <row r="111" spans="1:66" ht="29.25" customHeight="1">
      <c r="B111" s="236"/>
      <c r="C111" s="236"/>
      <c r="D111" s="236"/>
      <c r="E111" s="236"/>
      <c r="F111" s="236"/>
      <c r="G111" s="236"/>
      <c r="H111" s="236"/>
      <c r="I111" s="236"/>
      <c r="J111" s="236"/>
      <c r="K111" s="236"/>
    </row>
    <row r="112" spans="1:66">
      <c r="B112" s="236"/>
      <c r="C112" s="236"/>
      <c r="D112" s="236"/>
      <c r="E112" s="236"/>
      <c r="F112" s="236"/>
      <c r="G112" s="236"/>
      <c r="H112" s="236"/>
      <c r="I112" s="236"/>
      <c r="J112" s="236"/>
      <c r="K112" s="236"/>
    </row>
    <row r="113" spans="1:12" s="99" customFormat="1">
      <c r="A113" s="100"/>
      <c r="B113" s="112"/>
      <c r="C113" s="112"/>
      <c r="D113" s="112"/>
      <c r="E113" s="112"/>
      <c r="F113" s="112"/>
      <c r="G113" s="113"/>
      <c r="H113" s="113"/>
      <c r="I113" s="113"/>
      <c r="J113" s="113"/>
      <c r="K113" s="113"/>
      <c r="L113" s="247"/>
    </row>
    <row r="114" spans="1:12"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</row>
    <row r="115" spans="1:12"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</row>
    <row r="116" spans="1:12"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</row>
    <row r="117" spans="1:12">
      <c r="B117" s="236"/>
      <c r="C117" s="236"/>
      <c r="D117" s="236"/>
      <c r="E117" s="236"/>
      <c r="F117" s="236"/>
      <c r="G117" s="236"/>
      <c r="H117" s="236"/>
      <c r="I117" s="236"/>
      <c r="J117" s="236"/>
      <c r="K117" s="236"/>
    </row>
    <row r="118" spans="1:12"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</row>
    <row r="119" spans="1:12"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</row>
    <row r="120" spans="1:12"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2"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  <row r="122" spans="1:12"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</row>
    <row r="123" spans="1:12"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</row>
    <row r="124" spans="1:12">
      <c r="B124" s="236"/>
      <c r="C124" s="236"/>
      <c r="D124" s="236"/>
      <c r="E124" s="236"/>
      <c r="F124" s="236"/>
      <c r="G124" s="236"/>
      <c r="H124" s="236"/>
      <c r="I124" s="236"/>
      <c r="J124" s="236"/>
      <c r="K124" s="236"/>
    </row>
    <row r="125" spans="1:12"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</row>
  </sheetData>
  <mergeCells count="3">
    <mergeCell ref="A3:L3"/>
    <mergeCell ref="B4:F4"/>
    <mergeCell ref="G4:K4"/>
  </mergeCells>
  <printOptions horizontalCentered="1" verticalCentered="1"/>
  <pageMargins left="0.19685039370078741" right="0.19685039370078741" top="0" bottom="0" header="0.11811023622047245" footer="0.11811023622047245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DD142"/>
  <sheetViews>
    <sheetView topLeftCell="A43" workbookViewId="0">
      <selection activeCell="F71" sqref="F71"/>
    </sheetView>
  </sheetViews>
  <sheetFormatPr defaultRowHeight="12.75"/>
  <cols>
    <col min="1" max="1" width="32.42578125" style="102" customWidth="1"/>
    <col min="2" max="11" width="9.140625" style="5"/>
    <col min="12" max="12" width="31.42578125" style="103" customWidth="1"/>
    <col min="13" max="23" width="9.140625" style="4"/>
    <col min="24" max="16384" width="9.140625" style="5"/>
  </cols>
  <sheetData>
    <row r="1" spans="1:23" ht="15.75">
      <c r="A1" s="1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23" ht="15.75">
      <c r="A2" s="176" t="s">
        <v>211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23" ht="15.75">
      <c r="A3" s="278" t="s">
        <v>208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6.5" thickBot="1">
      <c r="A4" s="8" t="s">
        <v>0</v>
      </c>
      <c r="B4" s="280" t="s">
        <v>1</v>
      </c>
      <c r="C4" s="280"/>
      <c r="D4" s="280"/>
      <c r="E4" s="280"/>
      <c r="F4" s="280"/>
      <c r="G4" s="280" t="s">
        <v>2</v>
      </c>
      <c r="H4" s="280"/>
      <c r="I4" s="280"/>
      <c r="J4" s="280"/>
      <c r="K4" s="280"/>
      <c r="L4" s="9" t="s">
        <v>3</v>
      </c>
    </row>
    <row r="5" spans="1:23" s="13" customFormat="1" ht="13.5" thickBot="1">
      <c r="A5" s="10"/>
      <c r="B5" s="117">
        <v>2007</v>
      </c>
      <c r="C5" s="117">
        <v>2008</v>
      </c>
      <c r="D5" s="117">
        <v>2009</v>
      </c>
      <c r="E5" s="117">
        <v>2010</v>
      </c>
      <c r="F5" s="153">
        <v>2011</v>
      </c>
      <c r="G5" s="117">
        <v>2007</v>
      </c>
      <c r="H5" s="117">
        <v>2008</v>
      </c>
      <c r="I5" s="117">
        <v>2009</v>
      </c>
      <c r="J5" s="117">
        <v>2010</v>
      </c>
      <c r="K5" s="153">
        <v>2011</v>
      </c>
      <c r="L5" s="11" t="s">
        <v>4</v>
      </c>
      <c r="M5" s="12"/>
      <c r="N5" s="117">
        <f>B5</f>
        <v>2007</v>
      </c>
      <c r="O5" s="117">
        <f t="shared" ref="O5:W5" si="0">C5</f>
        <v>2008</v>
      </c>
      <c r="P5" s="117">
        <f t="shared" si="0"/>
        <v>2009</v>
      </c>
      <c r="Q5" s="117">
        <f t="shared" si="0"/>
        <v>2010</v>
      </c>
      <c r="R5" s="117">
        <f t="shared" si="0"/>
        <v>2011</v>
      </c>
      <c r="S5" s="117">
        <f t="shared" si="0"/>
        <v>2007</v>
      </c>
      <c r="T5" s="117">
        <f t="shared" si="0"/>
        <v>2008</v>
      </c>
      <c r="U5" s="117">
        <f t="shared" si="0"/>
        <v>2009</v>
      </c>
      <c r="V5" s="117">
        <f t="shared" si="0"/>
        <v>2010</v>
      </c>
      <c r="W5" s="117">
        <f t="shared" si="0"/>
        <v>2011</v>
      </c>
    </row>
    <row r="6" spans="1:23" s="13" customFormat="1" ht="19.5" thickBot="1">
      <c r="A6" s="14" t="s">
        <v>5</v>
      </c>
      <c r="B6" s="177">
        <f>SUM(bahrain!B6,egypt!B6,jordan!B6,kuwait!B6,lebanon!B6,oman!B6,palestine!B6,qatar!B6,'saudi arabia'!B6,sudan!B6,syria!B6,UAE!B6,yemen!B6)</f>
        <v>498079.7368093282</v>
      </c>
      <c r="C6" s="177">
        <f>SUM(bahrain!C6,egypt!C6,jordan!C6,kuwait!C6,lebanon!C6,oman!C6,palestine!C6,qatar!C6,'saudi arabia'!C6,sudan!C6,syria!C6,UAE!C6,yemen!C6)</f>
        <v>404439.13119650999</v>
      </c>
      <c r="D6" s="177">
        <f>SUM(bahrain!D6,egypt!D6,jordan!D6,kuwait!D6,lebanon!D6,oman!D6,palestine!D6,qatar!D6,'saudi arabia'!D6,sudan!D6,syria!D6,UAE!D6,yemen!D6)</f>
        <v>449289.30272239866</v>
      </c>
      <c r="E6" s="177">
        <f>SUM(bahrain!E6,egypt!E6,jordan!E6,kuwait!E6,lebanon!E6,oman!E6,palestine!E6,qatar!E6,'saudi arabia'!E6,sudan!E6,syria!E6,UAE!E6,yemen!E6)</f>
        <v>526058.13959969417</v>
      </c>
      <c r="F6" s="127">
        <f>SUM(bahrain!F6,egypt!F6,jordan!F6,kuwait!F6,lebanon!F6,oman!F6,palestine!F6,qatar!F6,'saudi arabia'!F6,sudan!F6,syria!F6,UAE!F6,yemen!F6)</f>
        <v>368444.34195673466</v>
      </c>
      <c r="G6" s="15">
        <f>SUM(bahrain!G6,egypt!G6,jordan!G6,kuwait!G6,lebanon!G6,oman!G6,palestine!G6,qatar!G6,'saudi arabia'!G6,sudan!G6,syria!G6,UAE!G6,yemen!G6)</f>
        <v>743307.03892907035</v>
      </c>
      <c r="H6" s="15">
        <f>SUM(bahrain!H6,egypt!H6,jordan!H6,kuwait!H6,lebanon!H6,oman!H6,palestine!H6,qatar!H6,'saudi arabia'!H6,sudan!H6,syria!H6,UAE!H6,yemen!H6)</f>
        <v>513322.5389075008</v>
      </c>
      <c r="I6" s="15">
        <f>SUM(bahrain!I6,egypt!I6,jordan!I6,kuwait!I6,lebanon!I6,oman!I6,palestine!I6,qatar!I6,'saudi arabia'!I6,sudan!I6,syria!I6,UAE!I6,yemen!I6)</f>
        <v>653170.3433553935</v>
      </c>
      <c r="J6" s="15">
        <f>SUM(bahrain!J6,egypt!J6,jordan!J6,kuwait!J6,lebanon!J6,oman!J6,palestine!J6,qatar!J6,'saudi arabia'!J6,sudan!J6,syria!J6,UAE!J6,yemen!J6)</f>
        <v>915613.3377382335</v>
      </c>
      <c r="K6" s="127">
        <f>SUM(bahrain!K6,egypt!K6,jordan!K6,kuwait!K6,lebanon!K6,oman!K6,palestine!K6,qatar!K6,'saudi arabia'!K6,sudan!K6,syria!K6,UAE!K6,yemen!K6)</f>
        <v>741622.94313331018</v>
      </c>
      <c r="L6" s="16" t="s">
        <v>6</v>
      </c>
      <c r="M6" s="12"/>
      <c r="N6" s="165" t="str">
        <f>IF(B6&lt;0.05,"x",".")</f>
        <v>.</v>
      </c>
      <c r="O6" s="165" t="str">
        <f t="shared" ref="O6:W21" si="1">IF(C6&lt;0.05,"x",".")</f>
        <v>.</v>
      </c>
      <c r="P6" s="165" t="str">
        <f t="shared" si="1"/>
        <v>.</v>
      </c>
      <c r="Q6" s="165" t="str">
        <f t="shared" si="1"/>
        <v>.</v>
      </c>
      <c r="R6" s="165" t="str">
        <f t="shared" si="1"/>
        <v>.</v>
      </c>
      <c r="S6" s="165" t="str">
        <f t="shared" si="1"/>
        <v>.</v>
      </c>
      <c r="T6" s="165" t="str">
        <f t="shared" si="1"/>
        <v>.</v>
      </c>
      <c r="U6" s="165" t="str">
        <f t="shared" si="1"/>
        <v>.</v>
      </c>
      <c r="V6" s="165" t="str">
        <f t="shared" si="1"/>
        <v>.</v>
      </c>
      <c r="W6" s="165" t="str">
        <f t="shared" si="1"/>
        <v>.</v>
      </c>
    </row>
    <row r="7" spans="1:23">
      <c r="A7" s="17" t="s">
        <v>7</v>
      </c>
      <c r="B7" s="18">
        <f>SUM(bahrain!B7,egypt!B7,jordan!B7,kuwait!B7,lebanon!B7,oman!B7,palestine!B7,qatar!B7,'saudi arabia'!B7,sudan!B7,syria!B7,UAE!B7,yemen!B7)</f>
        <v>225201.26630216336</v>
      </c>
      <c r="C7" s="18">
        <f>SUM(bahrain!C7,egypt!C7,jordan!C7,kuwait!C7,lebanon!C7,oman!C7,palestine!C7,qatar!C7,'saudi arabia'!C7,sudan!C7,syria!C7,UAE!C7,yemen!C7)</f>
        <v>184405.72546857304</v>
      </c>
      <c r="D7" s="18">
        <f>SUM(bahrain!D7,egypt!D7,jordan!D7,kuwait!D7,lebanon!D7,oman!D7,palestine!D7,qatar!D7,'saudi arabia'!D7,sudan!D7,syria!D7,UAE!D7,yemen!D7)</f>
        <v>191494.25946330192</v>
      </c>
      <c r="E7" s="18">
        <f>SUM(bahrain!E7,egypt!E7,jordan!E7,kuwait!E7,lebanon!E7,oman!E7,palestine!E7,qatar!E7,'saudi arabia'!E7,sudan!E7,syria!E7,UAE!E7,yemen!E7)</f>
        <v>215045.85078152761</v>
      </c>
      <c r="F7" s="128">
        <f>SUM(bahrain!F7,egypt!F7,jordan!F7,kuwait!F7,lebanon!F7,oman!F7,palestine!F7,qatar!F7,'saudi arabia'!F7,sudan!F7,syria!F7,UAE!F7,yemen!F7)</f>
        <v>160018.56181858943</v>
      </c>
      <c r="G7" s="18">
        <f>SUM(bahrain!G7,egypt!G7,jordan!G7,kuwait!G7,lebanon!G7,oman!G7,palestine!G7,qatar!G7,'saudi arabia'!G7,sudan!G7,syria!G7,UAE!G7,yemen!G7)</f>
        <v>196910.4417378619</v>
      </c>
      <c r="H7" s="18">
        <f>SUM(bahrain!H7,egypt!H7,jordan!H7,kuwait!H7,lebanon!H7,oman!H7,palestine!H7,qatar!H7,'saudi arabia'!H7,sudan!H7,syria!H7,UAE!H7,yemen!H7)</f>
        <v>116946.103683717</v>
      </c>
      <c r="I7" s="18">
        <f>SUM(bahrain!I7,egypt!I7,jordan!I7,kuwait!I7,lebanon!I7,oman!I7,palestine!I7,qatar!I7,'saudi arabia'!I7,sudan!I7,syria!I7,UAE!I7,yemen!I7)</f>
        <v>163533.7506493305</v>
      </c>
      <c r="J7" s="18">
        <f>SUM(bahrain!J7,egypt!J7,jordan!J7,kuwait!J7,lebanon!J7,oman!J7,palestine!J7,qatar!J7,'saudi arabia'!J7,sudan!J7,syria!J7,UAE!J7,yemen!J7)</f>
        <v>238009.50356077106</v>
      </c>
      <c r="K7" s="128">
        <f>SUM(bahrain!K7,egypt!K7,jordan!K7,kuwait!K7,lebanon!K7,oman!K7,palestine!K7,qatar!K7,'saudi arabia'!K7,sudan!K7,syria!K7,UAE!K7,yemen!K7)</f>
        <v>236049.73870009024</v>
      </c>
      <c r="L7" s="20" t="s">
        <v>8</v>
      </c>
      <c r="N7" s="165" t="str">
        <f t="shared" ref="N7:W25" si="2">IF(B7&lt;0.05,"x",".")</f>
        <v>.</v>
      </c>
      <c r="O7" s="165" t="str">
        <f t="shared" si="1"/>
        <v>.</v>
      </c>
      <c r="P7" s="165" t="str">
        <f t="shared" si="1"/>
        <v>.</v>
      </c>
      <c r="Q7" s="165" t="str">
        <f t="shared" si="1"/>
        <v>.</v>
      </c>
      <c r="R7" s="165" t="str">
        <f t="shared" si="1"/>
        <v>.</v>
      </c>
      <c r="S7" s="165" t="str">
        <f t="shared" si="1"/>
        <v>.</v>
      </c>
      <c r="T7" s="165" t="str">
        <f t="shared" si="1"/>
        <v>.</v>
      </c>
      <c r="U7" s="165" t="str">
        <f t="shared" si="1"/>
        <v>.</v>
      </c>
      <c r="V7" s="165" t="str">
        <f t="shared" si="1"/>
        <v>.</v>
      </c>
      <c r="W7" s="165" t="str">
        <f t="shared" si="1"/>
        <v>.</v>
      </c>
    </row>
    <row r="8" spans="1:23">
      <c r="A8" s="21" t="s">
        <v>9</v>
      </c>
      <c r="B8" s="22">
        <f>SUM(bahrain!B8,egypt!B8,jordan!B8,kuwait!B8,lebanon!B8,oman!B8,palestine!B8,qatar!B8,'saudi arabia'!B8,sudan!B8,syria!B8,UAE!B8,yemen!B8)</f>
        <v>251364.50544607488</v>
      </c>
      <c r="C8" s="22">
        <f>SUM(bahrain!C8,egypt!C8,jordan!C8,kuwait!C8,lebanon!C8,oman!C8,palestine!C8,qatar!C8,'saudi arabia'!C8,sudan!C8,syria!C8,UAE!C8,yemen!C8)</f>
        <v>207368.33780672375</v>
      </c>
      <c r="D8" s="22">
        <f>SUM(bahrain!D8,egypt!D8,jordan!D8,kuwait!D8,lebanon!D8,oman!D8,palestine!D8,qatar!D8,'saudi arabia'!D8,sudan!D8,syria!D8,UAE!D8,yemen!D8)</f>
        <v>244401.18836288867</v>
      </c>
      <c r="E8" s="22">
        <f>SUM(bahrain!E8,egypt!E8,jordan!E8,kuwait!E8,lebanon!E8,oman!E8,palestine!E8,qatar!E8,'saudi arabia'!E8,sudan!E8,syria!E8,UAE!E8,yemen!E8)</f>
        <v>295975.62491142872</v>
      </c>
      <c r="F8" s="129">
        <f>SUM(bahrain!F8,egypt!F8,jordan!F8,kuwait!F8,lebanon!F8,oman!F8,palestine!F8,qatar!F8,'saudi arabia'!F8,sudan!F8,syria!F8,UAE!F8,yemen!F8)</f>
        <v>201509.56041526992</v>
      </c>
      <c r="G8" s="22">
        <f>SUM(bahrain!G8,egypt!G8,jordan!G8,kuwait!G8,lebanon!G8,oman!G8,palestine!G8,qatar!G8,'saudi arabia'!G8,sudan!G8,syria!G8,UAE!G8,yemen!G8)</f>
        <v>307676.91446376557</v>
      </c>
      <c r="H8" s="22">
        <f>SUM(bahrain!H8,egypt!H8,jordan!H8,kuwait!H8,lebanon!H8,oman!H8,palestine!H8,qatar!H8,'saudi arabia'!H8,sudan!H8,syria!H8,UAE!H8,yemen!H8)</f>
        <v>240996.53527098626</v>
      </c>
      <c r="I8" s="22">
        <f>SUM(bahrain!I8,egypt!I8,jordan!I8,kuwait!I8,lebanon!I8,oman!I8,palestine!I8,qatar!I8,'saudi arabia'!I8,sudan!I8,syria!I8,UAE!I8,yemen!I8)</f>
        <v>316310.82243358647</v>
      </c>
      <c r="J8" s="22">
        <f>SUM(bahrain!J8,egypt!J8,jordan!J8,kuwait!J8,lebanon!J8,oman!J8,palestine!J8,qatar!J8,'saudi arabia'!J8,sudan!J8,syria!J8,UAE!J8,yemen!J8)</f>
        <v>414670.01032146649</v>
      </c>
      <c r="K8" s="129">
        <f>SUM(bahrain!K8,egypt!K8,jordan!K8,kuwait!K8,lebanon!K8,oman!K8,palestine!K8,qatar!K8,'saudi arabia'!K8,sudan!K8,syria!K8,UAE!K8,yemen!K8)</f>
        <v>352556.23721251631</v>
      </c>
      <c r="L8" s="23" t="s">
        <v>10</v>
      </c>
      <c r="N8" s="165" t="str">
        <f t="shared" si="2"/>
        <v>.</v>
      </c>
      <c r="O8" s="165" t="str">
        <f t="shared" si="1"/>
        <v>.</v>
      </c>
      <c r="P8" s="165" t="str">
        <f t="shared" si="1"/>
        <v>.</v>
      </c>
      <c r="Q8" s="165" t="str">
        <f t="shared" si="1"/>
        <v>.</v>
      </c>
      <c r="R8" s="165" t="str">
        <f t="shared" si="1"/>
        <v>.</v>
      </c>
      <c r="S8" s="165" t="str">
        <f t="shared" si="1"/>
        <v>.</v>
      </c>
      <c r="T8" s="165" t="str">
        <f t="shared" si="1"/>
        <v>.</v>
      </c>
      <c r="U8" s="165" t="str">
        <f t="shared" si="1"/>
        <v>.</v>
      </c>
      <c r="V8" s="165" t="str">
        <f t="shared" si="1"/>
        <v>.</v>
      </c>
      <c r="W8" s="165" t="str">
        <f t="shared" si="1"/>
        <v>.</v>
      </c>
    </row>
    <row r="9" spans="1:23">
      <c r="A9" s="21" t="s">
        <v>176</v>
      </c>
      <c r="B9" s="22">
        <f>SUM(bahrain!B9,egypt!B9,jordan!B9,kuwait!B9,lebanon!B9,oman!B9,palestine!B9,qatar!B9,'saudi arabia'!B9,sudan!B9,syria!B9,UAE!B9,yemen!B9)</f>
        <v>11548.822986141226</v>
      </c>
      <c r="C9" s="22">
        <f>SUM(bahrain!C9,egypt!C9,jordan!C9,kuwait!C9,lebanon!C9,oman!C9,palestine!C9,qatar!C9,'saudi arabia'!C9,sudan!C9,syria!C9,UAE!C9,yemen!C9)</f>
        <v>6955.5816646569392</v>
      </c>
      <c r="D9" s="22">
        <f>SUM(bahrain!D9,egypt!D9,jordan!D9,kuwait!D9,lebanon!D9,oman!D9,palestine!D9,qatar!D9,'saudi arabia'!D9,sudan!D9,syria!D9,UAE!D9,yemen!D9)</f>
        <v>9060.3135977327511</v>
      </c>
      <c r="E9" s="22">
        <f>SUM(bahrain!E9,egypt!E9,jordan!E9,kuwait!E9,lebanon!E9,oman!E9,palestine!E9,qatar!E9,'saudi arabia'!E9,sudan!E9,syria!E9,UAE!E9,yemen!E9)</f>
        <v>11794.658523813205</v>
      </c>
      <c r="F9" s="129">
        <f>SUM(bahrain!F9,egypt!F9,jordan!F9,kuwait!F9,lebanon!F9,oman!F9,palestine!F9,qatar!F9,'saudi arabia'!F9,sudan!F9,syria!F9,UAE!F9,yemen!F9)</f>
        <v>5730.4713876992491</v>
      </c>
      <c r="G9" s="22">
        <f>SUM(bahrain!G9,egypt!G9,jordan!G9,kuwait!G9,lebanon!G9,oman!G9,palestine!G9,qatar!G9,'saudi arabia'!G9,sudan!G9,syria!G9,UAE!G9,yemen!G9)</f>
        <v>496642.79078092118</v>
      </c>
      <c r="H9" s="22">
        <f>SUM(bahrain!H9,egypt!H9,jordan!H9,kuwait!H9,lebanon!H9,oman!H9,palestine!H9,qatar!H9,'saudi arabia'!H9,sudan!H9,syria!H9,UAE!H9,yemen!H9)</f>
        <v>297082.67510281602</v>
      </c>
      <c r="I9" s="22">
        <f>SUM(bahrain!I9,egypt!I9,jordan!I9,kuwait!I9,lebanon!I9,oman!I9,palestine!I9,qatar!I9,'saudi arabia'!I9,sudan!I9,syria!I9,UAE!I9,yemen!I9)</f>
        <v>377919.5365628677</v>
      </c>
      <c r="J9" s="22">
        <f>SUM(bahrain!J9,egypt!J9,jordan!J9,kuwait!J9,lebanon!J9,oman!J9,palestine!J9,qatar!J9,'saudi arabia'!J9,sudan!J9,syria!J9,UAE!J9,yemen!J9)</f>
        <v>555412.02121524641</v>
      </c>
      <c r="K9" s="129">
        <f>SUM(bahrain!K9,egypt!K9,jordan!K9,kuwait!K9,lebanon!K9,oman!K9,palestine!K9,qatar!K9,'saudi arabia'!K9,sudan!K9,syria!K9,UAE!K9,yemen!K9)</f>
        <v>448944.38965943822</v>
      </c>
      <c r="L9" s="23" t="s">
        <v>177</v>
      </c>
      <c r="N9" s="165" t="str">
        <f t="shared" si="2"/>
        <v>.</v>
      </c>
      <c r="O9" s="165" t="str">
        <f t="shared" si="1"/>
        <v>.</v>
      </c>
      <c r="P9" s="165" t="str">
        <f t="shared" si="1"/>
        <v>.</v>
      </c>
      <c r="Q9" s="165" t="str">
        <f t="shared" si="1"/>
        <v>.</v>
      </c>
      <c r="R9" s="165" t="str">
        <f t="shared" si="1"/>
        <v>.</v>
      </c>
      <c r="S9" s="165" t="str">
        <f t="shared" si="1"/>
        <v>.</v>
      </c>
      <c r="T9" s="165" t="str">
        <f t="shared" si="1"/>
        <v>.</v>
      </c>
      <c r="U9" s="165" t="str">
        <f t="shared" si="1"/>
        <v>.</v>
      </c>
      <c r="V9" s="165" t="str">
        <f t="shared" si="1"/>
        <v>.</v>
      </c>
      <c r="W9" s="165" t="str">
        <f t="shared" si="1"/>
        <v>.</v>
      </c>
    </row>
    <row r="10" spans="1:23" ht="13.5" thickBot="1">
      <c r="A10" s="24" t="s">
        <v>183</v>
      </c>
      <c r="B10" s="18">
        <f>SUM(bahrain!B10,egypt!B10,jordan!B10,kuwait!B10,lebanon!B10,oman!B10,palestine!B10,qatar!B10,'saudi arabia'!B10,sudan!B10,syria!B10,UAE!B10,yemen!B10)</f>
        <v>14309.713359608868</v>
      </c>
      <c r="C10" s="18">
        <f>SUM(bahrain!C10,egypt!C10,jordan!C10,kuwait!C10,lebanon!C10,oman!C10,palestine!C10,qatar!C10,'saudi arabia'!C10,sudan!C10,syria!C10,UAE!C10,yemen!C10)</f>
        <v>8310.7804951365688</v>
      </c>
      <c r="D10" s="18">
        <f>SUM(bahrain!D10,egypt!D10,jordan!D10,kuwait!D10,lebanon!D10,oman!D10,palestine!D10,qatar!D10,'saudi arabia'!D10,sudan!D10,syria!D10,UAE!D10,yemen!D10)</f>
        <v>7535.0879349609668</v>
      </c>
      <c r="E10" s="18">
        <f>SUM(bahrain!E10,egypt!E10,jordan!E10,kuwait!E10,lebanon!E10,oman!E10,palestine!E10,qatar!E10,'saudi arabia'!E10,sudan!E10,syria!E10,UAE!E10,yemen!E10)</f>
        <v>7595.96299425291</v>
      </c>
      <c r="F10" s="128">
        <f>SUM(bahrain!F10,egypt!F10,jordan!F10,kuwait!F10,lebanon!F10,oman!F10,palestine!F10,qatar!F10,'saudi arabia'!F10,sudan!F10,syria!F10,UAE!F10,yemen!F10)</f>
        <v>6916.2057582162497</v>
      </c>
      <c r="G10" s="18">
        <f>SUM(bahrain!G10,egypt!G10,jordan!G10,kuwait!G10,lebanon!G10,oman!G10,palestine!G10,qatar!G10,'saudi arabia'!G10,sudan!G10,syria!G10,UAE!G10,yemen!G10)</f>
        <v>36417.424404256861</v>
      </c>
      <c r="H10" s="18">
        <f>SUM(bahrain!H10,egypt!H10,jordan!H10,kuwait!H10,lebanon!H10,oman!H10,palestine!H10,qatar!H10,'saudi arabia'!H10,sudan!H10,syria!H10,UAE!H10,yemen!H10)</f>
        <v>30861.82864129993</v>
      </c>
      <c r="I10" s="18">
        <f>SUM(bahrain!I10,egypt!I10,jordan!I10,kuwait!I10,lebanon!I10,oman!I10,palestine!I10,qatar!I10,'saudi arabia'!I10,sudan!I10,syria!I10,UAE!I10,yemen!I10)</f>
        <v>25063.456025279331</v>
      </c>
      <c r="J10" s="18">
        <f>SUM(bahrain!J10,egypt!J10,jordan!J10,kuwait!J10,lebanon!J10,oman!J10,palestine!J10,qatar!J10,'saudi arabia'!J10,sudan!J10,syria!J10,UAE!J10,yemen!J10)</f>
        <v>33723.896262025133</v>
      </c>
      <c r="K10" s="128">
        <f>SUM(bahrain!K10,egypt!K10,jordan!K10,kuwait!K10,lebanon!K10,oman!K10,palestine!K10,qatar!K10,'saudi arabia'!K10,sudan!K10,syria!K10,UAE!K10,yemen!K10)</f>
        <v>43931.540047189046</v>
      </c>
      <c r="L10" s="25" t="s">
        <v>194</v>
      </c>
      <c r="N10" s="165" t="str">
        <f t="shared" si="2"/>
        <v>.</v>
      </c>
      <c r="O10" s="165" t="str">
        <f t="shared" si="1"/>
        <v>.</v>
      </c>
      <c r="P10" s="165" t="str">
        <f t="shared" si="1"/>
        <v>.</v>
      </c>
      <c r="Q10" s="165" t="str">
        <f t="shared" si="1"/>
        <v>.</v>
      </c>
      <c r="R10" s="165" t="str">
        <f t="shared" si="1"/>
        <v>.</v>
      </c>
      <c r="S10" s="165" t="str">
        <f t="shared" si="1"/>
        <v>.</v>
      </c>
      <c r="T10" s="165" t="str">
        <f t="shared" si="1"/>
        <v>.</v>
      </c>
      <c r="U10" s="165" t="str">
        <f t="shared" si="1"/>
        <v>.</v>
      </c>
      <c r="V10" s="165" t="str">
        <f t="shared" si="1"/>
        <v>.</v>
      </c>
      <c r="W10" s="165" t="str">
        <f t="shared" si="1"/>
        <v>.</v>
      </c>
    </row>
    <row r="11" spans="1:23" s="13" customFormat="1" ht="19.5" thickBot="1">
      <c r="A11" s="26" t="s">
        <v>11</v>
      </c>
      <c r="B11" s="27">
        <f>SUM(bahrain!B11,egypt!B11,jordan!B11,kuwait!B11,lebanon!B11,oman!B11,palestine!B11,qatar!B11,'saudi arabia'!B11,sudan!B11,syria!B11,UAE!B11,yemen!B11)</f>
        <v>156621.78229865737</v>
      </c>
      <c r="C11" s="27">
        <f>SUM(bahrain!C11,egypt!C11,jordan!C11,kuwait!C11,lebanon!C11,oman!C11,palestine!C11,qatar!C11,'saudi arabia'!C11,sudan!C11,syria!C11,UAE!C11,yemen!C11)</f>
        <v>125515.00120421447</v>
      </c>
      <c r="D11" s="27">
        <f>SUM(bahrain!D11,egypt!D11,jordan!D11,kuwait!D11,lebanon!D11,oman!D11,palestine!D11,qatar!D11,'saudi arabia'!D11,sudan!D11,syria!D11,UAE!D11,yemen!D11)</f>
        <v>132858.83662631796</v>
      </c>
      <c r="E11" s="27">
        <f>SUM(bahrain!E11,egypt!E11,jordan!E11,kuwait!E11,lebanon!E11,oman!E11,palestine!E11,qatar!E11,'saudi arabia'!E11,sudan!E11,syria!E11,UAE!E11,yemen!E11)</f>
        <v>150952.4728644701</v>
      </c>
      <c r="F11" s="130">
        <f>SUM(bahrain!F11,egypt!F11,jordan!F11,kuwait!F11,lebanon!F11,oman!F11,palestine!F11,qatar!F11,'saudi arabia'!F11,sudan!F11,syria!F11,UAE!F11,yemen!F11)</f>
        <v>115304.89791712556</v>
      </c>
      <c r="G11" s="27">
        <f>SUM(bahrain!G11,egypt!G11,jordan!G11,kuwait!G11,lebanon!G11,oman!G11,palestine!G11,qatar!G11,'saudi arabia'!G11,sudan!G11,syria!G11,UAE!G11,yemen!G11)</f>
        <v>62072.016416533421</v>
      </c>
      <c r="H11" s="27">
        <f>SUM(bahrain!H11,egypt!H11,jordan!H11,kuwait!H11,lebanon!H11,oman!H11,palestine!H11,qatar!H11,'saudi arabia'!H11,sudan!H11,syria!H11,UAE!H11,yemen!H11)</f>
        <v>42537.332803593359</v>
      </c>
      <c r="I11" s="27">
        <f>SUM(bahrain!I11,egypt!I11,jordan!I11,kuwait!I11,lebanon!I11,oman!I11,palestine!I11,qatar!I11,'saudi arabia'!I11,sudan!I11,syria!I11,UAE!I11,yemen!I11)</f>
        <v>60125.010260990901</v>
      </c>
      <c r="J11" s="27">
        <f>SUM(bahrain!J11,egypt!J11,jordan!J11,kuwait!J11,lebanon!J11,oman!J11,palestine!J11,qatar!J11,'saudi arabia'!J11,sudan!J11,syria!J11,UAE!J11,yemen!J11)</f>
        <v>91423.894533665123</v>
      </c>
      <c r="K11" s="130">
        <f>SUM(bahrain!K11,egypt!K11,jordan!K11,kuwait!K11,lebanon!K11,oman!K11,palestine!K11,qatar!K11,'saudi arabia'!K11,sudan!K11,syria!K11,UAE!K11,yemen!K11)</f>
        <v>71830.332332317819</v>
      </c>
      <c r="L11" s="28" t="s">
        <v>12</v>
      </c>
      <c r="M11" s="12"/>
      <c r="N11" s="165" t="str">
        <f t="shared" si="2"/>
        <v>.</v>
      </c>
      <c r="O11" s="165" t="str">
        <f t="shared" si="1"/>
        <v>.</v>
      </c>
      <c r="P11" s="165" t="str">
        <f t="shared" si="1"/>
        <v>.</v>
      </c>
      <c r="Q11" s="165" t="str">
        <f t="shared" si="1"/>
        <v>.</v>
      </c>
      <c r="R11" s="165" t="str">
        <f t="shared" si="1"/>
        <v>.</v>
      </c>
      <c r="S11" s="165" t="str">
        <f t="shared" si="1"/>
        <v>.</v>
      </c>
      <c r="T11" s="165" t="str">
        <f t="shared" si="1"/>
        <v>.</v>
      </c>
      <c r="U11" s="165" t="str">
        <f t="shared" si="1"/>
        <v>.</v>
      </c>
      <c r="V11" s="165" t="str">
        <f t="shared" si="1"/>
        <v>.</v>
      </c>
      <c r="W11" s="165" t="str">
        <f t="shared" si="1"/>
        <v>.</v>
      </c>
    </row>
    <row r="12" spans="1:23" s="13" customFormat="1" ht="15" thickBot="1">
      <c r="A12" s="29" t="s">
        <v>184</v>
      </c>
      <c r="B12" s="30">
        <f>SUM(bahrain!B12,egypt!B12,jordan!B12,kuwait!B12,lebanon!B12,oman!B12,palestine!B12,qatar!B12,'saudi arabia'!B12,sudan!B12,syria!B12,UAE!B12,yemen!B12)</f>
        <v>129486.83467113433</v>
      </c>
      <c r="C12" s="30">
        <f>SUM(bahrain!C12,egypt!C12,jordan!C12,kuwait!C12,lebanon!C12,oman!C12,palestine!C12,qatar!C12,'saudi arabia'!C12,sudan!C12,syria!C12,UAE!C12,yemen!C12)</f>
        <v>108350.62946820589</v>
      </c>
      <c r="D12" s="30">
        <f>SUM(bahrain!D12,egypt!D12,jordan!D12,kuwait!D12,lebanon!D12,oman!D12,palestine!D12,qatar!D12,'saudi arabia'!D12,sudan!D12,syria!D12,UAE!D12,yemen!D12)</f>
        <v>112616.76044787062</v>
      </c>
      <c r="E12" s="30">
        <f>SUM(bahrain!E12,egypt!E12,jordan!E12,kuwait!E12,lebanon!E12,oman!E12,palestine!E12,qatar!E12,'saudi arabia'!E12,sudan!E12,syria!E12,UAE!E12,yemen!E12)</f>
        <v>127199.87804180876</v>
      </c>
      <c r="F12" s="63">
        <f>SUM(bahrain!F12,egypt!F12,jordan!F12,kuwait!F12,lebanon!F12,oman!F12,palestine!F12,qatar!F12,'saudi arabia'!F12,sudan!F12,syria!F12,UAE!F12,yemen!F12)</f>
        <v>93199.651764868846</v>
      </c>
      <c r="G12" s="30">
        <f>SUM(bahrain!G12,egypt!G12,jordan!G12,kuwait!G12,lebanon!G12,oman!G12,palestine!G12,qatar!G12,'saudi arabia'!G12,sudan!G12,syria!G12,UAE!G12,yemen!G12)</f>
        <v>59045.859322222605</v>
      </c>
      <c r="H12" s="30">
        <f>SUM(bahrain!H12,egypt!H12,jordan!H12,kuwait!H12,lebanon!H12,oman!H12,palestine!H12,qatar!H12,'saudi arabia'!H12,sudan!H12,syria!H12,UAE!H12,yemen!H12)</f>
        <v>40880.356729871666</v>
      </c>
      <c r="I12" s="30">
        <f>SUM(bahrain!I12,egypt!I12,jordan!I12,kuwait!I12,lebanon!I12,oman!I12,palestine!I12,qatar!I12,'saudi arabia'!I12,sudan!I12,syria!I12,UAE!I12,yemen!I12)</f>
        <v>57919.781328619603</v>
      </c>
      <c r="J12" s="30">
        <f>SUM(bahrain!J12,egypt!J12,jordan!J12,kuwait!J12,lebanon!J12,oman!J12,palestine!J12,qatar!J12,'saudi arabia'!J12,sudan!J12,syria!J12,UAE!J12,yemen!J12)</f>
        <v>88270.977908566463</v>
      </c>
      <c r="K12" s="63">
        <f>SUM(bahrain!K12,egypt!K12,jordan!K12,kuwait!K12,lebanon!K12,oman!K12,palestine!K12,qatar!K12,'saudi arabia'!K12,sudan!K12,syria!K12,UAE!K12,yemen!K12)</f>
        <v>69403.574235486041</v>
      </c>
      <c r="L12" s="31" t="s">
        <v>185</v>
      </c>
      <c r="M12" s="12"/>
      <c r="N12" s="165" t="str">
        <f t="shared" si="2"/>
        <v>.</v>
      </c>
      <c r="O12" s="165" t="str">
        <f t="shared" si="1"/>
        <v>.</v>
      </c>
      <c r="P12" s="165" t="str">
        <f t="shared" si="1"/>
        <v>.</v>
      </c>
      <c r="Q12" s="165" t="str">
        <f t="shared" si="1"/>
        <v>.</v>
      </c>
      <c r="R12" s="165" t="str">
        <f t="shared" si="1"/>
        <v>.</v>
      </c>
      <c r="S12" s="165" t="str">
        <f t="shared" si="1"/>
        <v>.</v>
      </c>
      <c r="T12" s="165" t="str">
        <f t="shared" si="1"/>
        <v>.</v>
      </c>
      <c r="U12" s="165" t="str">
        <f t="shared" si="1"/>
        <v>.</v>
      </c>
      <c r="V12" s="165" t="str">
        <f t="shared" si="1"/>
        <v>.</v>
      </c>
      <c r="W12" s="165" t="str">
        <f t="shared" si="1"/>
        <v>.</v>
      </c>
    </row>
    <row r="13" spans="1:23">
      <c r="A13" s="17" t="s">
        <v>13</v>
      </c>
      <c r="B13" s="19">
        <f>SUM(bahrain!B13,egypt!B13,jordan!B13,kuwait!B13,lebanon!B13,oman!B13,palestine!B13,qatar!B13,'saudi arabia'!B13,sudan!B13,syria!B13,UAE!B13,yemen!B13)</f>
        <v>124733.16700321253</v>
      </c>
      <c r="C13" s="19">
        <f>SUM(bahrain!C13,egypt!C13,jordan!C13,kuwait!C13,lebanon!C13,oman!C13,palestine!C13,qatar!C13,'saudi arabia'!C13,sudan!C13,syria!C13,UAE!C13,yemen!C13)</f>
        <v>105101.68634054321</v>
      </c>
      <c r="D13" s="19">
        <f>SUM(bahrain!D13,egypt!D13,jordan!D13,kuwait!D13,lebanon!D13,oman!D13,palestine!D13,qatar!D13,'saudi arabia'!D13,sudan!D13,syria!D13,UAE!D13,yemen!D13)</f>
        <v>111141.73390316949</v>
      </c>
      <c r="E13" s="19">
        <f>SUM(bahrain!E13,egypt!E13,jordan!E13,kuwait!E13,lebanon!E13,oman!E13,palestine!E13,qatar!E13,'saudi arabia'!E13,sudan!E13,syria!E13,UAE!E13,yemen!E13)</f>
        <v>124074.53829975316</v>
      </c>
      <c r="F13" s="146">
        <f>SUM(bahrain!F13,egypt!F13,jordan!F13,kuwait!F13,lebanon!F13,oman!F13,palestine!F13,qatar!F13,'saudi arabia'!F13,sudan!F13,syria!F13,UAE!F13,yemen!F13)</f>
        <v>91389.910292204062</v>
      </c>
      <c r="G13" s="19">
        <f>SUM(bahrain!G13,egypt!G13,jordan!G13,kuwait!G13,lebanon!G13,oman!G13,palestine!G13,qatar!G13,'saudi arabia'!G13,sudan!G13,syria!G13,UAE!G13,yemen!G13)</f>
        <v>56962.569778155179</v>
      </c>
      <c r="H13" s="19">
        <f>SUM(bahrain!H13,egypt!H13,jordan!H13,kuwait!H13,lebanon!H13,oman!H13,palestine!H13,qatar!H13,'saudi arabia'!H13,sudan!H13,syria!H13,UAE!H13,yemen!H13)</f>
        <v>35290.733443840334</v>
      </c>
      <c r="I13" s="19">
        <f>SUM(bahrain!I13,egypt!I13,jordan!I13,kuwait!I13,lebanon!I13,oman!I13,palestine!I13,qatar!I13,'saudi arabia'!I13,sudan!I13,syria!I13,UAE!I13,yemen!I13)</f>
        <v>52517.555808533492</v>
      </c>
      <c r="J13" s="19">
        <f>SUM(bahrain!J13,egypt!J13,jordan!J13,kuwait!J13,lebanon!J13,oman!J13,palestine!J13,qatar!J13,'saudi arabia'!J13,sudan!J13,syria!J13,UAE!J13,yemen!J13)</f>
        <v>83882.952398608133</v>
      </c>
      <c r="K13" s="146">
        <f>SUM(bahrain!K13,egypt!K13,jordan!K13,kuwait!K13,lebanon!K13,oman!K13,palestine!K13,qatar!K13,'saudi arabia'!K13,sudan!K13,syria!K13,UAE!K13,yemen!K13)</f>
        <v>69625.084066859723</v>
      </c>
      <c r="L13" s="158" t="s">
        <v>178</v>
      </c>
      <c r="N13" s="165" t="str">
        <f t="shared" si="2"/>
        <v>.</v>
      </c>
      <c r="O13" s="165" t="str">
        <f t="shared" si="1"/>
        <v>.</v>
      </c>
      <c r="P13" s="165" t="str">
        <f t="shared" si="1"/>
        <v>.</v>
      </c>
      <c r="Q13" s="165" t="str">
        <f t="shared" si="1"/>
        <v>.</v>
      </c>
      <c r="R13" s="165" t="str">
        <f t="shared" si="1"/>
        <v>.</v>
      </c>
      <c r="S13" s="165" t="str">
        <f t="shared" si="1"/>
        <v>.</v>
      </c>
      <c r="T13" s="165" t="str">
        <f t="shared" si="1"/>
        <v>.</v>
      </c>
      <c r="U13" s="165" t="str">
        <f t="shared" si="1"/>
        <v>.</v>
      </c>
      <c r="V13" s="165" t="str">
        <f t="shared" si="1"/>
        <v>.</v>
      </c>
      <c r="W13" s="165" t="str">
        <f t="shared" si="1"/>
        <v>.</v>
      </c>
    </row>
    <row r="14" spans="1:23">
      <c r="A14" s="35" t="s">
        <v>15</v>
      </c>
      <c r="B14" s="18">
        <f>SUM(bahrain!B14,egypt!B14,jordan!B14,kuwait!B14,lebanon!B14,oman!B14,palestine!B14,qatar!B14,'saudi arabia'!B14,sudan!B14,syria!B14,UAE!B14,yemen!B14)</f>
        <v>114855.64953582799</v>
      </c>
      <c r="C14" s="18">
        <f>SUM(bahrain!C14,egypt!C14,jordan!C14,kuwait!C14,lebanon!C14,oman!C14,palestine!C14,qatar!C14,'saudi arabia'!C14,sudan!C14,syria!C14,UAE!C14,yemen!C14)</f>
        <v>98478.698027500708</v>
      </c>
      <c r="D14" s="18">
        <f>SUM(bahrain!D14,egypt!D14,jordan!D14,kuwait!D14,lebanon!D14,oman!D14,palestine!D14,qatar!D14,'saudi arabia'!D14,sudan!D14,syria!D14,UAE!D14,yemen!D14)</f>
        <v>102486.86409952906</v>
      </c>
      <c r="E14" s="18">
        <f>SUM(bahrain!E14,egypt!E14,jordan!E14,kuwait!E14,lebanon!E14,oman!E14,palestine!E14,qatar!E14,'saudi arabia'!E14,sudan!E14,syria!E14,UAE!E14,yemen!E14)</f>
        <v>114326.04120274103</v>
      </c>
      <c r="F14" s="128">
        <f>SUM(bahrain!F14,egypt!F14,jordan!F14,kuwait!F14,lebanon!F14,oman!F14,palestine!F14,qatar!F14,'saudi arabia'!F14,sudan!F14,syria!F14,UAE!F14,yemen!F14)</f>
        <v>84326.709214794872</v>
      </c>
      <c r="G14" s="18">
        <f>SUM(bahrain!G14,egypt!G14,jordan!G14,kuwait!G14,lebanon!G14,oman!G14,palestine!G14,qatar!G14,'saudi arabia'!G14,sudan!G14,syria!G14,UAE!G14,yemen!G14)</f>
        <v>55209.518689599776</v>
      </c>
      <c r="H14" s="18">
        <f>SUM(bahrain!H14,egypt!H14,jordan!H14,kuwait!H14,lebanon!H14,oman!H14,palestine!H14,qatar!H14,'saudi arabia'!H14,sudan!H14,syria!H14,UAE!H14,yemen!H14)</f>
        <v>34335.964898946047</v>
      </c>
      <c r="I14" s="18">
        <f>SUM(bahrain!I14,egypt!I14,jordan!I14,kuwait!I14,lebanon!I14,oman!I14,palestine!I14,qatar!I14,'saudi arabia'!I14,sudan!I14,syria!I14,UAE!I14,yemen!I14)</f>
        <v>51338.779296102097</v>
      </c>
      <c r="J14" s="18">
        <f>SUM(bahrain!J14,egypt!J14,jordan!J14,kuwait!J14,lebanon!J14,oman!J14,palestine!J14,qatar!J14,'saudi arabia'!J14,sudan!J14,syria!J14,UAE!J14,yemen!J14)</f>
        <v>82000.43052823162</v>
      </c>
      <c r="K14" s="128">
        <f>SUM(bahrain!K14,egypt!K14,jordan!K14,kuwait!K14,lebanon!K14,oman!K14,palestine!K14,qatar!K14,'saudi arabia'!K14,sudan!K14,syria!K14,UAE!K14,yemen!K14)</f>
        <v>67724.880383106123</v>
      </c>
      <c r="L14" s="36" t="s">
        <v>16</v>
      </c>
      <c r="N14" s="165" t="str">
        <f t="shared" si="2"/>
        <v>.</v>
      </c>
      <c r="O14" s="165" t="str">
        <f t="shared" si="1"/>
        <v>.</v>
      </c>
      <c r="P14" s="165" t="str">
        <f t="shared" si="1"/>
        <v>.</v>
      </c>
      <c r="Q14" s="165" t="str">
        <f t="shared" si="1"/>
        <v>.</v>
      </c>
      <c r="R14" s="165" t="str">
        <f t="shared" si="1"/>
        <v>.</v>
      </c>
      <c r="S14" s="165" t="str">
        <f t="shared" si="1"/>
        <v>.</v>
      </c>
      <c r="T14" s="165" t="str">
        <f t="shared" si="1"/>
        <v>.</v>
      </c>
      <c r="U14" s="165" t="str">
        <f t="shared" si="1"/>
        <v>.</v>
      </c>
      <c r="V14" s="165" t="str">
        <f t="shared" si="1"/>
        <v>.</v>
      </c>
      <c r="W14" s="165" t="str">
        <f t="shared" si="1"/>
        <v>.</v>
      </c>
    </row>
    <row r="15" spans="1:23">
      <c r="A15" s="37" t="s">
        <v>17</v>
      </c>
      <c r="B15" s="38">
        <f>SUM(bahrain!B15,egypt!B15,jordan!B15,kuwait!B15,lebanon!B15,oman!B15,palestine!B15,qatar!B15,'saudi arabia'!B15,sudan!B15,syria!B15,UAE!B15,yemen!B15)</f>
        <v>2492.196804112119</v>
      </c>
      <c r="C15" s="38">
        <f>SUM(bahrain!C15,egypt!C15,jordan!C15,kuwait!C15,lebanon!C15,oman!C15,palestine!C15,qatar!C15,'saudi arabia'!C15,sudan!C15,syria!C15,UAE!C15,yemen!C15)</f>
        <v>2376.6361429807503</v>
      </c>
      <c r="D15" s="38">
        <f>SUM(bahrain!D15,egypt!D15,jordan!D15,kuwait!D15,lebanon!D15,oman!D15,palestine!D15,qatar!D15,'saudi arabia'!D15,sudan!D15,syria!D15,UAE!D15,yemen!D15)</f>
        <v>2192.9709708089313</v>
      </c>
      <c r="E15" s="38">
        <f>SUM(bahrain!E15,egypt!E15,jordan!E15,kuwait!E15,lebanon!E15,oman!E15,palestine!E15,qatar!E15,'saudi arabia'!E15,sudan!E15,syria!E15,UAE!E15,yemen!E15)</f>
        <v>2743.2193866573443</v>
      </c>
      <c r="F15" s="132">
        <f>SUM(bahrain!F15,egypt!F15,jordan!F15,kuwait!F15,lebanon!F15,oman!F15,palestine!F15,qatar!F15,'saudi arabia'!F15,sudan!F15,syria!F15,UAE!F15,yemen!F15)</f>
        <v>2103.3100025605208</v>
      </c>
      <c r="G15" s="38">
        <f>SUM(bahrain!G15,egypt!G15,jordan!G15,kuwait!G15,lebanon!G15,oman!G15,palestine!G15,qatar!G15,'saudi arabia'!G15,sudan!G15,syria!G15,UAE!G15,yemen!G15)</f>
        <v>201.49731822638682</v>
      </c>
      <c r="H15" s="38">
        <f>SUM(bahrain!H15,egypt!H15,jordan!H15,kuwait!H15,lebanon!H15,oman!H15,palestine!H15,qatar!H15,'saudi arabia'!H15,sudan!H15,syria!H15,UAE!H15,yemen!H15)</f>
        <v>57.368105120392315</v>
      </c>
      <c r="I15" s="38">
        <f>SUM(bahrain!I15,egypt!I15,jordan!I15,kuwait!I15,lebanon!I15,oman!I15,palestine!I15,qatar!I15,'saudi arabia'!I15,sudan!I15,syria!I15,UAE!I15,yemen!I15)</f>
        <v>256.28939185319427</v>
      </c>
      <c r="J15" s="38">
        <f>SUM(bahrain!J15,egypt!J15,jordan!J15,kuwait!J15,lebanon!J15,oman!J15,palestine!J15,qatar!J15,'saudi arabia'!J15,sudan!J15,syria!J15,UAE!J15,yemen!J15)</f>
        <v>84.816577100672077</v>
      </c>
      <c r="K15" s="132">
        <f>SUM(bahrain!K15,egypt!K15,jordan!K15,kuwait!K15,lebanon!K15,oman!K15,palestine!K15,qatar!K15,'saudi arabia'!K15,sudan!K15,syria!K15,UAE!K15,yemen!K15)</f>
        <v>43.733271302434261</v>
      </c>
      <c r="L15" s="39" t="s">
        <v>18</v>
      </c>
      <c r="N15" s="165" t="str">
        <f t="shared" si="2"/>
        <v>.</v>
      </c>
      <c r="O15" s="165" t="str">
        <f t="shared" si="1"/>
        <v>.</v>
      </c>
      <c r="P15" s="165" t="str">
        <f t="shared" si="1"/>
        <v>.</v>
      </c>
      <c r="Q15" s="165" t="str">
        <f t="shared" si="1"/>
        <v>.</v>
      </c>
      <c r="R15" s="165" t="str">
        <f t="shared" si="1"/>
        <v>.</v>
      </c>
      <c r="S15" s="165" t="str">
        <f t="shared" si="1"/>
        <v>.</v>
      </c>
      <c r="T15" s="165" t="str">
        <f t="shared" si="1"/>
        <v>.</v>
      </c>
      <c r="U15" s="165" t="str">
        <f t="shared" si="1"/>
        <v>.</v>
      </c>
      <c r="V15" s="165" t="str">
        <f t="shared" si="1"/>
        <v>.</v>
      </c>
      <c r="W15" s="165" t="str">
        <f t="shared" si="1"/>
        <v>.</v>
      </c>
    </row>
    <row r="16" spans="1:23">
      <c r="A16" s="37" t="s">
        <v>19</v>
      </c>
      <c r="B16" s="38">
        <f>SUM(bahrain!B16,egypt!B16,jordan!B16,kuwait!B16,lebanon!B16,oman!B16,palestine!B16,qatar!B16,'saudi arabia'!B16,sudan!B16,syria!B16,UAE!B16,yemen!B16)</f>
        <v>6320.5224942233417</v>
      </c>
      <c r="C16" s="38">
        <f>SUM(bahrain!C16,egypt!C16,jordan!C16,kuwait!C16,lebanon!C16,oman!C16,palestine!C16,qatar!C16,'saudi arabia'!C16,sudan!C16,syria!C16,UAE!C16,yemen!C16)</f>
        <v>4886.8215464644036</v>
      </c>
      <c r="D16" s="38">
        <f>SUM(bahrain!D16,egypt!D16,jordan!D16,kuwait!D16,lebanon!D16,oman!D16,palestine!D16,qatar!D16,'saudi arabia'!D16,sudan!D16,syria!D16,UAE!D16,yemen!D16)</f>
        <v>5240.1756966005496</v>
      </c>
      <c r="E16" s="38">
        <f>SUM(bahrain!E16,egypt!E16,jordan!E16,kuwait!E16,lebanon!E16,oman!E16,palestine!E16,qatar!E16,'saudi arabia'!E16,sudan!E16,syria!E16,UAE!E16,yemen!E16)</f>
        <v>6851.8323313959736</v>
      </c>
      <c r="F16" s="132">
        <f>SUM(bahrain!F16,egypt!F16,jordan!F16,kuwait!F16,lebanon!F16,oman!F16,palestine!F16,qatar!F16,'saudi arabia'!F16,sudan!F16,syria!F16,UAE!F16,yemen!F16)</f>
        <v>4272.2658424373149</v>
      </c>
      <c r="G16" s="38">
        <f>SUM(bahrain!G16,egypt!G16,jordan!G16,kuwait!G16,lebanon!G16,oman!G16,palestine!G16,qatar!G16,'saudi arabia'!G16,sudan!G16,syria!G16,UAE!G16,yemen!G16)</f>
        <v>7092.8611845782907</v>
      </c>
      <c r="H16" s="38">
        <f>SUM(bahrain!H16,egypt!H16,jordan!H16,kuwait!H16,lebanon!H16,oman!H16,palestine!H16,qatar!H16,'saudi arabia'!H16,sudan!H16,syria!H16,UAE!H16,yemen!H16)</f>
        <v>5186.0097915863525</v>
      </c>
      <c r="I16" s="38">
        <f>SUM(bahrain!I16,egypt!I16,jordan!I16,kuwait!I16,lebanon!I16,oman!I16,palestine!I16,qatar!I16,'saudi arabia'!I16,sudan!I16,syria!I16,UAE!I16,yemen!I16)</f>
        <v>6404.8985335313801</v>
      </c>
      <c r="J16" s="38">
        <f>SUM(bahrain!J16,egypt!J16,jordan!J16,kuwait!J16,lebanon!J16,oman!J16,palestine!J16,qatar!J16,'saudi arabia'!J16,sudan!J16,syria!J16,UAE!J16,yemen!J16)</f>
        <v>10342.072370169168</v>
      </c>
      <c r="K16" s="132">
        <f>SUM(bahrain!K16,egypt!K16,jordan!K16,kuwait!K16,lebanon!K16,oman!K16,palestine!K16,qatar!K16,'saudi arabia'!K16,sudan!K16,syria!K16,UAE!K16,yemen!K16)</f>
        <v>7571.7918946067221</v>
      </c>
      <c r="L16" s="39" t="s">
        <v>20</v>
      </c>
      <c r="N16" s="165" t="str">
        <f t="shared" si="2"/>
        <v>.</v>
      </c>
      <c r="O16" s="165" t="str">
        <f t="shared" si="1"/>
        <v>.</v>
      </c>
      <c r="P16" s="165" t="str">
        <f t="shared" si="1"/>
        <v>.</v>
      </c>
      <c r="Q16" s="165" t="str">
        <f t="shared" si="1"/>
        <v>.</v>
      </c>
      <c r="R16" s="165" t="str">
        <f t="shared" si="1"/>
        <v>.</v>
      </c>
      <c r="S16" s="165" t="str">
        <f t="shared" si="1"/>
        <v>.</v>
      </c>
      <c r="T16" s="165" t="str">
        <f t="shared" si="1"/>
        <v>.</v>
      </c>
      <c r="U16" s="165" t="str">
        <f t="shared" si="1"/>
        <v>.</v>
      </c>
      <c r="V16" s="165" t="str">
        <f t="shared" si="1"/>
        <v>.</v>
      </c>
      <c r="W16" s="165" t="str">
        <f t="shared" si="1"/>
        <v>.</v>
      </c>
    </row>
    <row r="17" spans="1:23">
      <c r="A17" s="37" t="s">
        <v>21</v>
      </c>
      <c r="B17" s="38">
        <f>SUM(bahrain!B17,egypt!B17,jordan!B17,kuwait!B17,lebanon!B17,oman!B17,palestine!B17,qatar!B17,'saudi arabia'!B17,sudan!B17,syria!B17,UAE!B17,yemen!B17)</f>
        <v>1343.1031048521465</v>
      </c>
      <c r="C17" s="38">
        <f>SUM(bahrain!C17,egypt!C17,jordan!C17,kuwait!C17,lebanon!C17,oman!C17,palestine!C17,qatar!C17,'saudi arabia'!C17,sudan!C17,syria!C17,UAE!C17,yemen!C17)</f>
        <v>1387.9772463926101</v>
      </c>
      <c r="D17" s="38">
        <f>SUM(bahrain!D17,egypt!D17,jordan!D17,kuwait!D17,lebanon!D17,oman!D17,palestine!D17,qatar!D17,'saudi arabia'!D17,sudan!D17,syria!D17,UAE!D17,yemen!D17)</f>
        <v>1619.0422530363019</v>
      </c>
      <c r="E17" s="38">
        <f>SUM(bahrain!E17,egypt!E17,jordan!E17,kuwait!E17,lebanon!E17,oman!E17,palestine!E17,qatar!E17,'saudi arabia'!E17,sudan!E17,syria!E17,UAE!E17,yemen!E17)</f>
        <v>1784.8115444282657</v>
      </c>
      <c r="F17" s="132">
        <f>SUM(bahrain!F17,egypt!F17,jordan!F17,kuwait!F17,lebanon!F17,oman!F17,palestine!F17,qatar!F17,'saudi arabia'!F17,sudan!F17,syria!F17,UAE!F17,yemen!F17)</f>
        <v>1476.7180869844101</v>
      </c>
      <c r="G17" s="18">
        <f>SUM(bahrain!G17,egypt!G17,jordan!G17,kuwait!G17,lebanon!G17,oman!G17,palestine!G17,qatar!G17,'saudi arabia'!G17,sudan!G17,syria!G17,UAE!G17,yemen!G17)</f>
        <v>56.986140556651023</v>
      </c>
      <c r="H17" s="18">
        <f>SUM(bahrain!H17,egypt!H17,jordan!H17,kuwait!H17,lebanon!H17,oman!H17,palestine!H17,qatar!H17,'saudi arabia'!H17,sudan!H17,syria!H17,UAE!H17,yemen!H17)</f>
        <v>67.623703956273019</v>
      </c>
      <c r="I17" s="18">
        <f>SUM(bahrain!I17,egypt!I17,jordan!I17,kuwait!I17,lebanon!I17,oman!I17,palestine!I17,qatar!I17,'saudi arabia'!I17,sudan!I17,syria!I17,UAE!I17,yemen!I17)</f>
        <v>55.033081485444029</v>
      </c>
      <c r="J17" s="18">
        <f>SUM(bahrain!J17,egypt!J17,jordan!J17,kuwait!J17,lebanon!J17,oman!J17,palestine!J17,qatar!J17,'saudi arabia'!J17,sudan!J17,syria!J17,UAE!J17,yemen!J17)</f>
        <v>146.26825701371524</v>
      </c>
      <c r="K17" s="128">
        <f>SUM(bahrain!K17,egypt!K17,jordan!K17,kuwait!K17,lebanon!K17,oman!K17,palestine!K17,qatar!K17,'saudi arabia'!K17,sudan!K17,syria!K17,UAE!K17,yemen!K17)</f>
        <v>39.274957432177771</v>
      </c>
      <c r="L17" s="39" t="s">
        <v>195</v>
      </c>
      <c r="N17" s="165" t="str">
        <f t="shared" si="2"/>
        <v>.</v>
      </c>
      <c r="O17" s="165" t="str">
        <f t="shared" si="1"/>
        <v>.</v>
      </c>
      <c r="P17" s="165" t="str">
        <f t="shared" si="1"/>
        <v>.</v>
      </c>
      <c r="Q17" s="165" t="str">
        <f t="shared" si="1"/>
        <v>.</v>
      </c>
      <c r="R17" s="165" t="str">
        <f t="shared" si="1"/>
        <v>.</v>
      </c>
      <c r="S17" s="165" t="str">
        <f t="shared" si="1"/>
        <v>.</v>
      </c>
      <c r="T17" s="165" t="str">
        <f t="shared" si="1"/>
        <v>.</v>
      </c>
      <c r="U17" s="165" t="str">
        <f t="shared" si="1"/>
        <v>.</v>
      </c>
      <c r="V17" s="165" t="str">
        <f t="shared" si="1"/>
        <v>.</v>
      </c>
      <c r="W17" s="165" t="str">
        <f t="shared" si="1"/>
        <v>.</v>
      </c>
    </row>
    <row r="18" spans="1:23">
      <c r="A18" s="37" t="s">
        <v>23</v>
      </c>
      <c r="B18" s="38">
        <f>SUM(bahrain!B18,egypt!B18,jordan!B18,kuwait!B18,lebanon!B18,oman!B18,palestine!B18,qatar!B18,'saudi arabia'!B18,sudan!B18,syria!B18,UAE!B18,yemen!B18)</f>
        <v>3509.1733849783864</v>
      </c>
      <c r="C18" s="38">
        <f>SUM(bahrain!C18,egypt!C18,jordan!C18,kuwait!C18,lebanon!C18,oman!C18,palestine!C18,qatar!C18,'saudi arabia'!C18,sudan!C18,syria!C18,UAE!C18,yemen!C18)</f>
        <v>1849.9565587513828</v>
      </c>
      <c r="D18" s="38">
        <f>SUM(bahrain!D18,egypt!D18,jordan!D18,kuwait!D18,lebanon!D18,oman!D18,palestine!D18,qatar!D18,'saudi arabia'!D18,sudan!D18,syria!D18,UAE!D18,yemen!D18)</f>
        <v>1408.6326418833471</v>
      </c>
      <c r="E18" s="38">
        <f>SUM(bahrain!E18,egypt!E18,jordan!E18,kuwait!E18,lebanon!E18,oman!E18,palestine!E18,qatar!E18,'saudi arabia'!E18,sudan!E18,syria!E18,UAE!E18,yemen!E18)</f>
        <v>1671.8192941531072</v>
      </c>
      <c r="F18" s="132">
        <f>SUM(bahrain!F18,egypt!F18,jordan!F18,kuwait!F18,lebanon!F18,oman!F18,palestine!F18,qatar!F18,'saudi arabia'!F18,sudan!F18,syria!F18,UAE!F18,yemen!F18)</f>
        <v>1433.0605141530602</v>
      </c>
      <c r="G18" s="38">
        <f>SUM(bahrain!G18,egypt!G18,jordan!G18,kuwait!G18,lebanon!G18,oman!G18,palestine!G18,qatar!G18,'saudi arabia'!G18,sudan!G18,syria!G18,UAE!G18,yemen!G18)</f>
        <v>193.21803148543074</v>
      </c>
      <c r="H18" s="38">
        <f>SUM(bahrain!H18,egypt!H18,jordan!H18,kuwait!H18,lebanon!H18,oman!H18,palestine!H18,qatar!H18,'saudi arabia'!H18,sudan!H18,syria!H18,UAE!H18,yemen!H18)</f>
        <v>110.20072333528258</v>
      </c>
      <c r="I18" s="38">
        <f>SUM(bahrain!I18,egypt!I18,jordan!I18,kuwait!I18,lebanon!I18,oman!I18,palestine!I18,qatar!I18,'saudi arabia'!I18,sudan!I18,syria!I18,UAE!I18,yemen!I18)</f>
        <v>147.00301964125399</v>
      </c>
      <c r="J18" s="38">
        <f>SUM(bahrain!J18,egypt!J18,jordan!J18,kuwait!J18,lebanon!J18,oman!J18,palestine!J18,qatar!J18,'saudi arabia'!J18,sudan!J18,syria!J18,UAE!J18,yemen!J18)</f>
        <v>150.11759762063252</v>
      </c>
      <c r="K18" s="132">
        <f>SUM(bahrain!K18,egypt!K18,jordan!K18,kuwait!K18,lebanon!K18,oman!K18,palestine!K18,qatar!K18,'saudi arabia'!K18,sudan!K18,syria!K18,UAE!K18,yemen!K18)</f>
        <v>48.950850430966831</v>
      </c>
      <c r="L18" s="39" t="s">
        <v>24</v>
      </c>
      <c r="N18" s="165" t="str">
        <f t="shared" si="2"/>
        <v>.</v>
      </c>
      <c r="O18" s="165" t="str">
        <f t="shared" si="1"/>
        <v>.</v>
      </c>
      <c r="P18" s="165" t="str">
        <f t="shared" si="1"/>
        <v>.</v>
      </c>
      <c r="Q18" s="165" t="str">
        <f t="shared" si="1"/>
        <v>.</v>
      </c>
      <c r="R18" s="165" t="str">
        <f t="shared" si="1"/>
        <v>.</v>
      </c>
      <c r="S18" s="165" t="str">
        <f t="shared" si="1"/>
        <v>.</v>
      </c>
      <c r="T18" s="165" t="str">
        <f t="shared" si="1"/>
        <v>.</v>
      </c>
      <c r="U18" s="165" t="str">
        <f t="shared" si="1"/>
        <v>.</v>
      </c>
      <c r="V18" s="165" t="str">
        <f t="shared" si="1"/>
        <v>.</v>
      </c>
      <c r="W18" s="165" t="str">
        <f t="shared" si="1"/>
        <v>.</v>
      </c>
    </row>
    <row r="19" spans="1:23">
      <c r="A19" s="37" t="s">
        <v>25</v>
      </c>
      <c r="B19" s="38">
        <f>SUM(bahrain!B19,egypt!B19,jordan!B19,kuwait!B19,lebanon!B19,oman!B19,palestine!B19,qatar!B19,'saudi arabia'!B19,sudan!B19,syria!B19,UAE!B19,yemen!B19)</f>
        <v>13571.674381957006</v>
      </c>
      <c r="C19" s="38">
        <f>SUM(bahrain!C19,egypt!C19,jordan!C19,kuwait!C19,lebanon!C19,oman!C19,palestine!C19,qatar!C19,'saudi arabia'!C19,sudan!C19,syria!C19,UAE!C19,yemen!C19)</f>
        <v>14165.600661692806</v>
      </c>
      <c r="D19" s="38">
        <f>SUM(bahrain!D19,egypt!D19,jordan!D19,kuwait!D19,lebanon!D19,oman!D19,palestine!D19,qatar!D19,'saudi arabia'!D19,sudan!D19,syria!D19,UAE!D19,yemen!D19)</f>
        <v>14432.574198867647</v>
      </c>
      <c r="E19" s="38">
        <f>SUM(bahrain!E19,egypt!E19,jordan!E19,kuwait!E19,lebanon!E19,oman!E19,palestine!E19,qatar!E19,'saudi arabia'!E19,sudan!E19,syria!E19,UAE!E19,yemen!E19)</f>
        <v>15839.085739725326</v>
      </c>
      <c r="F19" s="132">
        <f>SUM(bahrain!F19,egypt!F19,jordan!F19,kuwait!F19,lebanon!F19,oman!F19,palestine!F19,qatar!F19,'saudi arabia'!F19,sudan!F19,syria!F19,UAE!F19,yemen!F19)</f>
        <v>11320.734241706905</v>
      </c>
      <c r="G19" s="38">
        <f>SUM(bahrain!G19,egypt!G19,jordan!G19,kuwait!G19,lebanon!G19,oman!G19,palestine!G19,qatar!G19,'saudi arabia'!G19,sudan!G19,syria!G19,UAE!G19,yemen!G19)</f>
        <v>7359.9171319659217</v>
      </c>
      <c r="H19" s="38">
        <f>SUM(bahrain!H19,egypt!H19,jordan!H19,kuwait!H19,lebanon!H19,oman!H19,palestine!H19,qatar!H19,'saudi arabia'!H19,sudan!H19,syria!H19,UAE!H19,yemen!H19)</f>
        <v>5025.8306715858971</v>
      </c>
      <c r="I19" s="38">
        <f>SUM(bahrain!I19,egypt!I19,jordan!I19,kuwait!I19,lebanon!I19,oman!I19,palestine!I19,qatar!I19,'saudi arabia'!I19,sudan!I19,syria!I19,UAE!I19,yemen!I19)</f>
        <v>7693.8393229938983</v>
      </c>
      <c r="J19" s="38">
        <f>SUM(bahrain!J19,egypt!J19,jordan!J19,kuwait!J19,lebanon!J19,oman!J19,palestine!J19,qatar!J19,'saudi arabia'!J19,sudan!J19,syria!J19,UAE!J19,yemen!J19)</f>
        <v>10887.24447941642</v>
      </c>
      <c r="K19" s="132">
        <f>SUM(bahrain!K19,egypt!K19,jordan!K19,kuwait!K19,lebanon!K19,oman!K19,palestine!K19,qatar!K19,'saudi arabia'!K19,sudan!K19,syria!K19,UAE!K19,yemen!K19)</f>
        <v>9696.3396468154806</v>
      </c>
      <c r="L19" s="39" t="s">
        <v>26</v>
      </c>
      <c r="N19" s="165" t="str">
        <f t="shared" si="2"/>
        <v>.</v>
      </c>
      <c r="O19" s="165" t="str">
        <f t="shared" si="1"/>
        <v>.</v>
      </c>
      <c r="P19" s="165" t="str">
        <f t="shared" si="1"/>
        <v>.</v>
      </c>
      <c r="Q19" s="165" t="str">
        <f t="shared" si="1"/>
        <v>.</v>
      </c>
      <c r="R19" s="165" t="str">
        <f t="shared" si="1"/>
        <v>.</v>
      </c>
      <c r="S19" s="165" t="str">
        <f t="shared" si="1"/>
        <v>.</v>
      </c>
      <c r="T19" s="165" t="str">
        <f t="shared" si="1"/>
        <v>.</v>
      </c>
      <c r="U19" s="165" t="str">
        <f t="shared" si="1"/>
        <v>.</v>
      </c>
      <c r="V19" s="165" t="str">
        <f t="shared" si="1"/>
        <v>.</v>
      </c>
      <c r="W19" s="165" t="str">
        <f t="shared" si="1"/>
        <v>.</v>
      </c>
    </row>
    <row r="20" spans="1:23">
      <c r="A20" s="37" t="s">
        <v>27</v>
      </c>
      <c r="B20" s="38">
        <f>SUM(bahrain!B20,egypt!B20,jordan!B20,kuwait!B20,lebanon!B20,oman!B20,palestine!B20,qatar!B20,'saudi arabia'!B20,sudan!B20,syria!B20,UAE!B20,yemen!B20)</f>
        <v>30163.266022701249</v>
      </c>
      <c r="C20" s="38">
        <f>SUM(bahrain!C20,egypt!C20,jordan!C20,kuwait!C20,lebanon!C20,oman!C20,palestine!C20,qatar!C20,'saudi arabia'!C20,sudan!C20,syria!C20,UAE!C20,yemen!C20)</f>
        <v>27072.4693237928</v>
      </c>
      <c r="D20" s="38">
        <f>SUM(bahrain!D20,egypt!D20,jordan!D20,kuwait!D20,lebanon!D20,oman!D20,palestine!D20,qatar!D20,'saudi arabia'!D20,sudan!D20,syria!D20,UAE!D20,yemen!D20)</f>
        <v>29111.607001301672</v>
      </c>
      <c r="E20" s="38">
        <f>SUM(bahrain!E20,egypt!E20,jordan!E20,kuwait!E20,lebanon!E20,oman!E20,palestine!E20,qatar!E20,'saudi arabia'!E20,sudan!E20,syria!E20,UAE!E20,yemen!E20)</f>
        <v>28866.480261083765</v>
      </c>
      <c r="F20" s="132">
        <f>SUM(bahrain!F20,egypt!F20,jordan!F20,kuwait!F20,lebanon!F20,oman!F20,palestine!F20,qatar!F20,'saudi arabia'!F20,sudan!F20,syria!F20,UAE!F20,yemen!F20)</f>
        <v>22226.693369563876</v>
      </c>
      <c r="G20" s="38">
        <f>SUM(bahrain!G20,egypt!G20,jordan!G20,kuwait!G20,lebanon!G20,oman!G20,palestine!G20,qatar!G20,'saudi arabia'!G20,sudan!G20,syria!G20,UAE!G20,yemen!G20)</f>
        <v>4264.3744397925084</v>
      </c>
      <c r="H20" s="38">
        <f>SUM(bahrain!H20,egypt!H20,jordan!H20,kuwait!H20,lebanon!H20,oman!H20,palestine!H20,qatar!H20,'saudi arabia'!H20,sudan!H20,syria!H20,UAE!H20,yemen!H20)</f>
        <v>2375.8920934527951</v>
      </c>
      <c r="I20" s="38">
        <f>SUM(bahrain!I20,egypt!I20,jordan!I20,kuwait!I20,lebanon!I20,oman!I20,palestine!I20,qatar!I20,'saudi arabia'!I20,sudan!I20,syria!I20,UAE!I20,yemen!I20)</f>
        <v>2867.2657633222634</v>
      </c>
      <c r="J20" s="38">
        <f>SUM(bahrain!J20,egypt!J20,jordan!J20,kuwait!J20,lebanon!J20,oman!J20,palestine!J20,qatar!J20,'saudi arabia'!J20,sudan!J20,syria!J20,UAE!J20,yemen!J20)</f>
        <v>3016.5412249839951</v>
      </c>
      <c r="K20" s="132">
        <f>SUM(bahrain!K20,egypt!K20,jordan!K20,kuwait!K20,lebanon!K20,oman!K20,palestine!K20,qatar!K20,'saudi arabia'!K20,sudan!K20,syria!K20,UAE!K20,yemen!K20)</f>
        <v>1269.1014727217707</v>
      </c>
      <c r="L20" s="39" t="s">
        <v>196</v>
      </c>
      <c r="N20" s="165" t="str">
        <f t="shared" si="2"/>
        <v>.</v>
      </c>
      <c r="O20" s="165" t="str">
        <f t="shared" si="1"/>
        <v>.</v>
      </c>
      <c r="P20" s="165" t="str">
        <f t="shared" si="1"/>
        <v>.</v>
      </c>
      <c r="Q20" s="165" t="str">
        <f t="shared" si="1"/>
        <v>.</v>
      </c>
      <c r="R20" s="165" t="str">
        <f t="shared" si="1"/>
        <v>.</v>
      </c>
      <c r="S20" s="165" t="str">
        <f t="shared" si="1"/>
        <v>.</v>
      </c>
      <c r="T20" s="165" t="str">
        <f t="shared" si="1"/>
        <v>.</v>
      </c>
      <c r="U20" s="165" t="str">
        <f t="shared" si="1"/>
        <v>.</v>
      </c>
      <c r="V20" s="165" t="str">
        <f t="shared" si="1"/>
        <v>.</v>
      </c>
      <c r="W20" s="165" t="str">
        <f t="shared" si="1"/>
        <v>.</v>
      </c>
    </row>
    <row r="21" spans="1:23">
      <c r="A21" s="37" t="s">
        <v>29</v>
      </c>
      <c r="B21" s="38">
        <f>SUM(bahrain!B21,egypt!B21,jordan!B21,kuwait!B21,lebanon!B21,oman!B21,palestine!B21,qatar!B21,'saudi arabia'!B21,sudan!B21,syria!B21,UAE!B21,yemen!B21)</f>
        <v>820.02487945468374</v>
      </c>
      <c r="C21" s="38">
        <f>SUM(bahrain!C21,egypt!C21,jordan!C21,kuwait!C21,lebanon!C21,oman!C21,palestine!C21,qatar!C21,'saudi arabia'!C21,sudan!C21,syria!C21,UAE!C21,yemen!C21)</f>
        <v>783.12249770616927</v>
      </c>
      <c r="D21" s="38">
        <f>SUM(bahrain!D21,egypt!D21,jordan!D21,kuwait!D21,lebanon!D21,oman!D21,palestine!D21,qatar!D21,'saudi arabia'!D21,sudan!D21,syria!D21,UAE!D21,yemen!D21)</f>
        <v>1099.3151681249728</v>
      </c>
      <c r="E21" s="38">
        <f>SUM(bahrain!E21,egypt!E21,jordan!E21,kuwait!E21,lebanon!E21,oman!E21,palestine!E21,qatar!E21,'saudi arabia'!E21,sudan!E21,syria!E21,UAE!E21,yemen!E21)</f>
        <v>1222.9490608266128</v>
      </c>
      <c r="F21" s="132">
        <f>SUM(bahrain!F21,egypt!F21,jordan!F21,kuwait!F21,lebanon!F21,oman!F21,palestine!F21,qatar!F21,'saudi arabia'!F21,sudan!F21,syria!F21,UAE!F21,yemen!F21)</f>
        <v>1700.7639666231591</v>
      </c>
      <c r="G21" s="38">
        <f>SUM(bahrain!G21,egypt!G21,jordan!G21,kuwait!G21,lebanon!G21,oman!G21,palestine!G21,qatar!G21,'saudi arabia'!G21,sudan!G21,syria!G21,UAE!G21,yemen!G21)</f>
        <v>2619.498931137688</v>
      </c>
      <c r="H21" s="38">
        <f>SUM(bahrain!H21,egypt!H21,jordan!H21,kuwait!H21,lebanon!H21,oman!H21,palestine!H21,qatar!H21,'saudi arabia'!H21,sudan!H21,syria!H21,UAE!H21,yemen!H21)</f>
        <v>1392.7368165508112</v>
      </c>
      <c r="I21" s="38">
        <f>SUM(bahrain!I21,egypt!I21,jordan!I21,kuwait!I21,lebanon!I21,oman!I21,palestine!I21,qatar!I21,'saudi arabia'!I21,sudan!I21,syria!I21,UAE!I21,yemen!I21)</f>
        <v>2158.2311918134842</v>
      </c>
      <c r="J21" s="38">
        <f>SUM(bahrain!J21,egypt!J21,jordan!J21,kuwait!J21,lebanon!J21,oman!J21,palestine!J21,qatar!J21,'saudi arabia'!J21,sudan!J21,syria!J21,UAE!J21,yemen!J21)</f>
        <v>3027.3422427262512</v>
      </c>
      <c r="K21" s="132">
        <f>SUM(bahrain!K21,egypt!K21,jordan!K21,kuwait!K21,lebanon!K21,oman!K21,palestine!K21,qatar!K21,'saudi arabia'!K21,sudan!K21,syria!K21,UAE!K21,yemen!K21)</f>
        <v>3655.8751143851041</v>
      </c>
      <c r="L21" s="39" t="s">
        <v>30</v>
      </c>
      <c r="N21" s="165" t="str">
        <f t="shared" si="2"/>
        <v>.</v>
      </c>
      <c r="O21" s="165" t="str">
        <f t="shared" si="1"/>
        <v>.</v>
      </c>
      <c r="P21" s="165" t="str">
        <f t="shared" si="1"/>
        <v>.</v>
      </c>
      <c r="Q21" s="165" t="str">
        <f t="shared" si="1"/>
        <v>.</v>
      </c>
      <c r="R21" s="165" t="str">
        <f t="shared" si="1"/>
        <v>.</v>
      </c>
      <c r="S21" s="165" t="str">
        <f t="shared" si="1"/>
        <v>.</v>
      </c>
      <c r="T21" s="165" t="str">
        <f t="shared" si="1"/>
        <v>.</v>
      </c>
      <c r="U21" s="165" t="str">
        <f t="shared" si="1"/>
        <v>.</v>
      </c>
      <c r="V21" s="165" t="str">
        <f t="shared" si="1"/>
        <v>.</v>
      </c>
      <c r="W21" s="165" t="str">
        <f t="shared" si="1"/>
        <v>.</v>
      </c>
    </row>
    <row r="22" spans="1:23">
      <c r="A22" s="37" t="s">
        <v>31</v>
      </c>
      <c r="B22" s="38">
        <f>SUM(bahrain!B22,egypt!B22,jordan!B22,kuwait!B22,lebanon!B22,oman!B22,palestine!B22,qatar!B22,'saudi arabia'!B22,sudan!B22,syria!B22,UAE!B22,yemen!B22)</f>
        <v>1839.5793041873255</v>
      </c>
      <c r="C22" s="38">
        <f>SUM(bahrain!C22,egypt!C22,jordan!C22,kuwait!C22,lebanon!C22,oman!C22,palestine!C22,qatar!C22,'saudi arabia'!C22,sudan!C22,syria!C22,UAE!C22,yemen!C22)</f>
        <v>1813.2299325302736</v>
      </c>
      <c r="D22" s="38">
        <f>SUM(bahrain!D22,egypt!D22,jordan!D22,kuwait!D22,lebanon!D22,oman!D22,palestine!D22,qatar!D22,'saudi arabia'!D22,sudan!D22,syria!D22,UAE!D22,yemen!D22)</f>
        <v>1998.5222169583976</v>
      </c>
      <c r="E22" s="38">
        <f>SUM(bahrain!E22,egypt!E22,jordan!E22,kuwait!E22,lebanon!E22,oman!E22,palestine!E22,qatar!E22,'saudi arabia'!E22,sudan!E22,syria!E22,UAE!E22,yemen!E22)</f>
        <v>2132.6176182742829</v>
      </c>
      <c r="F22" s="132">
        <f>SUM(bahrain!F22,egypt!F22,jordan!F22,kuwait!F22,lebanon!F22,oman!F22,palestine!F22,qatar!F22,'saudi arabia'!F22,sudan!F22,syria!F22,UAE!F22,yemen!F22)</f>
        <v>1972.3362972605712</v>
      </c>
      <c r="G22" s="38">
        <f>SUM(bahrain!G22,egypt!G22,jordan!G22,kuwait!G22,lebanon!G22,oman!G22,palestine!G22,qatar!G22,'saudi arabia'!G22,sudan!G22,syria!G22,UAE!G22,yemen!G22)</f>
        <v>92.360837810241819</v>
      </c>
      <c r="H22" s="38">
        <f>SUM(bahrain!H22,egypt!H22,jordan!H22,kuwait!H22,lebanon!H22,oman!H22,palestine!H22,qatar!H22,'saudi arabia'!H22,sudan!H22,syria!H22,UAE!H22,yemen!H22)</f>
        <v>48.126758098073417</v>
      </c>
      <c r="I22" s="38">
        <f>SUM(bahrain!I22,egypt!I22,jordan!I22,kuwait!I22,lebanon!I22,oman!I22,palestine!I22,qatar!I22,'saudi arabia'!I22,sudan!I22,syria!I22,UAE!I22,yemen!I22)</f>
        <v>87.469600258693745</v>
      </c>
      <c r="J22" s="38">
        <f>SUM(bahrain!J22,egypt!J22,jordan!J22,kuwait!J22,lebanon!J22,oman!J22,palestine!J22,qatar!J22,'saudi arabia'!J22,sudan!J22,syria!J22,UAE!J22,yemen!J22)</f>
        <v>47.779030556856341</v>
      </c>
      <c r="K22" s="132">
        <f>SUM(bahrain!K22,egypt!K22,jordan!K22,kuwait!K22,lebanon!K22,oman!K22,palestine!K22,qatar!K22,'saudi arabia'!K22,sudan!K22,syria!K22,UAE!K22,yemen!K22)</f>
        <v>75.882821385319289</v>
      </c>
      <c r="L22" s="39" t="s">
        <v>197</v>
      </c>
      <c r="N22" s="165" t="str">
        <f t="shared" si="2"/>
        <v>.</v>
      </c>
      <c r="O22" s="165" t="str">
        <f t="shared" si="2"/>
        <v>.</v>
      </c>
      <c r="P22" s="165" t="str">
        <f t="shared" si="2"/>
        <v>.</v>
      </c>
      <c r="Q22" s="165" t="str">
        <f t="shared" si="2"/>
        <v>.</v>
      </c>
      <c r="R22" s="165" t="str">
        <f t="shared" si="2"/>
        <v>.</v>
      </c>
      <c r="S22" s="165" t="str">
        <f t="shared" si="2"/>
        <v>.</v>
      </c>
      <c r="T22" s="165" t="str">
        <f t="shared" si="2"/>
        <v>.</v>
      </c>
      <c r="U22" s="165" t="str">
        <f t="shared" si="2"/>
        <v>.</v>
      </c>
      <c r="V22" s="165" t="str">
        <f t="shared" si="2"/>
        <v>.</v>
      </c>
      <c r="W22" s="165" t="str">
        <f t="shared" si="2"/>
        <v>.</v>
      </c>
    </row>
    <row r="23" spans="1:23">
      <c r="A23" s="37" t="s">
        <v>33</v>
      </c>
      <c r="B23" s="38">
        <f>SUM(bahrain!B23,egypt!B23,jordan!B23,kuwait!B23,lebanon!B23,oman!B23,palestine!B23,qatar!B23,'saudi arabia'!B23,sudan!B23,syria!B23,UAE!B23,yemen!B23)</f>
        <v>20525.992506870618</v>
      </c>
      <c r="C23" s="38">
        <f>SUM(bahrain!C23,egypt!C23,jordan!C23,kuwait!C23,lebanon!C23,oman!C23,palestine!C23,qatar!C23,'saudi arabia'!C23,sudan!C23,syria!C23,UAE!C23,yemen!C23)</f>
        <v>16901.022654571367</v>
      </c>
      <c r="D23" s="38">
        <f>SUM(bahrain!D23,egypt!D23,jordan!D23,kuwait!D23,lebanon!D23,oman!D23,palestine!D23,qatar!D23,'saudi arabia'!D23,sudan!D23,syria!D23,UAE!D23,yemen!D23)</f>
        <v>17191.541557215001</v>
      </c>
      <c r="E23" s="38">
        <f>SUM(bahrain!E23,egypt!E23,jordan!E23,kuwait!E23,lebanon!E23,oman!E23,palestine!E23,qatar!E23,'saudi arabia'!E23,sudan!E23,syria!E23,UAE!E23,yemen!E23)</f>
        <v>20501.47450951987</v>
      </c>
      <c r="F23" s="132">
        <f>SUM(bahrain!F23,egypt!F23,jordan!F23,kuwait!F23,lebanon!F23,oman!F23,palestine!F23,qatar!F23,'saudi arabia'!F23,sudan!F23,syria!F23,UAE!F23,yemen!F23)</f>
        <v>14208.521523610234</v>
      </c>
      <c r="G23" s="38">
        <f>SUM(bahrain!G23,egypt!G23,jordan!G23,kuwait!G23,lebanon!G23,oman!G23,palestine!G23,qatar!G23,'saudi arabia'!G23,sudan!G23,syria!G23,UAE!G23,yemen!G23)</f>
        <v>11021.576958195164</v>
      </c>
      <c r="H23" s="38">
        <f>SUM(bahrain!H23,egypt!H23,jordan!H23,kuwait!H23,lebanon!H23,oman!H23,palestine!H23,qatar!H23,'saudi arabia'!H23,sudan!H23,syria!H23,UAE!H23,yemen!H23)</f>
        <v>5409.4669874154679</v>
      </c>
      <c r="I23" s="38">
        <f>SUM(bahrain!I23,egypt!I23,jordan!I23,kuwait!I23,lebanon!I23,oman!I23,palestine!I23,qatar!I23,'saudi arabia'!I23,sudan!I23,syria!I23,UAE!I23,yemen!I23)</f>
        <v>8584.213633362644</v>
      </c>
      <c r="J23" s="38">
        <f>SUM(bahrain!J23,egypt!J23,jordan!J23,kuwait!J23,lebanon!J23,oman!J23,palestine!J23,qatar!J23,'saudi arabia'!J23,sudan!J23,syria!J23,UAE!J23,yemen!J23)</f>
        <v>15470.693133980663</v>
      </c>
      <c r="K23" s="132">
        <f>SUM(bahrain!K23,egypt!K23,jordan!K23,kuwait!K23,lebanon!K23,oman!K23,palestine!K23,qatar!K23,'saudi arabia'!K23,sudan!K23,syria!K23,UAE!K23,yemen!K23)</f>
        <v>13279.8301496366</v>
      </c>
      <c r="L23" s="39" t="s">
        <v>198</v>
      </c>
      <c r="N23" s="165" t="str">
        <f t="shared" si="2"/>
        <v>.</v>
      </c>
      <c r="O23" s="165" t="str">
        <f t="shared" si="2"/>
        <v>.</v>
      </c>
      <c r="P23" s="165" t="str">
        <f t="shared" si="2"/>
        <v>.</v>
      </c>
      <c r="Q23" s="165" t="str">
        <f t="shared" si="2"/>
        <v>.</v>
      </c>
      <c r="R23" s="165" t="str">
        <f t="shared" si="2"/>
        <v>.</v>
      </c>
      <c r="S23" s="165" t="str">
        <f t="shared" si="2"/>
        <v>.</v>
      </c>
      <c r="T23" s="165" t="str">
        <f t="shared" si="2"/>
        <v>.</v>
      </c>
      <c r="U23" s="165" t="str">
        <f t="shared" si="2"/>
        <v>.</v>
      </c>
      <c r="V23" s="165" t="str">
        <f t="shared" si="2"/>
        <v>.</v>
      </c>
      <c r="W23" s="165" t="str">
        <f t="shared" si="2"/>
        <v>.</v>
      </c>
    </row>
    <row r="24" spans="1:23">
      <c r="A24" s="40" t="s">
        <v>35</v>
      </c>
      <c r="B24" s="38">
        <f>SUM(bahrain!B24,egypt!B24,jordan!B24,kuwait!B24,lebanon!B24,oman!B24,palestine!B24,qatar!B24,'saudi arabia'!B24,sudan!B24,syria!B24,UAE!B24,yemen!B24)</f>
        <v>116.97114177723165</v>
      </c>
      <c r="C24" s="38">
        <f>SUM(bahrain!C24,egypt!C24,jordan!C24,kuwait!C24,lebanon!C24,oman!C24,palestine!C24,qatar!C24,'saudi arabia'!C24,sudan!C24,syria!C24,UAE!C24,yemen!C24)</f>
        <v>116.37511862695396</v>
      </c>
      <c r="D24" s="38">
        <f>SUM(bahrain!D24,egypt!D24,jordan!D24,kuwait!D24,lebanon!D24,oman!D24,palestine!D24,qatar!D24,'saudi arabia'!D24,sudan!D24,syria!D24,UAE!D24,yemen!D24)</f>
        <v>148.33576608228014</v>
      </c>
      <c r="E24" s="38">
        <f>SUM(bahrain!E24,egypt!E24,jordan!E24,kuwait!E24,lebanon!E24,oman!E24,palestine!E24,qatar!E24,'saudi arabia'!E24,sudan!E24,syria!E24,UAE!E24,yemen!E24)</f>
        <v>193.73862839842081</v>
      </c>
      <c r="F24" s="132">
        <f>SUM(bahrain!F24,egypt!F24,jordan!F24,kuwait!F24,lebanon!F24,oman!F24,palestine!F24,qatar!F24,'saudi arabia'!F24,sudan!F24,syria!F24,UAE!F24,yemen!F24)</f>
        <v>102.83804750663452</v>
      </c>
      <c r="G24" s="38">
        <f>SUM(bahrain!G24,egypt!G24,jordan!G24,kuwait!G24,lebanon!G24,oman!G24,palestine!G24,qatar!G24,'saudi arabia'!G24,sudan!G24,syria!G24,UAE!G24,yemen!G24)</f>
        <v>20.496643311630184</v>
      </c>
      <c r="H24" s="38">
        <f>SUM(bahrain!H24,egypt!H24,jordan!H24,kuwait!H24,lebanon!H24,oman!H24,palestine!H24,qatar!H24,'saudi arabia'!H24,sudan!H24,syria!H24,UAE!H24,yemen!H24)</f>
        <v>20.394478589463027</v>
      </c>
      <c r="I24" s="38">
        <f>SUM(bahrain!I24,egypt!I24,jordan!I24,kuwait!I24,lebanon!I24,oman!I24,palestine!I24,qatar!I24,'saudi arabia'!I24,sudan!I24,syria!I24,UAE!I24,yemen!I24)</f>
        <v>7.1112415546407775</v>
      </c>
      <c r="J24" s="38">
        <f>SUM(bahrain!J24,egypt!J24,jordan!J24,kuwait!J24,lebanon!J24,oman!J24,palestine!J24,qatar!J24,'saudi arabia'!J24,sudan!J24,syria!J24,UAE!J24,yemen!J24)</f>
        <v>3.0777479903768521</v>
      </c>
      <c r="K24" s="132">
        <f>SUM(bahrain!K24,egypt!K24,jordan!K24,kuwait!K24,lebanon!K24,oman!K24,palestine!K24,qatar!K24,'saudi arabia'!K24,sudan!K24,syria!K24,UAE!K24,yemen!K24)</f>
        <v>1.5772242859656112</v>
      </c>
      <c r="L24" s="41" t="s">
        <v>199</v>
      </c>
      <c r="N24" s="165" t="str">
        <f t="shared" si="2"/>
        <v>.</v>
      </c>
      <c r="O24" s="165" t="str">
        <f t="shared" si="2"/>
        <v>.</v>
      </c>
      <c r="P24" s="165" t="str">
        <f t="shared" si="2"/>
        <v>.</v>
      </c>
      <c r="Q24" s="165" t="str">
        <f t="shared" si="2"/>
        <v>.</v>
      </c>
      <c r="R24" s="165" t="str">
        <f t="shared" si="2"/>
        <v>.</v>
      </c>
      <c r="S24" s="165" t="str">
        <f t="shared" si="2"/>
        <v>.</v>
      </c>
      <c r="T24" s="165" t="str">
        <f t="shared" si="2"/>
        <v>.</v>
      </c>
      <c r="U24" s="165" t="str">
        <f t="shared" si="2"/>
        <v>.</v>
      </c>
      <c r="V24" s="165" t="str">
        <f t="shared" si="2"/>
        <v>.</v>
      </c>
      <c r="W24" s="165" t="str">
        <f t="shared" si="2"/>
        <v>.</v>
      </c>
    </row>
    <row r="25" spans="1:23">
      <c r="A25" s="37" t="s">
        <v>37</v>
      </c>
      <c r="B25" s="38">
        <f>SUM(bahrain!B25,egypt!B25,jordan!B25,kuwait!B25,lebanon!B25,oman!B25,palestine!B25,qatar!B25,'saudi arabia'!B25,sudan!B25,syria!B25,UAE!B25,yemen!B25)</f>
        <v>6102.5874900498638</v>
      </c>
      <c r="C25" s="38">
        <f>SUM(bahrain!C25,egypt!C25,jordan!C25,kuwait!C25,lebanon!C25,oman!C25,palestine!C25,qatar!C25,'saudi arabia'!C25,sudan!C25,syria!C25,UAE!C25,yemen!C25)</f>
        <v>5401.6384060840201</v>
      </c>
      <c r="D25" s="38">
        <f>SUM(bahrain!D25,egypt!D25,jordan!D25,kuwait!D25,lebanon!D25,oman!D25,palestine!D25,qatar!D25,'saudi arabia'!D25,sudan!D25,syria!D25,UAE!D25,yemen!D25)</f>
        <v>5694.563257878056</v>
      </c>
      <c r="E25" s="38">
        <f>SUM(bahrain!E25,egypt!E25,jordan!E25,kuwait!E25,lebanon!E25,oman!E25,palestine!E25,qatar!E25,'saudi arabia'!E25,sudan!E25,syria!E25,UAE!E25,yemen!E25)</f>
        <v>7238.4725852154743</v>
      </c>
      <c r="F25" s="132">
        <f>SUM(bahrain!F25,egypt!F25,jordan!F25,kuwait!F25,lebanon!F25,oman!F25,palestine!F25,qatar!F25,'saudi arabia'!F25,sudan!F25,syria!F25,UAE!F25,yemen!F25)</f>
        <v>5715.2372961813298</v>
      </c>
      <c r="G25" s="38">
        <f>SUM(bahrain!G25,egypt!G25,jordan!G25,kuwait!G25,lebanon!G25,oman!G25,palestine!G25,qatar!G25,'saudi arabia'!G25,sudan!G25,syria!G25,UAE!G25,yemen!G25)</f>
        <v>8976.2340754323777</v>
      </c>
      <c r="H25" s="38">
        <f>SUM(bahrain!H25,egypt!H25,jordan!H25,kuwait!H25,lebanon!H25,oman!H25,palestine!H25,qatar!H25,'saudi arabia'!H25,sudan!H25,syria!H25,UAE!H25,yemen!H25)</f>
        <v>4827.6954757981248</v>
      </c>
      <c r="I25" s="38">
        <f>SUM(bahrain!I25,egypt!I25,jordan!I25,kuwait!I25,lebanon!I25,oman!I25,palestine!I25,qatar!I25,'saudi arabia'!I25,sudan!I25,syria!I25,UAE!I25,yemen!I25)</f>
        <v>5519.7961006717132</v>
      </c>
      <c r="J25" s="38">
        <f>SUM(bahrain!J25,egypt!J25,jordan!J25,kuwait!J25,lebanon!J25,oman!J25,palestine!J25,qatar!J25,'saudi arabia'!J25,sudan!J25,syria!J25,UAE!J25,yemen!J25)</f>
        <v>11923.735904540205</v>
      </c>
      <c r="K25" s="132">
        <f>SUM(bahrain!K25,egypt!K25,jordan!K25,kuwait!K25,lebanon!K25,oman!K25,palestine!K25,qatar!K25,'saudi arabia'!K25,sudan!K25,syria!K25,UAE!K25,yemen!K25)</f>
        <v>9640.2689234241734</v>
      </c>
      <c r="L25" s="39" t="s">
        <v>38</v>
      </c>
      <c r="N25" s="165" t="str">
        <f t="shared" si="2"/>
        <v>.</v>
      </c>
      <c r="O25" s="165" t="str">
        <f t="shared" si="2"/>
        <v>.</v>
      </c>
      <c r="P25" s="165" t="str">
        <f t="shared" si="2"/>
        <v>.</v>
      </c>
      <c r="Q25" s="165" t="str">
        <f t="shared" si="2"/>
        <v>.</v>
      </c>
      <c r="R25" s="165" t="str">
        <f t="shared" si="2"/>
        <v>.</v>
      </c>
      <c r="S25" s="165" t="str">
        <f t="shared" si="2"/>
        <v>.</v>
      </c>
      <c r="T25" s="165" t="str">
        <f t="shared" si="2"/>
        <v>.</v>
      </c>
      <c r="U25" s="165" t="str">
        <f t="shared" si="2"/>
        <v>.</v>
      </c>
      <c r="V25" s="165" t="str">
        <f t="shared" si="2"/>
        <v>.</v>
      </c>
      <c r="W25" s="165" t="str">
        <f t="shared" si="2"/>
        <v>.</v>
      </c>
    </row>
    <row r="26" spans="1:23">
      <c r="A26" s="37" t="s">
        <v>39</v>
      </c>
      <c r="B26" s="38">
        <f>SUM(bahrain!B26,egypt!B26,jordan!B26,kuwait!B26,lebanon!B26,oman!B26,palestine!B26,qatar!B26,'saudi arabia'!B26,sudan!B26,syria!B26,UAE!B26,yemen!B26)</f>
        <v>429.64048848044058</v>
      </c>
      <c r="C26" s="38">
        <f>SUM(bahrain!C26,egypt!C26,jordan!C26,kuwait!C26,lebanon!C26,oman!C26,palestine!C26,qatar!C26,'saudi arabia'!C26,sudan!C26,syria!C26,UAE!C26,yemen!C26)</f>
        <v>415.9110302968715</v>
      </c>
      <c r="D26" s="38">
        <f>SUM(bahrain!D26,egypt!D26,jordan!D26,kuwait!D26,lebanon!D26,oman!D26,palestine!D26,qatar!D26,'saudi arabia'!D26,sudan!D26,syria!D26,UAE!D26,yemen!D26)</f>
        <v>535.38954344388719</v>
      </c>
      <c r="E26" s="38">
        <f>SUM(bahrain!E26,egypt!E26,jordan!E26,kuwait!E26,lebanon!E26,oman!E26,palestine!E26,qatar!E26,'saudi arabia'!E26,sudan!E26,syria!E26,UAE!E26,yemen!E26)</f>
        <v>666.28720671167093</v>
      </c>
      <c r="F26" s="132">
        <f>SUM(bahrain!F26,egypt!F26,jordan!F26,kuwait!F26,lebanon!F26,oman!F26,palestine!F26,qatar!F26,'saudi arabia'!F26,sudan!F26,syria!F26,UAE!F26,yemen!F26)</f>
        <v>543.60905196407373</v>
      </c>
      <c r="G26" s="38">
        <f>SUM(bahrain!G26,egypt!G26,jordan!G26,kuwait!G26,lebanon!G26,oman!G26,palestine!G26,qatar!G26,'saudi arabia'!G26,sudan!G26,syria!G26,UAE!G26,yemen!G26)</f>
        <v>1055.91654532143</v>
      </c>
      <c r="H26" s="38">
        <f>SUM(bahrain!H26,egypt!H26,jordan!H26,kuwait!H26,lebanon!H26,oman!H26,palestine!H26,qatar!H26,'saudi arabia'!H26,sudan!H26,syria!H26,UAE!H26,yemen!H26)</f>
        <v>560.87366527378549</v>
      </c>
      <c r="I26" s="38">
        <f>SUM(bahrain!I26,egypt!I26,jordan!I26,kuwait!I26,lebanon!I26,oman!I26,palestine!I26,qatar!I26,'saudi arabia'!I26,sudan!I26,syria!I26,UAE!I26,yemen!I26)</f>
        <v>849.4373026835616</v>
      </c>
      <c r="J26" s="38">
        <f>SUM(bahrain!J26,egypt!J26,jordan!J26,kuwait!J26,lebanon!J26,oman!J26,palestine!J26,qatar!J26,'saudi arabia'!J26,sudan!J26,syria!J26,UAE!J26,yemen!J26)</f>
        <v>1464.415409809887</v>
      </c>
      <c r="K26" s="132">
        <f>SUM(bahrain!K26,egypt!K26,jordan!K26,kuwait!K26,lebanon!K26,oman!K26,palestine!K26,qatar!K26,'saudi arabia'!K26,sudan!K26,syria!K26,UAE!K26,yemen!K26)</f>
        <v>1137.7877543100153</v>
      </c>
      <c r="L26" s="39" t="s">
        <v>40</v>
      </c>
      <c r="N26" s="165" t="str">
        <f t="shared" ref="N26:W51" si="3">IF(B26&lt;0.05,"x",".")</f>
        <v>.</v>
      </c>
      <c r="O26" s="165" t="str">
        <f t="shared" si="3"/>
        <v>.</v>
      </c>
      <c r="P26" s="165" t="str">
        <f t="shared" si="3"/>
        <v>.</v>
      </c>
      <c r="Q26" s="165" t="str">
        <f t="shared" si="3"/>
        <v>.</v>
      </c>
      <c r="R26" s="165" t="str">
        <f t="shared" si="3"/>
        <v>.</v>
      </c>
      <c r="S26" s="165" t="str">
        <f t="shared" si="3"/>
        <v>.</v>
      </c>
      <c r="T26" s="165" t="str">
        <f t="shared" si="3"/>
        <v>.</v>
      </c>
      <c r="U26" s="165" t="str">
        <f t="shared" si="3"/>
        <v>.</v>
      </c>
      <c r="V26" s="165" t="str">
        <f t="shared" si="3"/>
        <v>.</v>
      </c>
      <c r="W26" s="165" t="str">
        <f t="shared" si="3"/>
        <v>.</v>
      </c>
    </row>
    <row r="27" spans="1:23">
      <c r="A27" s="37" t="s">
        <v>41</v>
      </c>
      <c r="B27" s="38">
        <f>SUM(bahrain!B27,egypt!B27,jordan!B27,kuwait!B27,lebanon!B27,oman!B27,palestine!B27,qatar!B27,'saudi arabia'!B27,sudan!B27,syria!B27,UAE!B27,yemen!B27)</f>
        <v>5008.8770217755309</v>
      </c>
      <c r="C27" s="38">
        <f>SUM(bahrain!C27,egypt!C27,jordan!C27,kuwait!C27,lebanon!C27,oman!C27,palestine!C27,qatar!C27,'saudi arabia'!C27,sudan!C27,syria!C27,UAE!C27,yemen!C27)</f>
        <v>4444.6095166706045</v>
      </c>
      <c r="D27" s="38">
        <f>SUM(bahrain!D27,egypt!D27,jordan!D27,kuwait!D27,lebanon!D27,oman!D27,palestine!D27,qatar!D27,'saudi arabia'!D27,sudan!D27,syria!D27,UAE!D27,yemen!D27)</f>
        <v>4537.769774323785</v>
      </c>
      <c r="E27" s="38">
        <f>SUM(bahrain!E27,egypt!E27,jordan!E27,kuwait!E27,lebanon!E27,oman!E27,palestine!E27,qatar!E27,'saudi arabia'!E27,sudan!E27,syria!E27,UAE!E27,yemen!E27)</f>
        <v>5657.895071884659</v>
      </c>
      <c r="F27" s="132">
        <f>SUM(bahrain!F27,egypt!F27,jordan!F27,kuwait!F27,lebanon!F27,oman!F27,palestine!F27,qatar!F27,'saudi arabia'!F27,sudan!F27,syria!F27,UAE!F27,yemen!F27)</f>
        <v>4676.2110422124106</v>
      </c>
      <c r="G27" s="38">
        <f>SUM(bahrain!G27,egypt!G27,jordan!G27,kuwait!G27,lebanon!G27,oman!G27,palestine!G27,qatar!G27,'saudi arabia'!G27,sudan!G27,syria!G27,UAE!G27,yemen!G27)</f>
        <v>9184.5542682597497</v>
      </c>
      <c r="H27" s="38">
        <f>SUM(bahrain!H27,egypt!H27,jordan!H27,kuwait!H27,lebanon!H27,oman!H27,palestine!H27,qatar!H27,'saudi arabia'!H27,sudan!H27,syria!H27,UAE!H27,yemen!H27)</f>
        <v>6117.068924991474</v>
      </c>
      <c r="I27" s="38">
        <f>SUM(bahrain!I27,egypt!I27,jordan!I27,kuwait!I27,lebanon!I27,oman!I27,palestine!I27,qatar!I27,'saudi arabia'!I27,sudan!I27,syria!I27,UAE!I27,yemen!I27)</f>
        <v>10127.265875747406</v>
      </c>
      <c r="J27" s="38">
        <f>SUM(bahrain!J27,egypt!J27,jordan!J27,kuwait!J27,lebanon!J27,oman!J27,palestine!J27,qatar!J27,'saudi arabia'!J27,sudan!J27,syria!J27,UAE!J27,yemen!J27)</f>
        <v>13605.252980990019</v>
      </c>
      <c r="K27" s="132">
        <f>SUM(bahrain!K27,egypt!K27,jordan!K27,kuwait!K27,lebanon!K27,oman!K27,palestine!K27,qatar!K27,'saudi arabia'!K27,sudan!K27,syria!K27,UAE!K27,yemen!K27)</f>
        <v>13391.976617041822</v>
      </c>
      <c r="L27" s="39" t="s">
        <v>200</v>
      </c>
      <c r="N27" s="165" t="str">
        <f t="shared" si="3"/>
        <v>.</v>
      </c>
      <c r="O27" s="165" t="str">
        <f t="shared" si="3"/>
        <v>.</v>
      </c>
      <c r="P27" s="165" t="str">
        <f t="shared" si="3"/>
        <v>.</v>
      </c>
      <c r="Q27" s="165" t="str">
        <f t="shared" si="3"/>
        <v>.</v>
      </c>
      <c r="R27" s="165" t="str">
        <f t="shared" si="3"/>
        <v>.</v>
      </c>
      <c r="S27" s="165" t="str">
        <f t="shared" si="3"/>
        <v>.</v>
      </c>
      <c r="T27" s="165" t="str">
        <f t="shared" si="3"/>
        <v>.</v>
      </c>
      <c r="U27" s="165" t="str">
        <f t="shared" si="3"/>
        <v>.</v>
      </c>
      <c r="V27" s="165" t="str">
        <f t="shared" si="3"/>
        <v>.</v>
      </c>
      <c r="W27" s="165" t="str">
        <f t="shared" si="3"/>
        <v>.</v>
      </c>
    </row>
    <row r="28" spans="1:23">
      <c r="A28" s="37" t="s">
        <v>43</v>
      </c>
      <c r="B28" s="38">
        <f>SUM(bahrain!B28,egypt!B28,jordan!B28,kuwait!B28,lebanon!B28,oman!B28,palestine!B28,qatar!B28,'saudi arabia'!B28,sudan!B28,syria!B28,UAE!B28,yemen!B28)</f>
        <v>4667.2748491110888</v>
      </c>
      <c r="C28" s="38">
        <f>SUM(bahrain!C28,egypt!C28,jordan!C28,kuwait!C28,lebanon!C28,oman!C28,palestine!C28,qatar!C28,'saudi arabia'!C28,sudan!C28,syria!C28,UAE!C28,yemen!C28)</f>
        <v>3686.6296102325327</v>
      </c>
      <c r="D28" s="38">
        <f>SUM(bahrain!D28,egypt!D28,jordan!D28,kuwait!D28,lebanon!D28,oman!D28,palestine!D28,qatar!D28,'saudi arabia'!D28,sudan!D28,syria!D28,UAE!D28,yemen!D28)</f>
        <v>3647.4280296881416</v>
      </c>
      <c r="E28" s="38">
        <f>SUM(bahrain!E28,egypt!E28,jordan!E28,kuwait!E28,lebanon!E28,oman!E28,palestine!E28,qatar!E28,'saudi arabia'!E28,sudan!E28,syria!E28,UAE!E28,yemen!E28)</f>
        <v>4292.9226539095553</v>
      </c>
      <c r="F28" s="132">
        <f>SUM(bahrain!F28,egypt!F28,jordan!F28,kuwait!F28,lebanon!F28,oman!F28,palestine!F28,qatar!F28,'saudi arabia'!F28,sudan!F28,syria!F28,UAE!F28,yemen!F28)</f>
        <v>3548.8186993187478</v>
      </c>
      <c r="G28" s="38">
        <f>SUM(bahrain!G28,egypt!G28,jordan!G28,kuwait!G28,lebanon!G28,oman!G28,palestine!G28,qatar!G28,'saudi arabia'!G28,sudan!G28,syria!G28,UAE!G28,yemen!G28)</f>
        <v>150.57729670200553</v>
      </c>
      <c r="H28" s="38">
        <f>SUM(bahrain!H28,egypt!H28,jordan!H28,kuwait!H28,lebanon!H28,oman!H28,palestine!H28,qatar!H28,'saudi arabia'!H28,sudan!H28,syria!H28,UAE!H28,yemen!H28)</f>
        <v>111.39299097324574</v>
      </c>
      <c r="I28" s="38">
        <f>SUM(bahrain!I28,egypt!I28,jordan!I28,kuwait!I28,lebanon!I28,oman!I28,palestine!I28,qatar!I28,'saudi arabia'!I28,sudan!I28,syria!I28,UAE!I28,yemen!I28)</f>
        <v>199.94005204935956</v>
      </c>
      <c r="J28" s="38">
        <f>SUM(bahrain!J28,egypt!J28,jordan!J28,kuwait!J28,lebanon!J28,oman!J28,palestine!J28,qatar!J28,'saudi arabia'!J28,sudan!J28,syria!J28,UAE!J28,yemen!J28)</f>
        <v>208.18331265213919</v>
      </c>
      <c r="K28" s="132">
        <f>SUM(bahrain!K28,egypt!K28,jordan!K28,kuwait!K28,lebanon!K28,oman!K28,palestine!K28,qatar!K28,'saudi arabia'!K28,sudan!K28,syria!K28,UAE!K28,yemen!K28)</f>
        <v>182.13325925836315</v>
      </c>
      <c r="L28" s="39" t="s">
        <v>44</v>
      </c>
      <c r="N28" s="165" t="str">
        <f t="shared" si="3"/>
        <v>.</v>
      </c>
      <c r="O28" s="165" t="str">
        <f t="shared" si="3"/>
        <v>.</v>
      </c>
      <c r="P28" s="165" t="str">
        <f t="shared" si="3"/>
        <v>.</v>
      </c>
      <c r="Q28" s="165" t="str">
        <f t="shared" si="3"/>
        <v>.</v>
      </c>
      <c r="R28" s="165" t="str">
        <f t="shared" si="3"/>
        <v>.</v>
      </c>
      <c r="S28" s="165" t="str">
        <f t="shared" si="3"/>
        <v>.</v>
      </c>
      <c r="T28" s="165" t="str">
        <f t="shared" si="3"/>
        <v>.</v>
      </c>
      <c r="U28" s="165" t="str">
        <f t="shared" si="3"/>
        <v>.</v>
      </c>
      <c r="V28" s="165" t="str">
        <f t="shared" si="3"/>
        <v>.</v>
      </c>
      <c r="W28" s="165" t="str">
        <f t="shared" si="3"/>
        <v>.</v>
      </c>
    </row>
    <row r="29" spans="1:23" s="13" customFormat="1" ht="25.5">
      <c r="A29" s="42" t="s">
        <v>193</v>
      </c>
      <c r="B29" s="38">
        <f>SUM(bahrain!B29,egypt!B29,jordan!B29,kuwait!B29,lebanon!B29,oman!B29,palestine!B29,qatar!B29,'saudi arabia'!B29,sudan!B29,syria!B29,UAE!B29,yemen!B29)</f>
        <v>17944.726931508212</v>
      </c>
      <c r="C29" s="38">
        <f>SUM(bahrain!C29,egypt!C29,jordan!C29,kuwait!C29,lebanon!C29,oman!C29,palestine!C29,qatar!C29,'saudi arabia'!C29,sudan!C29,syria!C29,UAE!C29,yemen!C29)</f>
        <v>13176.685717670591</v>
      </c>
      <c r="D29" s="38">
        <f>SUM(bahrain!D29,egypt!D29,jordan!D29,kuwait!D29,lebanon!D29,oman!D29,palestine!D29,qatar!D29,'saudi arabia'!D29,sudan!D29,syria!D29,UAE!D29,yemen!D29)</f>
        <v>13628.945681732088</v>
      </c>
      <c r="E29" s="38">
        <f>SUM(bahrain!E29,egypt!E29,jordan!E29,kuwait!E29,lebanon!E29,oman!E29,palestine!E29,qatar!E29,'saudi arabia'!E29,sudan!E29,syria!E29,UAE!E29,yemen!E29)</f>
        <v>14662.405744009551</v>
      </c>
      <c r="F29" s="132">
        <f>SUM(bahrain!F29,egypt!F29,jordan!F29,kuwait!F29,lebanon!F29,oman!F29,palestine!F29,qatar!F29,'saudi arabia'!F29,sudan!F29,syria!F29,UAE!F29,yemen!F29)</f>
        <v>9025.578261503837</v>
      </c>
      <c r="G29" s="38">
        <f>SUM(bahrain!G29,egypt!G29,jordan!G29,kuwait!G29,lebanon!G29,oman!G29,palestine!G29,qatar!G29,'saudi arabia'!G29,sudan!G29,syria!G29,UAE!G29,yemen!G29)</f>
        <v>2919.139089909193</v>
      </c>
      <c r="H29" s="38">
        <f>SUM(bahrain!H29,egypt!H29,jordan!H29,kuwait!H29,lebanon!H29,oman!H29,palestine!H29,qatar!H29,'saudi arabia'!H29,sudan!H29,syria!H29,UAE!H29,yemen!H29)</f>
        <v>3025.1275814813544</v>
      </c>
      <c r="I29" s="38">
        <f>SUM(bahrain!I29,egypt!I29,jordan!I29,kuwait!I29,lebanon!I29,oman!I29,palestine!I29,qatar!I29,'saudi arabia'!I29,sudan!I29,syria!I29,UAE!I29,yemen!I29)</f>
        <v>6380.7982381966485</v>
      </c>
      <c r="J29" s="38">
        <f>SUM(bahrain!J29,egypt!J29,jordan!J29,kuwait!J29,lebanon!J29,oman!J29,palestine!J29,qatar!J29,'saudi arabia'!J29,sudan!J29,syria!J29,UAE!J29,yemen!J29)</f>
        <v>11622.653895908543</v>
      </c>
      <c r="K29" s="132">
        <f>SUM(bahrain!K29,egypt!K29,jordan!K29,kuwait!K29,lebanon!K29,oman!K29,palestine!K29,qatar!K29,'saudi arabia'!K29,sudan!K29,syria!K29,UAE!K29,yemen!K29)</f>
        <v>7690.2729513235563</v>
      </c>
      <c r="L29" s="43" t="s">
        <v>45</v>
      </c>
      <c r="M29" s="12"/>
      <c r="N29" s="165" t="str">
        <f t="shared" si="3"/>
        <v>.</v>
      </c>
      <c r="O29" s="165" t="str">
        <f t="shared" si="3"/>
        <v>.</v>
      </c>
      <c r="P29" s="165" t="str">
        <f t="shared" si="3"/>
        <v>.</v>
      </c>
      <c r="Q29" s="165" t="str">
        <f t="shared" si="3"/>
        <v>.</v>
      </c>
      <c r="R29" s="165" t="str">
        <f t="shared" si="3"/>
        <v>.</v>
      </c>
      <c r="S29" s="165" t="str">
        <f t="shared" si="3"/>
        <v>.</v>
      </c>
      <c r="T29" s="165" t="str">
        <f t="shared" si="3"/>
        <v>.</v>
      </c>
      <c r="U29" s="165" t="str">
        <f t="shared" si="3"/>
        <v>.</v>
      </c>
      <c r="V29" s="165" t="str">
        <f t="shared" si="3"/>
        <v>.</v>
      </c>
      <c r="W29" s="165" t="str">
        <f t="shared" si="3"/>
        <v>.</v>
      </c>
    </row>
    <row r="30" spans="1:23" ht="14.25">
      <c r="A30" s="44" t="s">
        <v>46</v>
      </c>
      <c r="B30" s="18">
        <f>SUM(bahrain!B30,egypt!B30,jordan!B30,kuwait!B30,lebanon!B30,oman!B30,palestine!B30,qatar!B30,'saudi arabia'!B30,sudan!B30,syria!B30,UAE!B30,yemen!B30)</f>
        <v>9877.5174673845559</v>
      </c>
      <c r="C30" s="18">
        <f>SUM(bahrain!C30,egypt!C30,jordan!C30,kuwait!C30,lebanon!C30,oman!C30,palestine!C30,qatar!C30,'saudi arabia'!C30,sudan!C30,syria!C30,UAE!C30,yemen!C30)</f>
        <v>6622.9883130425105</v>
      </c>
      <c r="D30" s="18">
        <f>SUM(bahrain!D30,egypt!D30,jordan!D30,kuwait!D30,lebanon!D30,oman!D30,palestine!D30,qatar!D30,'saudi arabia'!D30,sudan!D30,syria!D30,UAE!D30,yemen!D30)</f>
        <v>8654.8698036404385</v>
      </c>
      <c r="E30" s="18">
        <f>SUM(bahrain!E30,egypt!E30,jordan!E30,kuwait!E30,lebanon!E30,oman!E30,palestine!E30,qatar!E30,'saudi arabia'!E30,sudan!E30,syria!E30,UAE!E30,yemen!E30)</f>
        <v>9748.4970970121285</v>
      </c>
      <c r="F30" s="128">
        <f>SUM(bahrain!F30,egypt!F30,jordan!F30,kuwait!F30,lebanon!F30,oman!F30,palestine!F30,qatar!F30,'saudi arabia'!F30,sudan!F30,syria!F30,UAE!F30,yemen!F30)</f>
        <v>7063.201077409195</v>
      </c>
      <c r="G30" s="18">
        <f>SUM(bahrain!G30,egypt!G30,jordan!G30,kuwait!G30,lebanon!G30,oman!G30,palestine!G30,qatar!G30,'saudi arabia'!G30,sudan!G30,syria!G30,UAE!G30,yemen!G30)</f>
        <v>1753.0510885553899</v>
      </c>
      <c r="H30" s="18">
        <f>SUM(bahrain!H30,egypt!H30,jordan!H30,kuwait!H30,lebanon!H30,oman!H30,palestine!H30,qatar!H30,'saudi arabia'!H30,sudan!H30,syria!H30,UAE!H30,yemen!H30)</f>
        <v>954.7685448942749</v>
      </c>
      <c r="I30" s="18">
        <f>SUM(bahrain!I30,egypt!I30,jordan!I30,kuwait!I30,lebanon!I30,oman!I30,palestine!I30,qatar!I30,'saudi arabia'!I30,sudan!I30,syria!I30,UAE!I30,yemen!I30)</f>
        <v>1178.7765124313971</v>
      </c>
      <c r="J30" s="18">
        <f>SUM(bahrain!J30,egypt!J30,jordan!J30,kuwait!J30,lebanon!J30,oman!J30,palestine!J30,qatar!J30,'saudi arabia'!J30,sudan!J30,syria!J30,UAE!J30,yemen!J30)</f>
        <v>1882.5218703765199</v>
      </c>
      <c r="K30" s="128">
        <f>SUM(bahrain!K30,egypt!K30,jordan!K30,kuwait!K30,lebanon!K30,oman!K30,palestine!K30,qatar!K30,'saudi arabia'!K30,sudan!K30,syria!K30,UAE!K30,yemen!K30)</f>
        <v>1900.2036837535936</v>
      </c>
      <c r="L30" s="45" t="s">
        <v>47</v>
      </c>
      <c r="N30" s="165" t="str">
        <f t="shared" si="3"/>
        <v>.</v>
      </c>
      <c r="O30" s="165" t="str">
        <f t="shared" si="3"/>
        <v>.</v>
      </c>
      <c r="P30" s="165" t="str">
        <f t="shared" si="3"/>
        <v>.</v>
      </c>
      <c r="Q30" s="165" t="str">
        <f t="shared" si="3"/>
        <v>.</v>
      </c>
      <c r="R30" s="165" t="str">
        <f t="shared" si="3"/>
        <v>.</v>
      </c>
      <c r="S30" s="165" t="str">
        <f t="shared" si="3"/>
        <v>.</v>
      </c>
      <c r="T30" s="165" t="str">
        <f t="shared" si="3"/>
        <v>.</v>
      </c>
      <c r="U30" s="165" t="str">
        <f t="shared" si="3"/>
        <v>.</v>
      </c>
      <c r="V30" s="165" t="str">
        <f t="shared" si="3"/>
        <v>.</v>
      </c>
      <c r="W30" s="165" t="str">
        <f t="shared" si="3"/>
        <v>.</v>
      </c>
    </row>
    <row r="31" spans="1:23">
      <c r="A31" s="40" t="s">
        <v>48</v>
      </c>
      <c r="B31" s="104">
        <f>SUM(bahrain!B32,egypt!B31,jordan!B31,kuwait!B31,lebanon!B31,oman!B31,palestine!B31,qatar!B31,'saudi arabia'!B31,sudan!B31,syria!B31,UAE!B31,yemen!B31)</f>
        <v>683.02782510853729</v>
      </c>
      <c r="C31" s="104">
        <f>SUM(bahrain!C32,egypt!C31,jordan!C31,kuwait!C31,lebanon!C31,oman!C31,palestine!C31,qatar!C31,'saudi arabia'!C31,sudan!C31,syria!C31,UAE!C31,yemen!C31)</f>
        <v>392.75558531236015</v>
      </c>
      <c r="D31" s="104">
        <f>SUM(bahrain!D32,egypt!D31,jordan!D31,kuwait!D31,lebanon!D31,oman!D31,palestine!D31,qatar!D31,'saudi arabia'!D31,sudan!D31,syria!D31,UAE!D31,yemen!D31)</f>
        <v>521.93654987337709</v>
      </c>
      <c r="E31" s="104">
        <f>SUM(bahrain!E32,egypt!E31,jordan!E31,kuwait!E31,lebanon!E31,oman!E31,palestine!E31,qatar!E31,'saudi arabia'!E31,sudan!E31,syria!E31,UAE!E31,yemen!E31)</f>
        <v>653.62135488723015</v>
      </c>
      <c r="F31" s="160">
        <f>SUM(bahrain!F32,egypt!F31,jordan!F31,kuwait!F31,lebanon!F31,oman!F31,palestine!F31,qatar!F31,'saudi arabia'!F31,sudan!F31,syria!F31,UAE!F31,yemen!F31)</f>
        <v>501.83674604381667</v>
      </c>
      <c r="G31" s="46">
        <f>SUM(bahrain!G32,egypt!G31,jordan!G31,kuwait!G31,lebanon!G31,oman!G31,palestine!G31,qatar!G31,'saudi arabia'!G31,sudan!G31,syria!G31,UAE!G31,yemen!G31)</f>
        <v>114.57690496618709</v>
      </c>
      <c r="H31" s="46">
        <f>SUM(bahrain!H32,egypt!H31,jordan!H31,kuwait!H31,lebanon!H31,oman!H31,palestine!H31,qatar!H31,'saudi arabia'!H31,sudan!H31,syria!H31,UAE!H31,yemen!H31)</f>
        <v>91.254300626889375</v>
      </c>
      <c r="I31" s="46">
        <f>SUM(bahrain!I32,egypt!I31,jordan!I31,kuwait!I31,lebanon!I31,oman!I31,palestine!I31,qatar!I31,'saudi arabia'!I31,sudan!I31,syria!I31,UAE!I31,yemen!I31)</f>
        <v>102.34959147887227</v>
      </c>
      <c r="J31" s="46">
        <f>SUM(bahrain!J32,egypt!J31,jordan!J31,kuwait!J31,lebanon!J31,oman!J31,palestine!J31,qatar!J31,'saudi arabia'!J31,sudan!J31,syria!J31,UAE!J31,yemen!J31)</f>
        <v>132.05553428919558</v>
      </c>
      <c r="K31" s="133">
        <f>SUM(bahrain!K32,egypt!K31,jordan!K31,kuwait!K31,lebanon!K31,oman!K31,palestine!K31,qatar!K31,'saudi arabia'!K31,sudan!K31,syria!K31,UAE!K31,yemen!K31)</f>
        <v>196.97482632445468</v>
      </c>
      <c r="L31" s="41" t="s">
        <v>49</v>
      </c>
      <c r="N31" s="165" t="str">
        <f t="shared" si="3"/>
        <v>.</v>
      </c>
      <c r="O31" s="165" t="str">
        <f t="shared" si="3"/>
        <v>.</v>
      </c>
      <c r="P31" s="165" t="str">
        <f t="shared" si="3"/>
        <v>.</v>
      </c>
      <c r="Q31" s="165" t="str">
        <f t="shared" si="3"/>
        <v>.</v>
      </c>
      <c r="R31" s="165" t="str">
        <f t="shared" si="3"/>
        <v>.</v>
      </c>
      <c r="S31" s="165" t="str">
        <f t="shared" si="3"/>
        <v>.</v>
      </c>
      <c r="T31" s="165" t="str">
        <f t="shared" si="3"/>
        <v>.</v>
      </c>
      <c r="U31" s="165" t="str">
        <f t="shared" si="3"/>
        <v>.</v>
      </c>
      <c r="V31" s="165" t="str">
        <f t="shared" si="3"/>
        <v>.</v>
      </c>
      <c r="W31" s="165" t="str">
        <f t="shared" si="3"/>
        <v>.</v>
      </c>
    </row>
    <row r="32" spans="1:23">
      <c r="A32" s="40" t="s">
        <v>50</v>
      </c>
      <c r="B32" s="38">
        <f>SUM(bahrain!B33,egypt!B32,jordan!B32,kuwait!B32,lebanon!B32,oman!B32,palestine!B32,qatar!B32,'saudi arabia'!B32,sudan!B32,syria!B32,UAE!B32,yemen!B32)</f>
        <v>247.82469820412194</v>
      </c>
      <c r="C32" s="38">
        <f>SUM(bahrain!C33,egypt!C32,jordan!C32,kuwait!C32,lebanon!C32,oman!C32,palestine!C32,qatar!C32,'saudi arabia'!C32,sudan!C32,syria!C32,UAE!C32,yemen!C32)</f>
        <v>188.02036439408278</v>
      </c>
      <c r="D32" s="38">
        <f>SUM(bahrain!D33,egypt!D32,jordan!D32,kuwait!D32,lebanon!D32,oman!D32,palestine!D32,qatar!D32,'saudi arabia'!D32,sudan!D32,syria!D32,UAE!D32,yemen!D32)</f>
        <v>516.76302012140638</v>
      </c>
      <c r="E32" s="38">
        <f>SUM(bahrain!E33,egypt!E32,jordan!E32,kuwait!E32,lebanon!E32,oman!E32,palestine!E32,qatar!E32,'saudi arabia'!E32,sudan!E32,syria!E32,UAE!E32,yemen!E32)</f>
        <v>528.95669610628613</v>
      </c>
      <c r="F32" s="132">
        <f>SUM(bahrain!F33,egypt!F32,jordan!F32,kuwait!F32,lebanon!F32,oman!F32,palestine!F32,qatar!F32,'saudi arabia'!F32,sudan!F32,syria!F32,UAE!F32,yemen!F32)</f>
        <v>260.04062401763935</v>
      </c>
      <c r="G32" s="38">
        <f>SUM(bahrain!G33,egypt!G32,jordan!G32,kuwait!G32,lebanon!G32,oman!G32,palestine!G32,qatar!G32,'saudi arabia'!G32,sudan!G32,syria!G32,UAE!G32,yemen!G32)</f>
        <v>333.73908958588578</v>
      </c>
      <c r="H32" s="38">
        <f>SUM(bahrain!H33,egypt!H32,jordan!H32,kuwait!H32,lebanon!H32,oman!H32,palestine!H32,qatar!H32,'saudi arabia'!H32,sudan!H32,syria!H32,UAE!H32,yemen!H32)</f>
        <v>213.21022045565758</v>
      </c>
      <c r="I32" s="38">
        <f>SUM(bahrain!I33,egypt!I32,jordan!I32,kuwait!I32,lebanon!I32,oman!I32,palestine!I32,qatar!I32,'saudi arabia'!I32,sudan!I32,syria!I32,UAE!I32,yemen!I32)</f>
        <v>248.41406023720461</v>
      </c>
      <c r="J32" s="38">
        <f>SUM(bahrain!J33,egypt!J32,jordan!J32,kuwait!J32,lebanon!J32,oman!J32,palestine!J32,qatar!J32,'saudi arabia'!J32,sudan!J32,syria!J32,UAE!J32,yemen!J32)</f>
        <v>235.51773999142819</v>
      </c>
      <c r="K32" s="132">
        <f>SUM(bahrain!K33,egypt!K32,jordan!K32,kuwait!K32,lebanon!K32,oman!K32,palestine!K32,qatar!K32,'saudi arabia'!K32,sudan!K32,syria!K32,UAE!K32,yemen!K32)</f>
        <v>314.682316430318</v>
      </c>
      <c r="L32" s="41" t="s">
        <v>51</v>
      </c>
      <c r="N32" s="165" t="str">
        <f t="shared" si="3"/>
        <v>.</v>
      </c>
      <c r="O32" s="165" t="str">
        <f t="shared" si="3"/>
        <v>.</v>
      </c>
      <c r="P32" s="165" t="str">
        <f t="shared" si="3"/>
        <v>.</v>
      </c>
      <c r="Q32" s="165" t="str">
        <f t="shared" si="3"/>
        <v>.</v>
      </c>
      <c r="R32" s="165" t="str">
        <f t="shared" si="3"/>
        <v>.</v>
      </c>
      <c r="S32" s="165" t="str">
        <f t="shared" si="3"/>
        <v>.</v>
      </c>
      <c r="T32" s="165" t="str">
        <f t="shared" si="3"/>
        <v>.</v>
      </c>
      <c r="U32" s="165" t="str">
        <f t="shared" si="3"/>
        <v>.</v>
      </c>
      <c r="V32" s="165" t="str">
        <f t="shared" si="3"/>
        <v>.</v>
      </c>
      <c r="W32" s="165" t="str">
        <f t="shared" si="3"/>
        <v>.</v>
      </c>
    </row>
    <row r="33" spans="1:23" s="13" customFormat="1">
      <c r="A33" s="37" t="s">
        <v>52</v>
      </c>
      <c r="B33" s="38">
        <f>SUM(bahrain!B34,egypt!B33,jordan!B33,kuwait!B33,lebanon!B33,oman!B33,palestine!B33,qatar!B33,'saudi arabia'!B33,sudan!B33,syria!B33,UAE!B33,yemen!B33)</f>
        <v>1027.2378717901233</v>
      </c>
      <c r="C33" s="38">
        <f>SUM(bahrain!C34,egypt!C33,jordan!C33,kuwait!C33,lebanon!C33,oman!C33,palestine!C33,qatar!C33,'saudi arabia'!C33,sudan!C33,syria!C33,UAE!C33,yemen!C33)</f>
        <v>1122.5519536883376</v>
      </c>
      <c r="D33" s="38">
        <f>SUM(bahrain!D34,egypt!D33,jordan!D33,kuwait!D33,lebanon!D33,oman!D33,palestine!D33,qatar!D33,'saudi arabia'!D33,sudan!D33,syria!D33,UAE!D33,yemen!D33)</f>
        <v>1171.2789700324267</v>
      </c>
      <c r="E33" s="38">
        <f>SUM(bahrain!E34,egypt!E33,jordan!E33,kuwait!E33,lebanon!E33,oman!E33,palestine!E33,qatar!E33,'saudi arabia'!E33,sudan!E33,syria!E33,UAE!E33,yemen!E33)</f>
        <v>1326.236244667836</v>
      </c>
      <c r="F33" s="132">
        <f>SUM(bahrain!F34,egypt!F33,jordan!F33,kuwait!F33,lebanon!F33,oman!F33,palestine!F33,qatar!F33,'saudi arabia'!F33,sudan!F33,syria!F33,UAE!F33,yemen!F33)</f>
        <v>1040.5366149698571</v>
      </c>
      <c r="G33" s="38">
        <f>SUM(bahrain!G34,egypt!G33,jordan!G33,kuwait!G33,lebanon!G33,oman!G33,palestine!G33,qatar!G33,'saudi arabia'!G33,sudan!G33,syria!G33,UAE!G33,yemen!G33)</f>
        <v>77.126609180849755</v>
      </c>
      <c r="H33" s="38">
        <f>SUM(bahrain!H34,egypt!H33,jordan!H33,kuwait!H33,lebanon!H33,oman!H33,palestine!H33,qatar!H33,'saudi arabia'!H33,sudan!H33,syria!H33,UAE!H33,yemen!H33)</f>
        <v>79.839583430647068</v>
      </c>
      <c r="I33" s="38">
        <f>SUM(bahrain!I34,egypt!I33,jordan!I33,kuwait!I33,lebanon!I33,oman!I33,palestine!I33,qatar!I33,'saudi arabia'!I33,sudan!I33,syria!I33,UAE!I33,yemen!I33)</f>
        <v>79.439148410820735</v>
      </c>
      <c r="J33" s="38">
        <f>SUM(bahrain!J34,egypt!J33,jordan!J33,kuwait!J33,lebanon!J33,oman!J33,palestine!J33,qatar!J33,'saudi arabia'!J33,sudan!J33,syria!J33,UAE!J33,yemen!J33)</f>
        <v>103.04831563182378</v>
      </c>
      <c r="K33" s="132">
        <f>SUM(bahrain!K34,egypt!K33,jordan!K33,kuwait!K33,lebanon!K33,oman!K33,palestine!K33,qatar!K33,'saudi arabia'!K33,sudan!K33,syria!K33,UAE!K33,yemen!K33)</f>
        <v>78.210365065780707</v>
      </c>
      <c r="L33" s="39" t="s">
        <v>53</v>
      </c>
      <c r="M33" s="12"/>
      <c r="N33" s="165" t="str">
        <f t="shared" si="3"/>
        <v>.</v>
      </c>
      <c r="O33" s="165" t="str">
        <f t="shared" si="3"/>
        <v>.</v>
      </c>
      <c r="P33" s="165" t="str">
        <f t="shared" si="3"/>
        <v>.</v>
      </c>
      <c r="Q33" s="165" t="str">
        <f t="shared" si="3"/>
        <v>.</v>
      </c>
      <c r="R33" s="165" t="str">
        <f t="shared" si="3"/>
        <v>.</v>
      </c>
      <c r="S33" s="165" t="str">
        <f t="shared" si="3"/>
        <v>.</v>
      </c>
      <c r="T33" s="165" t="str">
        <f t="shared" si="3"/>
        <v>.</v>
      </c>
      <c r="U33" s="165" t="str">
        <f t="shared" si="3"/>
        <v>.</v>
      </c>
      <c r="V33" s="165" t="str">
        <f t="shared" si="3"/>
        <v>.</v>
      </c>
      <c r="W33" s="165" t="str">
        <f t="shared" si="3"/>
        <v>.</v>
      </c>
    </row>
    <row r="34" spans="1:23" s="13" customFormat="1">
      <c r="A34" s="37" t="s">
        <v>54</v>
      </c>
      <c r="B34" s="38">
        <f>SUM(bahrain!B35,egypt!B34,jordan!B34,kuwait!B34,lebanon!B34,oman!B34,palestine!B34,qatar!B34,'saudi arabia'!B34,sudan!B34,syria!B34,UAE!B34,yemen!B34)</f>
        <v>2380.0482242710136</v>
      </c>
      <c r="C34" s="38">
        <f>SUM(bahrain!C35,egypt!C34,jordan!C34,kuwait!C34,lebanon!C34,oman!C34,palestine!C34,qatar!C34,'saudi arabia'!C34,sudan!C34,syria!C34,UAE!C34,yemen!C34)</f>
        <v>1374.58428200187</v>
      </c>
      <c r="D34" s="38">
        <f>SUM(bahrain!D35,egypt!D34,jordan!D34,kuwait!D34,lebanon!D34,oman!D34,palestine!D34,qatar!D34,'saudi arabia'!D34,sudan!D34,syria!D34,UAE!D34,yemen!D34)</f>
        <v>1699.6633948735118</v>
      </c>
      <c r="E34" s="38">
        <f>SUM(bahrain!E35,egypt!E34,jordan!E34,kuwait!E34,lebanon!E34,oman!E34,palestine!E34,qatar!E34,'saudi arabia'!E34,sudan!E34,syria!E34,UAE!E34,yemen!E34)</f>
        <v>2212.1607111316621</v>
      </c>
      <c r="F34" s="132">
        <f>SUM(bahrain!F35,egypt!F34,jordan!F34,kuwait!F34,lebanon!F34,oman!F34,palestine!F34,qatar!F34,'saudi arabia'!F34,sudan!F34,syria!F34,UAE!F34,yemen!F34)</f>
        <v>1271.1764464653463</v>
      </c>
      <c r="G34" s="38">
        <f>SUM(bahrain!G35,egypt!G34,jordan!G34,kuwait!G34,lebanon!G34,oman!G34,palestine!G34,qatar!G34,'saudi arabia'!G34,sudan!G34,syria!G34,UAE!G34,yemen!G34)</f>
        <v>291.19206258734755</v>
      </c>
      <c r="H34" s="38">
        <f>SUM(bahrain!H35,egypt!H34,jordan!H34,kuwait!H34,lebanon!H34,oman!H34,palestine!H34,qatar!H34,'saudi arabia'!H34,sudan!H34,syria!H34,UAE!H34,yemen!H34)</f>
        <v>31.544628065117397</v>
      </c>
      <c r="I34" s="38">
        <f>SUM(bahrain!I35,egypt!I34,jordan!I34,kuwait!I34,lebanon!I34,oman!I34,palestine!I34,qatar!I34,'saudi arabia'!I34,sudan!I34,syria!I34,UAE!I34,yemen!I34)</f>
        <v>42.36336859053845</v>
      </c>
      <c r="J34" s="38">
        <f>SUM(bahrain!J35,egypt!J34,jordan!J34,kuwait!J34,lebanon!J34,oman!J34,palestine!J34,qatar!J34,'saudi arabia'!J34,sudan!J34,syria!J34,UAE!J34,yemen!J34)</f>
        <v>36.91950091436658</v>
      </c>
      <c r="K34" s="132">
        <f>SUM(bahrain!K35,egypt!K34,jordan!K34,kuwait!K34,lebanon!K34,oman!K34,palestine!K34,qatar!K34,'saudi arabia'!K34,sudan!K34,syria!K34,UAE!K34,yemen!K34)</f>
        <v>29.564902028587792</v>
      </c>
      <c r="L34" s="39" t="s">
        <v>55</v>
      </c>
      <c r="M34" s="12"/>
      <c r="N34" s="165" t="str">
        <f t="shared" si="3"/>
        <v>.</v>
      </c>
      <c r="O34" s="165" t="str">
        <f t="shared" si="3"/>
        <v>.</v>
      </c>
      <c r="P34" s="165" t="str">
        <f t="shared" si="3"/>
        <v>.</v>
      </c>
      <c r="Q34" s="165" t="str">
        <f t="shared" si="3"/>
        <v>.</v>
      </c>
      <c r="R34" s="165" t="str">
        <f t="shared" si="3"/>
        <v>.</v>
      </c>
      <c r="S34" s="165" t="str">
        <f t="shared" si="3"/>
        <v>.</v>
      </c>
      <c r="T34" s="165" t="str">
        <f t="shared" si="3"/>
        <v>.</v>
      </c>
      <c r="U34" s="165" t="str">
        <f t="shared" si="3"/>
        <v>.</v>
      </c>
      <c r="V34" s="165" t="str">
        <f t="shared" si="3"/>
        <v>.</v>
      </c>
      <c r="W34" s="165" t="str">
        <f t="shared" si="3"/>
        <v>.</v>
      </c>
    </row>
    <row r="35" spans="1:23">
      <c r="A35" s="40" t="s">
        <v>56</v>
      </c>
      <c r="B35" s="38">
        <f>SUM(bahrain!B37,egypt!B35,jordan!B35,kuwait!B35,lebanon!B35,oman!B35,palestine!B35,qatar!B35,'saudi arabia'!B35,sudan!B35,syria!B35,UAE!B35,yemen!B35)</f>
        <v>1551.7347710741251</v>
      </c>
      <c r="C35" s="38">
        <f>SUM(bahrain!C37,egypt!C35,jordan!C35,kuwait!C35,lebanon!C35,oman!C35,palestine!C35,qatar!C35,'saudi arabia'!C35,sudan!C35,syria!C35,UAE!C35,yemen!C35)</f>
        <v>1380.6024990773906</v>
      </c>
      <c r="D35" s="38">
        <f>SUM(bahrain!D37,egypt!D35,jordan!D35,kuwait!D35,lebanon!D35,oman!D35,palestine!D35,qatar!D35,'saudi arabia'!D35,sudan!D35,syria!D35,UAE!D35,yemen!D35)</f>
        <v>1312.6306269103225</v>
      </c>
      <c r="E35" s="38">
        <f>SUM(bahrain!E37,egypt!E35,jordan!E35,kuwait!E35,lebanon!E35,oman!E35,palestine!E35,qatar!E35,'saudi arabia'!E35,sudan!E35,syria!E35,UAE!E35,yemen!E35)</f>
        <v>1291.1980922108364</v>
      </c>
      <c r="F35" s="132">
        <f>SUM(bahrain!F37,egypt!F35,jordan!F35,kuwait!F35,lebanon!F35,oman!F35,palestine!F35,qatar!F35,'saudi arabia'!F35,sudan!F35,syria!F35,UAE!F35,yemen!F35)</f>
        <v>1270.2706860807371</v>
      </c>
      <c r="G35" s="38">
        <f>SUM(bahrain!G37,egypt!G35,jordan!G35,kuwait!G35,lebanon!G35,oman!G35,palestine!G35,qatar!G35,'saudi arabia'!G35,sudan!G35,syria!G35,UAE!G35,yemen!G35)</f>
        <v>160.58522078952888</v>
      </c>
      <c r="H35" s="38">
        <f>SUM(bahrain!H37,egypt!H35,jordan!H35,kuwait!H35,lebanon!H35,oman!H35,palestine!H35,qatar!H35,'saudi arabia'!H35,sudan!H35,syria!H35,UAE!H35,yemen!H35)</f>
        <v>105.22247012370363</v>
      </c>
      <c r="I35" s="38">
        <f>SUM(bahrain!I37,egypt!I35,jordan!I35,kuwait!I35,lebanon!I35,oman!I35,palestine!I35,qatar!I35,'saudi arabia'!I35,sudan!I35,syria!I35,UAE!I35,yemen!I35)</f>
        <v>232.360317040761</v>
      </c>
      <c r="J35" s="38">
        <f>SUM(bahrain!J37,egypt!J35,jordan!J35,kuwait!J35,lebanon!J35,oman!J35,palestine!J35,qatar!J35,'saudi arabia'!J35,sudan!J35,syria!J35,UAE!J35,yemen!J35)</f>
        <v>465.63881894939396</v>
      </c>
      <c r="K35" s="132">
        <f>SUM(bahrain!K37,egypt!K35,jordan!K35,kuwait!K35,lebanon!K35,oman!K35,palestine!K35,qatar!K35,'saudi arabia'!K35,sudan!K35,syria!K35,UAE!K35,yemen!K35)</f>
        <v>577.91975773419574</v>
      </c>
      <c r="L35" s="41" t="s">
        <v>57</v>
      </c>
      <c r="N35" s="165" t="str">
        <f t="shared" si="3"/>
        <v>.</v>
      </c>
      <c r="O35" s="165" t="str">
        <f t="shared" si="3"/>
        <v>.</v>
      </c>
      <c r="P35" s="165" t="str">
        <f t="shared" si="3"/>
        <v>.</v>
      </c>
      <c r="Q35" s="165" t="str">
        <f t="shared" si="3"/>
        <v>.</v>
      </c>
      <c r="R35" s="165" t="str">
        <f t="shared" si="3"/>
        <v>.</v>
      </c>
      <c r="S35" s="165" t="str">
        <f t="shared" si="3"/>
        <v>.</v>
      </c>
      <c r="T35" s="165" t="str">
        <f t="shared" si="3"/>
        <v>.</v>
      </c>
      <c r="U35" s="165" t="str">
        <f t="shared" si="3"/>
        <v>.</v>
      </c>
      <c r="V35" s="165" t="str">
        <f t="shared" si="3"/>
        <v>.</v>
      </c>
      <c r="W35" s="165" t="str">
        <f t="shared" si="3"/>
        <v>.</v>
      </c>
    </row>
    <row r="36" spans="1:23">
      <c r="A36" s="40" t="s">
        <v>58</v>
      </c>
      <c r="B36" s="38">
        <f>SUM(bahrain!B38,egypt!B36,jordan!B36,kuwait!B36,lebanon!B36,oman!B36,palestine!B36,qatar!B36,'saudi arabia'!B36,sudan!B36,syria!B36,UAE!B36,yemen!B36)</f>
        <v>1206.5759028688033</v>
      </c>
      <c r="C36" s="38">
        <f>SUM(bahrain!C38,egypt!C36,jordan!C36,kuwait!C36,lebanon!C36,oman!C36,palestine!C36,qatar!C36,'saudi arabia'!C36,sudan!C36,syria!C36,UAE!C36,yemen!C36)</f>
        <v>1023.9848356414712</v>
      </c>
      <c r="D36" s="38">
        <f>SUM(bahrain!D38,egypt!D36,jordan!D36,kuwait!D36,lebanon!D36,oman!D36,palestine!D36,qatar!D36,'saudi arabia'!D36,sudan!D36,syria!D36,UAE!D36,yemen!D36)</f>
        <v>1261.6303025524699</v>
      </c>
      <c r="E36" s="38">
        <f>SUM(bahrain!E38,egypt!E36,jordan!E36,kuwait!E36,lebanon!E36,oman!E36,palestine!E36,qatar!E36,'saudi arabia'!E36,sudan!E36,syria!E36,UAE!E36,yemen!E36)</f>
        <v>1866.6841118353802</v>
      </c>
      <c r="F36" s="132">
        <f>SUM(bahrain!F38,egypt!F36,jordan!F36,kuwait!F36,lebanon!F36,oman!F36,palestine!F36,qatar!F36,'saudi arabia'!F36,sudan!F36,syria!F36,UAE!F36,yemen!F36)</f>
        <v>1410.3445971954739</v>
      </c>
      <c r="G36" s="38">
        <f>SUM(bahrain!G38,egypt!G36,jordan!G36,kuwait!G36,lebanon!G36,oman!G36,palestine!G36,qatar!G36,'saudi arabia'!G36,sudan!G36,syria!G36,UAE!G36,yemen!G36)</f>
        <v>177.66792855676519</v>
      </c>
      <c r="H36" s="38">
        <f>SUM(bahrain!H38,egypt!H36,jordan!H36,kuwait!H36,lebanon!H36,oman!H36,palestine!H36,qatar!H36,'saudi arabia'!H36,sudan!H36,syria!H36,UAE!H36,yemen!H36)</f>
        <v>133.97011490570793</v>
      </c>
      <c r="I36" s="38">
        <f>SUM(bahrain!I38,egypt!I36,jordan!I36,kuwait!I36,lebanon!I36,oman!I36,palestine!I36,qatar!I36,'saudi arabia'!I36,sudan!I36,syria!I36,UAE!I36,yemen!I36)</f>
        <v>178.35159079969981</v>
      </c>
      <c r="J36" s="38">
        <f>SUM(bahrain!J38,egypt!J36,jordan!J36,kuwait!J36,lebanon!J36,oman!J36,palestine!J36,qatar!J36,'saudi arabia'!J36,sudan!J36,syria!J36,UAE!J36,yemen!J36)</f>
        <v>162.7195539018573</v>
      </c>
      <c r="K36" s="132">
        <f>SUM(bahrain!K38,egypt!K36,jordan!K36,kuwait!K36,lebanon!K36,oman!K36,palestine!K36,qatar!K36,'saudi arabia'!K36,sudan!K36,syria!K36,UAE!K36,yemen!K36)</f>
        <v>145.06164945632307</v>
      </c>
      <c r="L36" s="47" t="s">
        <v>59</v>
      </c>
      <c r="N36" s="165" t="str">
        <f t="shared" si="3"/>
        <v>.</v>
      </c>
      <c r="O36" s="165" t="str">
        <f t="shared" si="3"/>
        <v>.</v>
      </c>
      <c r="P36" s="165" t="str">
        <f t="shared" si="3"/>
        <v>.</v>
      </c>
      <c r="Q36" s="165" t="str">
        <f t="shared" si="3"/>
        <v>.</v>
      </c>
      <c r="R36" s="165" t="str">
        <f t="shared" si="3"/>
        <v>.</v>
      </c>
      <c r="S36" s="165" t="str">
        <f t="shared" si="3"/>
        <v>.</v>
      </c>
      <c r="T36" s="165" t="str">
        <f t="shared" si="3"/>
        <v>.</v>
      </c>
      <c r="U36" s="165" t="str">
        <f t="shared" si="3"/>
        <v>.</v>
      </c>
      <c r="V36" s="165" t="str">
        <f t="shared" si="3"/>
        <v>.</v>
      </c>
      <c r="W36" s="165" t="str">
        <f t="shared" si="3"/>
        <v>.</v>
      </c>
    </row>
    <row r="37" spans="1:23" ht="25.5">
      <c r="A37" s="48" t="s">
        <v>60</v>
      </c>
      <c r="B37" s="22">
        <f>SUM(bahrain!B39,egypt!B37,jordan!B37,kuwait!B37,lebanon!B37,oman!B37,palestine!B37,qatar!B37,'saudi arabia'!B37,sudan!B37,syria!B37,UAE!B37,yemen!B37)</f>
        <v>553.12139636919221</v>
      </c>
      <c r="C37" s="22">
        <f>SUM(bahrain!C39,egypt!C37,jordan!C37,kuwait!C37,lebanon!C37,oman!C37,palestine!C37,qatar!C37,'saudi arabia'!C37,sudan!C37,syria!C37,UAE!C37,yemen!C37)</f>
        <v>440.76533893129357</v>
      </c>
      <c r="D37" s="22">
        <f>SUM(bahrain!D39,egypt!D37,jordan!D37,kuwait!D37,lebanon!D37,oman!D37,palestine!D37,qatar!D37,'saudi arabia'!D37,sudan!D37,syria!D37,UAE!D37,yemen!D37)</f>
        <v>402.47937257110345</v>
      </c>
      <c r="E37" s="22">
        <f>SUM(bahrain!E39,egypt!E37,jordan!E37,kuwait!E37,lebanon!E37,oman!E37,palestine!E37,qatar!E37,'saudi arabia'!E37,sudan!E37,syria!E37,UAE!E37,yemen!E37)</f>
        <v>574.12001834895352</v>
      </c>
      <c r="F37" s="129">
        <f>SUM(bahrain!F39,egypt!F37,jordan!F37,kuwait!F37,lebanon!F37,oman!F37,palestine!F37,qatar!F37,'saudi arabia'!F37,sudan!F37,syria!F37,UAE!F37,yemen!F37)</f>
        <v>255.94619074967261</v>
      </c>
      <c r="G37" s="22">
        <f>SUM(bahrain!G39,egypt!G37,jordan!G37,kuwait!G37,lebanon!G37,oman!G37,palestine!G37,qatar!G37,'saudi arabia'!G37,sudan!G37,syria!G37,UAE!G37,yemen!G37)</f>
        <v>34.699369560993482</v>
      </c>
      <c r="H37" s="22">
        <f>SUM(bahrain!H39,egypt!H37,jordan!H37,kuwait!H37,lebanon!H37,oman!H37,palestine!H37,qatar!H37,'saudi arabia'!H37,sudan!H37,syria!H37,UAE!H37,yemen!H37)</f>
        <v>17.794476008360636</v>
      </c>
      <c r="I37" s="22">
        <f>SUM(bahrain!I39,egypt!I37,jordan!I37,kuwait!I37,lebanon!I37,oman!I37,palestine!I37,qatar!I37,'saudi arabia'!I37,sudan!I37,syria!I37,UAE!I37,yemen!I37)</f>
        <v>50.837523110246302</v>
      </c>
      <c r="J37" s="22">
        <f>SUM(bahrain!J39,egypt!J37,jordan!J37,kuwait!J37,lebanon!J37,oman!J37,palestine!J37,qatar!J37,'saudi arabia'!J37,sudan!J37,syria!J37,UAE!J37,yemen!J37)</f>
        <v>26.979944893897077</v>
      </c>
      <c r="K37" s="129">
        <f>SUM(bahrain!K39,egypt!K37,jordan!K37,kuwait!K37,lebanon!K37,oman!K37,palestine!K37,qatar!K37,'saudi arabia'!K37,sudan!K37,syria!K37,UAE!K37,yemen!K37)</f>
        <v>4.3672983771972493</v>
      </c>
      <c r="L37" s="49" t="s">
        <v>61</v>
      </c>
      <c r="N37" s="165" t="str">
        <f t="shared" si="3"/>
        <v>.</v>
      </c>
      <c r="O37" s="165" t="str">
        <f t="shared" si="3"/>
        <v>.</v>
      </c>
      <c r="P37" s="165" t="str">
        <f t="shared" si="3"/>
        <v>.</v>
      </c>
      <c r="Q37" s="165" t="str">
        <f t="shared" si="3"/>
        <v>.</v>
      </c>
      <c r="R37" s="165" t="str">
        <f t="shared" si="3"/>
        <v>.</v>
      </c>
      <c r="S37" s="165" t="str">
        <f t="shared" si="3"/>
        <v>.</v>
      </c>
      <c r="T37" s="165" t="str">
        <f t="shared" si="3"/>
        <v>.</v>
      </c>
      <c r="U37" s="165" t="str">
        <f t="shared" si="3"/>
        <v>.</v>
      </c>
      <c r="V37" s="165" t="str">
        <f t="shared" si="3"/>
        <v>.</v>
      </c>
      <c r="W37" s="165" t="str">
        <f t="shared" si="3"/>
        <v>.</v>
      </c>
    </row>
    <row r="38" spans="1:23">
      <c r="A38" s="37" t="s">
        <v>62</v>
      </c>
      <c r="B38" s="38">
        <f>SUM(bahrain!B40,egypt!B38,jordan!B38,kuwait!B38,lebanon!B38,oman!B38,palestine!B38,qatar!B38,'saudi arabia'!B38,sudan!B38,syria!B38,UAE!B38,yemen!B38)</f>
        <v>2505.1352348935902</v>
      </c>
      <c r="C38" s="38">
        <f>SUM(bahrain!C40,egypt!C38,jordan!C38,kuwait!C38,lebanon!C38,oman!C38,palestine!C38,qatar!C38,'saudi arabia'!C38,sudan!C38,syria!C38,UAE!C38,yemen!C38)</f>
        <v>995.7041736967293</v>
      </c>
      <c r="D38" s="38">
        <f>SUM(bahrain!D40,egypt!D38,jordan!D38,kuwait!D38,lebanon!D38,oman!D38,palestine!D38,qatar!D38,'saudi arabia'!D38,sudan!D38,syria!D38,UAE!D38,yemen!D38)</f>
        <v>1939.7300802439793</v>
      </c>
      <c r="E38" s="38">
        <f>SUM(bahrain!E40,egypt!E38,jordan!E38,kuwait!E38,lebanon!E38,oman!E38,palestine!E38,qatar!E38,'saudi arabia'!E38,sudan!E38,syria!E38,UAE!E38,yemen!E38)</f>
        <v>1477.1772142875202</v>
      </c>
      <c r="F38" s="132">
        <f>SUM(bahrain!F40,egypt!F38,jordan!F38,kuwait!F38,lebanon!F38,oman!F38,palestine!F38,qatar!F38,'saudi arabia'!F38,sudan!F38,syria!F38,UAE!F38,yemen!F38)</f>
        <v>1053.0491718866522</v>
      </c>
      <c r="G38" s="38">
        <f>SUM(bahrain!G40,egypt!G38,jordan!G38,kuwait!G38,lebanon!G38,oman!G38,palestine!G38,qatar!G38,'saudi arabia'!G38,sudan!G38,syria!G38,UAE!G38,yemen!G38)</f>
        <v>612.93405878876706</v>
      </c>
      <c r="H38" s="38">
        <f>SUM(bahrain!H40,egypt!H38,jordan!H38,kuwait!H38,lebanon!H38,oman!H38,palestine!H38,qatar!H38,'saudi arabia'!H38,sudan!H38,syria!H38,UAE!H38,yemen!H38)</f>
        <v>299.33914264244783</v>
      </c>
      <c r="I38" s="38">
        <f>SUM(bahrain!I40,egypt!I38,jordan!I38,kuwait!I38,lebanon!I38,oman!I38,palestine!I38,qatar!I38,'saudi arabia'!I38,sudan!I38,syria!I38,UAE!I38,yemen!I38)</f>
        <v>276.92356878997003</v>
      </c>
      <c r="J38" s="38">
        <f>SUM(bahrain!J40,egypt!J38,jordan!J38,kuwait!J38,lebanon!J38,oman!J38,palestine!J38,qatar!J38,'saudi arabia'!J38,sudan!J38,syria!J38,UAE!J38,yemen!J38)</f>
        <v>753.37509795998562</v>
      </c>
      <c r="K38" s="132">
        <f>SUM(bahrain!K40,egypt!K38,jordan!K38,kuwait!K38,lebanon!K38,oman!K38,palestine!K38,qatar!K38,'saudi arabia'!K38,sudan!K38,syria!K38,UAE!K38,yemen!K38)</f>
        <v>553.34194864816675</v>
      </c>
      <c r="L38" s="39" t="s">
        <v>63</v>
      </c>
      <c r="N38" s="165" t="str">
        <f t="shared" si="3"/>
        <v>.</v>
      </c>
      <c r="O38" s="165" t="str">
        <f t="shared" si="3"/>
        <v>.</v>
      </c>
      <c r="P38" s="165" t="str">
        <f t="shared" si="3"/>
        <v>.</v>
      </c>
      <c r="Q38" s="165" t="str">
        <f t="shared" si="3"/>
        <v>.</v>
      </c>
      <c r="R38" s="165" t="str">
        <f t="shared" si="3"/>
        <v>.</v>
      </c>
      <c r="S38" s="165" t="str">
        <f t="shared" si="3"/>
        <v>.</v>
      </c>
      <c r="T38" s="165" t="str">
        <f t="shared" si="3"/>
        <v>.</v>
      </c>
      <c r="U38" s="165" t="str">
        <f t="shared" si="3"/>
        <v>.</v>
      </c>
      <c r="V38" s="165" t="str">
        <f t="shared" si="3"/>
        <v>.</v>
      </c>
      <c r="W38" s="165" t="str">
        <f t="shared" si="3"/>
        <v>.</v>
      </c>
    </row>
    <row r="39" spans="1:23">
      <c r="A39" s="37" t="s">
        <v>64</v>
      </c>
      <c r="B39" s="38">
        <f>SUM(bahrain!B41,egypt!B39,jordan!B39,kuwait!B39,lebanon!B39,oman!B39,palestine!B39,qatar!B39,'saudi arabia'!B39,sudan!B39,syria!B39,UAE!B39,yemen!B39)</f>
        <v>11933.603144514311</v>
      </c>
      <c r="C39" s="38">
        <f>SUM(bahrain!C41,egypt!C39,jordan!C39,kuwait!C39,lebanon!C39,oman!C39,palestine!C39,qatar!C39,'saudi arabia'!C39,sudan!C39,syria!C39,UAE!C39,yemen!C39)</f>
        <v>7984.831796782737</v>
      </c>
      <c r="D39" s="38">
        <f>SUM(bahrain!D41,egypt!D39,jordan!D39,kuwait!D39,lebanon!D39,oman!D39,palestine!D39,qatar!D39,'saudi arabia'!D39,sudan!D39,syria!D39,UAE!D39,yemen!D39)</f>
        <v>9125.2169658355397</v>
      </c>
      <c r="E39" s="38">
        <f>SUM(bahrain!E41,egypt!E39,jordan!E39,kuwait!E39,lebanon!E39,oman!E39,palestine!E39,qatar!E39,'saudi arabia'!E39,sudan!E39,syria!E39,UAE!E39,yemen!E39)</f>
        <v>12364.457183776984</v>
      </c>
      <c r="F39" s="132">
        <f>SUM(bahrain!F41,egypt!F39,jordan!F39,kuwait!F39,lebanon!F39,oman!F39,palestine!F39,qatar!F39,'saudi arabia'!F39,sudan!F39,syria!F39,UAE!F39,yemen!F39)</f>
        <v>8422.2421739449455</v>
      </c>
      <c r="G39" s="38">
        <f>SUM(bahrain!G41,egypt!G39,jordan!G39,kuwait!G39,lebanon!G39,oman!G39,palestine!G39,qatar!G39,'saudi arabia'!G39,sudan!G39,syria!G39,UAE!G39,yemen!G39)</f>
        <v>3708.9665730917941</v>
      </c>
      <c r="H39" s="38">
        <f>SUM(bahrain!H41,egypt!H39,jordan!H39,kuwait!H39,lebanon!H39,oman!H39,palestine!H39,qatar!H39,'saudi arabia'!H39,sudan!H39,syria!H39,UAE!H39,yemen!H39)</f>
        <v>5641.7761798104175</v>
      </c>
      <c r="I39" s="38">
        <f>SUM(bahrain!I41,egypt!I39,jordan!I39,kuwait!I39,lebanon!I39,oman!I39,palestine!I39,qatar!I39,'saudi arabia'!I39,sudan!I39,syria!I39,UAE!I39,yemen!I39)</f>
        <v>6448.9879498587134</v>
      </c>
      <c r="J39" s="38">
        <f>SUM(bahrain!J41,egypt!J39,jordan!J39,kuwait!J39,lebanon!J39,oman!J39,palestine!J39,qatar!J39,'saudi arabia'!J39,sudan!J39,syria!J39,UAE!J39,yemen!J39)</f>
        <v>6157.7576560986836</v>
      </c>
      <c r="K39" s="132">
        <f>SUM(bahrain!K41,egypt!K39,jordan!K39,kuwait!K39,lebanon!K39,oman!K39,palestine!K39,qatar!K39,'saudi arabia'!K39,sudan!K39,syria!K39,UAE!K39,yemen!K39)</f>
        <v>1576.1404078089213</v>
      </c>
      <c r="L39" s="39" t="s">
        <v>65</v>
      </c>
      <c r="N39" s="165" t="str">
        <f t="shared" si="3"/>
        <v>.</v>
      </c>
      <c r="O39" s="165" t="str">
        <f t="shared" si="3"/>
        <v>.</v>
      </c>
      <c r="P39" s="165" t="str">
        <f t="shared" si="3"/>
        <v>.</v>
      </c>
      <c r="Q39" s="165" t="str">
        <f t="shared" si="3"/>
        <v>.</v>
      </c>
      <c r="R39" s="165" t="str">
        <f t="shared" si="3"/>
        <v>.</v>
      </c>
      <c r="S39" s="165" t="str">
        <f t="shared" si="3"/>
        <v>.</v>
      </c>
      <c r="T39" s="165" t="str">
        <f t="shared" si="3"/>
        <v>.</v>
      </c>
      <c r="U39" s="165" t="str">
        <f t="shared" si="3"/>
        <v>.</v>
      </c>
      <c r="V39" s="165" t="str">
        <f t="shared" si="3"/>
        <v>.</v>
      </c>
      <c r="W39" s="165" t="str">
        <f t="shared" si="3"/>
        <v>.</v>
      </c>
    </row>
    <row r="40" spans="1:23">
      <c r="A40" s="40" t="s">
        <v>58</v>
      </c>
      <c r="B40" s="38">
        <f>SUM(bahrain!B42,egypt!B40,jordan!B40,kuwait!B40,lebanon!B40,oman!B40,palestine!B40,qatar!B40,'saudi arabia'!B40,sudan!B40,syria!B40,UAE!B40,yemen!B40)</f>
        <v>961.73882167035094</v>
      </c>
      <c r="C40" s="38">
        <f>SUM(bahrain!C42,egypt!C40,jordan!C40,kuwait!C40,lebanon!C40,oman!C40,palestine!C40,qatar!C40,'saudi arabia'!C40,sudan!C40,syria!C40,UAE!C40,yemen!C40)</f>
        <v>867.92760297101427</v>
      </c>
      <c r="D40" s="38">
        <f>SUM(bahrain!D42,egypt!D40,jordan!D40,kuwait!D40,lebanon!D40,oman!D40,palestine!D40,qatar!D40,'saudi arabia'!D40,sudan!D40,syria!D40,UAE!D40,yemen!D40)</f>
        <v>639.54792904301098</v>
      </c>
      <c r="E40" s="38">
        <f>SUM(bahrain!E42,egypt!E40,jordan!E40,kuwait!E40,lebanon!E40,oman!E40,palestine!E40,qatar!E40,'saudi arabia'!E40,sudan!E40,syria!E40,UAE!E40,yemen!E40)</f>
        <v>683.69310211022412</v>
      </c>
      <c r="F40" s="132">
        <f>SUM(bahrain!F42,egypt!F40,jordan!F40,kuwait!F40,lebanon!F40,oman!F40,palestine!F40,qatar!F40,'saudi arabia'!F40,sudan!F40,syria!F40,UAE!F40,yemen!F40)</f>
        <v>671.33051547178945</v>
      </c>
      <c r="G40" s="38">
        <f>SUM(bahrain!G42,egypt!G40,jordan!G40,kuwait!G40,lebanon!G40,oman!G40,palestine!G40,qatar!G40,'saudi arabia'!G40,sudan!G40,syria!G40,UAE!G40,yemen!G40)</f>
        <v>25.103707540149721</v>
      </c>
      <c r="H40" s="38">
        <f>SUM(bahrain!H42,egypt!H40,jordan!H40,kuwait!H40,lebanon!H40,oman!H40,palestine!H40,qatar!H40,'saudi arabia'!H40,sudan!H40,syria!H40,UAE!H40,yemen!H40)</f>
        <v>32.290036036059064</v>
      </c>
      <c r="I40" s="38">
        <f>SUM(bahrain!I42,egypt!I40,jordan!I40,kuwait!I40,lebanon!I40,oman!I40,palestine!I40,qatar!I40,'saudi arabia'!I40,sudan!I40,syria!I40,UAE!I40,yemen!I40)</f>
        <v>739.30941649080046</v>
      </c>
      <c r="J40" s="38">
        <f>SUM(bahrain!J42,egypt!J40,jordan!J40,kuwait!J40,lebanon!J40,oman!J40,palestine!J40,qatar!J40,'saudi arabia'!J40,sudan!J40,syria!J40,UAE!J40,yemen!J40)</f>
        <v>95.289806369025172</v>
      </c>
      <c r="K40" s="132">
        <f>SUM(bahrain!K42,egypt!K40,jordan!K40,kuwait!K40,lebanon!K40,oman!K40,palestine!K40,qatar!K40,'saudi arabia'!K40,sudan!K40,syria!K40,UAE!K40,yemen!K40)</f>
        <v>240.72207238018999</v>
      </c>
      <c r="L40" s="47" t="s">
        <v>59</v>
      </c>
      <c r="N40" s="165" t="str">
        <f t="shared" si="3"/>
        <v>.</v>
      </c>
      <c r="O40" s="165" t="str">
        <f t="shared" si="3"/>
        <v>.</v>
      </c>
      <c r="P40" s="165" t="str">
        <f t="shared" si="3"/>
        <v>.</v>
      </c>
      <c r="Q40" s="165" t="str">
        <f t="shared" si="3"/>
        <v>.</v>
      </c>
      <c r="R40" s="165" t="str">
        <f t="shared" si="3"/>
        <v>.</v>
      </c>
      <c r="S40" s="165" t="str">
        <f t="shared" si="3"/>
        <v>.</v>
      </c>
      <c r="T40" s="165" t="str">
        <f t="shared" si="3"/>
        <v>.</v>
      </c>
      <c r="U40" s="165" t="str">
        <f t="shared" si="3"/>
        <v>.</v>
      </c>
      <c r="V40" s="165" t="str">
        <f t="shared" si="3"/>
        <v>.</v>
      </c>
      <c r="W40" s="165" t="str">
        <f t="shared" si="3"/>
        <v>.</v>
      </c>
    </row>
    <row r="41" spans="1:23" ht="13.5" thickBot="1">
      <c r="A41" s="51" t="s">
        <v>66</v>
      </c>
      <c r="B41" s="53">
        <f>SUM(bahrain!B43,egypt!B41,jordan!B41,kuwait!B41,lebanon!B41,oman!B41,palestine!B41,qatar!B41,'saudi arabia'!B41,sudan!B41,syria!B41,UAE!B41,yemen!B41)</f>
        <v>10755.282827956624</v>
      </c>
      <c r="C41" s="53">
        <f>SUM(bahrain!C43,egypt!C41,jordan!C41,kuwait!C41,lebanon!C41,oman!C41,palestine!C41,qatar!C41,'saudi arabia'!C41,sudan!C41,syria!C41,UAE!C41,yemen!C41)</f>
        <v>6921.9675057941949</v>
      </c>
      <c r="D41" s="53">
        <f>SUM(bahrain!D43,egypt!D41,jordan!D41,kuwait!D41,lebanon!D41,oman!D41,palestine!D41,qatar!D41,'saudi arabia'!D41,sudan!D41,syria!D41,UAE!D41,yemen!D41)</f>
        <v>8303.5355882992226</v>
      </c>
      <c r="E41" s="53">
        <f>SUM(bahrain!E43,egypt!E41,jordan!E41,kuwait!E41,lebanon!E41,oman!E41,palestine!E41,qatar!E41,'saudi arabia'!E41,sudan!E41,syria!E41,UAE!E41,yemen!E41)</f>
        <v>11487.923102522189</v>
      </c>
      <c r="F41" s="134">
        <f>SUM(bahrain!F43,egypt!F41,jordan!F41,kuwait!F41,lebanon!F41,oman!F41,palestine!F41,qatar!F41,'saudi arabia'!F41,sudan!F41,syria!F41,UAE!F41,yemen!F41)</f>
        <v>7733.7764358769346</v>
      </c>
      <c r="G41" s="53">
        <f>SUM(bahrain!G43,egypt!G41,jordan!G41,kuwait!G41,lebanon!G41,oman!G41,palestine!G41,qatar!G41,'saudi arabia'!G41,sudan!G41,syria!G41,UAE!G41,yemen!G41)</f>
        <v>3673.6676276857788</v>
      </c>
      <c r="H41" s="53">
        <f>SUM(bahrain!H43,egypt!H41,jordan!H41,kuwait!H41,lebanon!H41,oman!H41,palestine!H41,qatar!H41,'saudi arabia'!H41,sudan!H41,syria!H41,UAE!H41,yemen!H41)</f>
        <v>5598.1261997558004</v>
      </c>
      <c r="I41" s="53">
        <f>SUM(bahrain!I43,egypt!I41,jordan!I41,kuwait!I41,lebanon!I41,oman!I41,palestine!I41,qatar!I41,'saudi arabia'!I41,sudan!I41,syria!I41,UAE!I41,yemen!I41)</f>
        <v>5692.8183906665572</v>
      </c>
      <c r="J41" s="53">
        <f>SUM(bahrain!J43,egypt!J41,jordan!J41,kuwait!J41,lebanon!J41,oman!J41,palestine!J41,qatar!J41,'saudi arabia'!J41,sudan!J41,syria!J41,UAE!J41,yemen!J41)</f>
        <v>6047.9278225399412</v>
      </c>
      <c r="K41" s="134">
        <f>SUM(bahrain!K43,egypt!K41,jordan!K41,kuwait!K41,lebanon!K41,oman!K41,palestine!K41,qatar!K41,'saudi arabia'!K41,sudan!K41,syria!K41,UAE!K41,yemen!K41)</f>
        <v>1334.4639666790918</v>
      </c>
      <c r="L41" s="54" t="s">
        <v>67</v>
      </c>
      <c r="N41" s="165" t="str">
        <f t="shared" si="3"/>
        <v>.</v>
      </c>
      <c r="O41" s="165" t="str">
        <f t="shared" si="3"/>
        <v>.</v>
      </c>
      <c r="P41" s="165" t="str">
        <f t="shared" si="3"/>
        <v>.</v>
      </c>
      <c r="Q41" s="165" t="str">
        <f t="shared" si="3"/>
        <v>.</v>
      </c>
      <c r="R41" s="165" t="str">
        <f t="shared" si="3"/>
        <v>.</v>
      </c>
      <c r="S41" s="165" t="str">
        <f t="shared" si="3"/>
        <v>.</v>
      </c>
      <c r="T41" s="165" t="str">
        <f t="shared" si="3"/>
        <v>.</v>
      </c>
      <c r="U41" s="165" t="str">
        <f t="shared" si="3"/>
        <v>.</v>
      </c>
      <c r="V41" s="165" t="str">
        <f t="shared" si="3"/>
        <v>.</v>
      </c>
      <c r="W41" s="165" t="str">
        <f t="shared" si="3"/>
        <v>.</v>
      </c>
    </row>
    <row r="42" spans="1:23" ht="15" thickBot="1">
      <c r="A42" s="55" t="s">
        <v>186</v>
      </c>
      <c r="B42" s="56">
        <f>SUM(bahrain!B44,egypt!B42,jordan!B42,kuwait!B42,lebanon!B42,oman!B42,palestine!B42,qatar!B42,'saudi arabia'!B42,sudan!B42,syria!B42,UAE!B42,yemen!B42)</f>
        <v>104.83420118718347</v>
      </c>
      <c r="C42" s="56">
        <f>SUM(bahrain!C44,egypt!C42,jordan!C42,kuwait!C42,lebanon!C42,oman!C42,palestine!C42,qatar!C42,'saudi arabia'!C42,sudan!C42,syria!C42,UAE!C42,yemen!C42)</f>
        <v>87.811916432954703</v>
      </c>
      <c r="D42" s="56">
        <f>SUM(bahrain!D44,egypt!D42,jordan!D42,kuwait!D42,lebanon!D42,oman!D42,palestine!D42,qatar!D42,'saudi arabia'!D42,sudan!D42,syria!D42,UAE!D42,yemen!D42)</f>
        <v>94.556176357692848</v>
      </c>
      <c r="E42" s="56">
        <f>SUM(bahrain!E44,egypt!E42,jordan!E42,kuwait!E42,lebanon!E42,oman!E42,palestine!E42,qatar!E42,'saudi arabia'!E42,sudan!E42,syria!E42,UAE!E42,yemen!E42)</f>
        <v>295.93765736240971</v>
      </c>
      <c r="F42" s="135">
        <f>SUM(bahrain!F44,egypt!F42,jordan!F42,kuwait!F42,lebanon!F42,oman!F42,palestine!F42,qatar!F42,'saudi arabia'!F42,sudan!F42,syria!F42,UAE!F42,yemen!F42)</f>
        <v>17.135222596220995</v>
      </c>
      <c r="G42" s="56">
        <f>SUM(bahrain!G44,egypt!G42,jordan!G42,kuwait!G42,lebanon!G42,oman!G42,palestine!G42,qatar!G42,'saudi arabia'!G42,sudan!G42,syria!G42,UAE!G42,yemen!G42)</f>
        <v>11.067925607523339</v>
      </c>
      <c r="H42" s="56">
        <f>SUM(bahrain!H44,egypt!H42,jordan!H42,kuwait!H42,lebanon!H42,oman!H42,palestine!H42,qatar!H42,'saudi arabia'!H42,sudan!H42,syria!H42,UAE!H42,yemen!H42)</f>
        <v>3.8388075953500773</v>
      </c>
      <c r="I42" s="56">
        <f>SUM(bahrain!I44,egypt!I42,jordan!I42,kuwait!I42,lebanon!I42,oman!I42,palestine!I42,qatar!I42,'saudi arabia'!I42,sudan!I42,syria!I42,UAE!I42,yemen!I42)</f>
        <v>7.1712788470568274</v>
      </c>
      <c r="J42" s="56">
        <f>SUM(bahrain!J44,egypt!J42,jordan!J42,kuwait!J42,lebanon!J42,oman!J42,palestine!J42,qatar!J42,'saudi arabia'!J42,sudan!J42,syria!J42,UAE!J42,yemen!J42)</f>
        <v>35.752772396559138</v>
      </c>
      <c r="K42" s="135">
        <f>SUM(bahrain!K44,egypt!K42,jordan!K42,kuwait!K42,lebanon!K42,oman!K42,palestine!K42,qatar!K42,'saudi arabia'!K42,sudan!K42,syria!K42,UAE!K42,yemen!K42)</f>
        <v>0.89274597852608106</v>
      </c>
      <c r="L42" s="57" t="s">
        <v>187</v>
      </c>
      <c r="N42" s="165" t="str">
        <f t="shared" si="3"/>
        <v>.</v>
      </c>
      <c r="O42" s="165" t="str">
        <f t="shared" si="3"/>
        <v>.</v>
      </c>
      <c r="P42" s="165" t="str">
        <f t="shared" si="3"/>
        <v>.</v>
      </c>
      <c r="Q42" s="165" t="str">
        <f t="shared" si="3"/>
        <v>.</v>
      </c>
      <c r="R42" s="165" t="str">
        <f t="shared" si="3"/>
        <v>.</v>
      </c>
      <c r="S42" s="165" t="str">
        <f t="shared" si="3"/>
        <v>.</v>
      </c>
      <c r="T42" s="165" t="str">
        <f t="shared" si="3"/>
        <v>.</v>
      </c>
      <c r="U42" s="165" t="str">
        <f t="shared" si="3"/>
        <v>.</v>
      </c>
      <c r="V42" s="165" t="str">
        <f t="shared" si="3"/>
        <v>.</v>
      </c>
      <c r="W42" s="165" t="str">
        <f t="shared" si="3"/>
        <v>.</v>
      </c>
    </row>
    <row r="43" spans="1:23">
      <c r="A43" s="37" t="s">
        <v>68</v>
      </c>
      <c r="B43" s="38">
        <f>SUM(bahrain!B31,egypt!B43,jordan!B43,kuwait!B43,lebanon!B43,oman!B43,palestine!B43,qatar!B43,'saudi arabia'!B43,sudan!B43,syria!B43,UAE!B43,yemen!B43)</f>
        <v>2659.1487707855126</v>
      </c>
      <c r="C43" s="38">
        <f>SUM(bahrain!C31,egypt!C43,jordan!C43,kuwait!C43,lebanon!C43,oman!C43,palestine!C43,qatar!C43,'saudi arabia'!C43,sudan!C43,syria!C43,UAE!C43,yemen!C43)</f>
        <v>1828.7797500125851</v>
      </c>
      <c r="D43" s="38">
        <f>SUM(bahrain!D31,egypt!D43,jordan!D43,kuwait!D43,lebanon!D43,oman!D43,palestine!D43,qatar!D43,'saudi arabia'!D43,sudan!D43,syria!D43,UAE!D43,yemen!D43)</f>
        <v>997.63981667556857</v>
      </c>
      <c r="E43" s="38">
        <f>SUM(bahrain!E31,egypt!E43,jordan!E43,kuwait!E43,lebanon!E43,oman!E43,palestine!E43,qatar!E43,'saudi arabia'!E43,sudan!E43,syria!E43,UAE!E43,yemen!E43)</f>
        <v>494.51500159008356</v>
      </c>
      <c r="F43" s="132">
        <f>SUM(bahrain!F31,egypt!F43,jordan!F43,kuwait!F43,lebanon!F43,oman!F43,palestine!F43,qatar!F43,'saudi arabia'!F43,sudan!F43,syria!F43,UAE!F43,yemen!F43)</f>
        <v>450.7003761290357</v>
      </c>
      <c r="G43" s="38">
        <f>SUM(bahrain!G31,egypt!G43,jordan!G43,kuwait!G43,lebanon!G43,oman!G43,palestine!G43,qatar!G43,'saudi arabia'!G43,sudan!G43,syria!G43,UAE!G43,yemen!G43)</f>
        <v>106.59730087109729</v>
      </c>
      <c r="H43" s="38">
        <f>SUM(bahrain!H31,egypt!H43,jordan!H43,kuwait!H43,lebanon!H43,oman!H43,palestine!H43,qatar!H43,'saudi arabia'!H43,sudan!H43,syria!H43,UAE!H43,yemen!H43)</f>
        <v>898.4005176729479</v>
      </c>
      <c r="I43" s="38">
        <f>SUM(bahrain!I31,egypt!I43,jordan!I43,kuwait!I43,lebanon!I43,oman!I43,palestine!I43,qatar!I43,'saudi arabia'!I43,sudan!I43,syria!I43,UAE!I43,yemen!I43)</f>
        <v>122.56283449940682</v>
      </c>
      <c r="J43" s="38">
        <f>SUM(bahrain!J31,egypt!J43,jordan!J43,kuwait!J43,lebanon!J43,oman!J43,palestine!J43,qatar!J43,'saudi arabia'!J43,sudan!J43,syria!J43,UAE!J43,yemen!J43)</f>
        <v>102.38800595911127</v>
      </c>
      <c r="K43" s="132">
        <f>SUM(bahrain!K31,egypt!K43,jordan!K43,kuwait!K43,lebanon!K43,oman!K43,palestine!K43,qatar!K43,'saudi arabia'!K43,sudan!K43,syria!K43,UAE!K43,yemen!K43)</f>
        <v>102.5052642191</v>
      </c>
      <c r="L43" s="39" t="s">
        <v>69</v>
      </c>
      <c r="N43" s="165" t="str">
        <f t="shared" si="3"/>
        <v>.</v>
      </c>
      <c r="O43" s="165" t="str">
        <f t="shared" si="3"/>
        <v>.</v>
      </c>
      <c r="P43" s="165" t="str">
        <f t="shared" si="3"/>
        <v>.</v>
      </c>
      <c r="Q43" s="165" t="str">
        <f t="shared" si="3"/>
        <v>.</v>
      </c>
      <c r="R43" s="165" t="str">
        <f t="shared" si="3"/>
        <v>.</v>
      </c>
      <c r="S43" s="165" t="str">
        <f t="shared" si="3"/>
        <v>.</v>
      </c>
      <c r="T43" s="165" t="str">
        <f t="shared" si="3"/>
        <v>.</v>
      </c>
      <c r="U43" s="165" t="str">
        <f t="shared" si="3"/>
        <v>.</v>
      </c>
      <c r="V43" s="165" t="str">
        <f t="shared" si="3"/>
        <v>.</v>
      </c>
      <c r="W43" s="165" t="str">
        <f t="shared" si="3"/>
        <v>.</v>
      </c>
    </row>
    <row r="44" spans="1:23" s="13" customFormat="1">
      <c r="A44" s="40" t="s">
        <v>70</v>
      </c>
      <c r="B44" s="38">
        <f>SUM(bahrain!B45,egypt!B44,jordan!B44,kuwait!B44,lebanon!B44,oman!B44,palestine!B44,qatar!B44,'saudi arabia'!B44,sudan!B44,syria!B44,UAE!B44,yemen!B44)</f>
        <v>27036.403367545761</v>
      </c>
      <c r="C44" s="38">
        <f>SUM(bahrain!C45,egypt!C44,jordan!C44,kuwait!C44,lebanon!C44,oman!C44,palestine!C44,qatar!C44,'saudi arabia'!C44,sudan!C44,syria!C44,UAE!C44,yemen!C44)</f>
        <v>17085.048609045574</v>
      </c>
      <c r="D44" s="38">
        <f>SUM(bahrain!D45,egypt!D44,jordan!D44,kuwait!D44,lebanon!D44,oman!D44,palestine!D44,qatar!D44,'saudi arabia'!D44,sudan!D44,syria!D44,UAE!D44,yemen!D44)</f>
        <v>20163.119042313665</v>
      </c>
      <c r="E44" s="38">
        <f>SUM(bahrain!E45,egypt!E44,jordan!E44,kuwait!E44,lebanon!E44,oman!E44,palestine!E44,qatar!E44,'saudi arabia'!E44,sudan!E44,syria!E44,UAE!E44,yemen!E44)</f>
        <v>23488.23856610505</v>
      </c>
      <c r="F44" s="132">
        <f>SUM(bahrain!F45,egypt!F44,jordan!F44,kuwait!F44,lebanon!F44,oman!F44,palestine!F44,qatar!F44,'saudi arabia'!F44,sudan!F44,syria!F44,UAE!F44,yemen!F44)</f>
        <v>22105.246152256728</v>
      </c>
      <c r="G44" s="38">
        <f>SUM(bahrain!G45,egypt!G44,jordan!G44,kuwait!G44,lebanon!G44,oman!G44,palestine!G44,qatar!G44,'saudi arabia'!G44,sudan!G44,syria!G44,UAE!G44,yemen!G44)</f>
        <v>3017.7768317939353</v>
      </c>
      <c r="H44" s="38">
        <f>SUM(bahrain!H45,egypt!H44,jordan!H44,kuwait!H44,lebanon!H44,oman!H44,palestine!H44,qatar!H44,'saudi arabia'!H44,sudan!H44,syria!H44,UAE!H44,yemen!H44)</f>
        <v>1654.7828912360258</v>
      </c>
      <c r="I44" s="38">
        <f>SUM(bahrain!I45,egypt!I44,jordan!I44,kuwait!I44,lebanon!I44,oman!I44,palestine!I44,qatar!I44,'saudi arabia'!I44,sudan!I44,syria!I44,UAE!I44,yemen!I44)</f>
        <v>2199.29334925798</v>
      </c>
      <c r="J44" s="38">
        <f>SUM(bahrain!J45,egypt!J44,jordan!J44,kuwait!J44,lebanon!J44,oman!J44,palestine!J44,qatar!J44,'saudi arabia'!J44,sudan!J44,syria!J44,UAE!J44,yemen!J44)</f>
        <v>3135.0031653801848</v>
      </c>
      <c r="K44" s="132">
        <f>SUM(bahrain!K45,egypt!K44,jordan!K44,kuwait!K44,lebanon!K44,oman!K44,palestine!K44,qatar!K44,'saudi arabia'!K44,sudan!K44,syria!K44,UAE!K44,yemen!K44)</f>
        <v>2426.7580968317798</v>
      </c>
      <c r="L44" s="41" t="s">
        <v>71</v>
      </c>
      <c r="M44" s="12"/>
      <c r="N44" s="165" t="str">
        <f t="shared" si="3"/>
        <v>.</v>
      </c>
      <c r="O44" s="165" t="str">
        <f t="shared" si="3"/>
        <v>.</v>
      </c>
      <c r="P44" s="165" t="str">
        <f t="shared" si="3"/>
        <v>.</v>
      </c>
      <c r="Q44" s="165" t="str">
        <f t="shared" si="3"/>
        <v>.</v>
      </c>
      <c r="R44" s="165" t="str">
        <f t="shared" si="3"/>
        <v>.</v>
      </c>
      <c r="S44" s="165" t="str">
        <f t="shared" si="3"/>
        <v>.</v>
      </c>
      <c r="T44" s="165" t="str">
        <f t="shared" si="3"/>
        <v>.</v>
      </c>
      <c r="U44" s="165" t="str">
        <f t="shared" si="3"/>
        <v>.</v>
      </c>
      <c r="V44" s="165" t="str">
        <f t="shared" si="3"/>
        <v>.</v>
      </c>
      <c r="W44" s="165" t="str">
        <f t="shared" si="3"/>
        <v>.</v>
      </c>
    </row>
    <row r="45" spans="1:23">
      <c r="A45" s="37" t="s">
        <v>72</v>
      </c>
      <c r="B45" s="38">
        <f>SUM(bahrain!B36,egypt!B45,jordan!B45,kuwait!B45,lebanon!B45,oman!B45,palestine!B45,qatar!B45,'saudi arabia'!B45,sudan!B45,syria!B45,UAE!B45,yemen!B45)</f>
        <v>40.097828472828361</v>
      </c>
      <c r="C45" s="38">
        <f>SUM(bahrain!C36,egypt!C45,jordan!C45,kuwait!C45,lebanon!C45,oman!C45,palestine!C45,qatar!C45,'saudi arabia'!C45,sudan!C45,syria!C45,UAE!C45,yemen!C45)</f>
        <v>31.147939898539001</v>
      </c>
      <c r="D45" s="38">
        <f>SUM(bahrain!D36,egypt!D45,jordan!D45,kuwait!D45,lebanon!D45,oman!D45,palestine!D45,qatar!D45,'saudi arabia'!D45,sudan!D45,syria!D45,UAE!D45,yemen!D45)</f>
        <v>63.702234855077236</v>
      </c>
      <c r="E45" s="38">
        <f>SUM(bahrain!E36,egypt!E45,jordan!E45,kuwait!E45,lebanon!E45,oman!E45,palestine!E45,qatar!E45,'saudi arabia'!E45,sudan!E45,syria!E45,UAE!E45,yemen!E45)</f>
        <v>96.384983770911973</v>
      </c>
      <c r="F45" s="132">
        <f>SUM(bahrain!F36,egypt!F45,jordan!F45,kuwait!F45,lebanon!F45,oman!F45,palestine!F45,qatar!F45,'saudi arabia'!F45,sudan!F45,syria!F45,UAE!F45,yemen!F45)</f>
        <v>37.554646013642156</v>
      </c>
      <c r="G45" s="38">
        <f>SUM(bahrain!G36,egypt!G45,jordan!G45,kuwait!G45,lebanon!G45,oman!G45,palestine!G45,qatar!G45,'saudi arabia'!G45,sudan!G45,syria!G45,UAE!G45,yemen!G45)</f>
        <v>8.6074699033501307</v>
      </c>
      <c r="H45" s="38">
        <f>SUM(bahrain!H36,egypt!H45,jordan!H45,kuwait!H45,lebanon!H45,oman!H45,palestine!H45,qatar!H45,'saudi arabia'!H45,sudan!H45,syria!H45,UAE!H45,yemen!H45)</f>
        <v>3.637560238017679</v>
      </c>
      <c r="I45" s="38">
        <f>SUM(bahrain!I36,egypt!I45,jordan!I45,kuwait!I45,lebanon!I45,oman!I45,palestine!I45,qatar!I45,'saudi arabia'!I45,sudan!I45,syria!I45,UAE!I45,yemen!I45)</f>
        <v>5.695812009790421</v>
      </c>
      <c r="J45" s="38">
        <f>SUM(bahrain!J36,egypt!J45,jordan!J45,kuwait!J45,lebanon!J45,oman!J45,palestine!J45,qatar!J45,'saudi arabia'!J45,sudan!J45,syria!J45,UAE!J45,yemen!J45)</f>
        <v>5.7881384420414115</v>
      </c>
      <c r="K45" s="132">
        <f>SUM(bahrain!K36,egypt!K45,jordan!K45,kuwait!K45,lebanon!K45,oman!K45,palestine!K45,qatar!K45,'saudi arabia'!K45,sudan!K45,syria!K45,UAE!K45,yemen!K45)</f>
        <v>3.1547872550992295</v>
      </c>
      <c r="L45" s="39" t="s">
        <v>73</v>
      </c>
      <c r="N45" s="165" t="str">
        <f t="shared" si="3"/>
        <v>.</v>
      </c>
      <c r="O45" s="165" t="str">
        <f t="shared" si="3"/>
        <v>.</v>
      </c>
      <c r="P45" s="165" t="str">
        <f t="shared" si="3"/>
        <v>.</v>
      </c>
      <c r="Q45" s="165" t="str">
        <f t="shared" si="3"/>
        <v>.</v>
      </c>
      <c r="R45" s="165" t="str">
        <f t="shared" si="3"/>
        <v>.</v>
      </c>
      <c r="S45" s="165" t="str">
        <f t="shared" si="3"/>
        <v>.</v>
      </c>
      <c r="T45" s="165" t="str">
        <f t="shared" si="3"/>
        <v>.</v>
      </c>
      <c r="U45" s="165" t="str">
        <f t="shared" si="3"/>
        <v>.</v>
      </c>
      <c r="V45" s="165" t="str">
        <f t="shared" si="3"/>
        <v>.</v>
      </c>
      <c r="W45" s="165" t="str">
        <f t="shared" si="3"/>
        <v>.</v>
      </c>
    </row>
    <row r="46" spans="1:23" s="13" customFormat="1">
      <c r="A46" s="40" t="s">
        <v>74</v>
      </c>
      <c r="B46" s="38">
        <f>SUM(bahrain!B46,egypt!B46,jordan!B46,kuwait!B46,lebanon!B46,oman!B46,palestine!B46,qatar!B46,'saudi arabia'!B46,sudan!B46,syria!B46,UAE!B46,yemen!B46)</f>
        <v>8610.7938736762007</v>
      </c>
      <c r="C46" s="38">
        <f>SUM(bahrain!C46,egypt!C46,jordan!C46,kuwait!C46,lebanon!C46,oman!C46,palestine!C46,qatar!C46,'saudi arabia'!C46,sudan!C46,syria!C46,UAE!C46,yemen!C46)</f>
        <v>4798.7158670102081</v>
      </c>
      <c r="D46" s="38">
        <f>SUM(bahrain!D46,egypt!D46,jordan!D46,kuwait!D46,lebanon!D46,oman!D46,palestine!D46,qatar!D46,'saudi arabia'!D46,sudan!D46,syria!D46,UAE!D46,yemen!D46)</f>
        <v>5790.3921449789332</v>
      </c>
      <c r="E46" s="38">
        <f>SUM(bahrain!E46,egypt!E46,jordan!E46,kuwait!E46,lebanon!E46,oman!E46,palestine!E46,qatar!E46,'saudi arabia'!E46,sudan!E46,syria!E46,UAE!E46,yemen!E46)</f>
        <v>7844.2248158149541</v>
      </c>
      <c r="F46" s="132">
        <f>SUM(bahrain!F46,egypt!F46,jordan!F46,kuwait!F46,lebanon!F46,oman!F46,palestine!F46,qatar!F46,'saudi arabia'!F46,sudan!F46,syria!F46,UAE!F46,yemen!F46)</f>
        <v>7536.4211753298769</v>
      </c>
      <c r="G46" s="38">
        <f>SUM(bahrain!G46,egypt!G46,jordan!G46,kuwait!G46,lebanon!G46,oman!G46,palestine!G46,qatar!G46,'saudi arabia'!G46,sudan!G46,syria!G46,UAE!G46,yemen!G46)</f>
        <v>611.11226499404916</v>
      </c>
      <c r="H46" s="38">
        <f>SUM(bahrain!H46,egypt!H46,jordan!H46,kuwait!H46,lebanon!H46,oman!H46,palestine!H46,qatar!H46,'saudi arabia'!H46,sudan!H46,syria!H46,UAE!H46,yemen!H46)</f>
        <v>467.9168049622113</v>
      </c>
      <c r="I46" s="38">
        <f>SUM(bahrain!I46,egypt!I46,jordan!I46,kuwait!I46,lebanon!I46,oman!I46,palestine!I46,qatar!I46,'saudi arabia'!I46,sudan!I46,syria!I46,UAE!I46,yemen!I46)</f>
        <v>656.26239040792461</v>
      </c>
      <c r="J46" s="38">
        <f>SUM(bahrain!J46,egypt!J46,jordan!J46,kuwait!J46,lebanon!J46,oman!J46,palestine!J46,qatar!J46,'saudi arabia'!J46,sudan!J46,syria!J46,UAE!J46,yemen!J46)</f>
        <v>842.01412023361104</v>
      </c>
      <c r="K46" s="132">
        <f>SUM(bahrain!K46,egypt!K46,jordan!K46,kuwait!K46,lebanon!K46,oman!K46,palestine!K46,qatar!K46,'saudi arabia'!K46,sudan!K46,syria!K46,UAE!K46,yemen!K46)</f>
        <v>331.19549712625087</v>
      </c>
      <c r="L46" s="41" t="s">
        <v>75</v>
      </c>
      <c r="M46" s="12"/>
      <c r="N46" s="165" t="str">
        <f t="shared" si="3"/>
        <v>.</v>
      </c>
      <c r="O46" s="165" t="str">
        <f t="shared" si="3"/>
        <v>.</v>
      </c>
      <c r="P46" s="165" t="str">
        <f t="shared" si="3"/>
        <v>.</v>
      </c>
      <c r="Q46" s="165" t="str">
        <f t="shared" si="3"/>
        <v>.</v>
      </c>
      <c r="R46" s="165" t="str">
        <f t="shared" si="3"/>
        <v>.</v>
      </c>
      <c r="S46" s="165" t="str">
        <f t="shared" si="3"/>
        <v>.</v>
      </c>
      <c r="T46" s="165" t="str">
        <f t="shared" si="3"/>
        <v>.</v>
      </c>
      <c r="U46" s="165" t="str">
        <f t="shared" si="3"/>
        <v>.</v>
      </c>
      <c r="V46" s="165" t="str">
        <f t="shared" si="3"/>
        <v>.</v>
      </c>
      <c r="W46" s="165" t="str">
        <f t="shared" si="3"/>
        <v>.</v>
      </c>
    </row>
    <row r="47" spans="1:23">
      <c r="A47" s="40" t="s">
        <v>76</v>
      </c>
      <c r="B47" s="38">
        <f>SUM(bahrain!B47,egypt!B47,jordan!B47,kuwait!B47,lebanon!B47,oman!B47,palestine!B47,qatar!B47,'saudi arabia'!B47,sudan!B47,syria!B47,UAE!B47,yemen!B47)</f>
        <v>8131.3483527149474</v>
      </c>
      <c r="C47" s="38">
        <f>SUM(bahrain!C47,egypt!C47,jordan!C47,kuwait!C47,lebanon!C47,oman!C47,palestine!C47,qatar!C47,'saudi arabia'!C47,sudan!C47,syria!C47,UAE!C47,yemen!C47)</f>
        <v>4961.1570311308651</v>
      </c>
      <c r="D47" s="38">
        <f>SUM(bahrain!D47,egypt!D47,jordan!D47,kuwait!D47,lebanon!D47,oman!D47,palestine!D47,qatar!D47,'saudi arabia'!D47,sudan!D47,syria!D47,UAE!D47,yemen!D47)</f>
        <v>5001.6755534780605</v>
      </c>
      <c r="E47" s="38">
        <f>SUM(bahrain!E47,egypt!E47,jordan!E47,kuwait!E47,lebanon!E47,oman!E47,palestine!E47,qatar!E47,'saudi arabia'!E47,sudan!E47,syria!E47,UAE!E47,yemen!E47)</f>
        <v>5511.9580858572945</v>
      </c>
      <c r="F47" s="132">
        <f>SUM(bahrain!F47,egypt!F47,jordan!F47,kuwait!F47,lebanon!F47,oman!F47,palestine!F47,qatar!F47,'saudi arabia'!F47,sudan!F47,syria!F47,UAE!F47,yemen!F47)</f>
        <v>6674.0746608676</v>
      </c>
      <c r="G47" s="38">
        <f>SUM(bahrain!G47,egypt!G47,jordan!G47,kuwait!G47,lebanon!G47,oman!G47,palestine!G47,qatar!G47,'saudi arabia'!G47,sudan!G47,syria!G47,UAE!G47,yemen!G47)</f>
        <v>574.03646571945819</v>
      </c>
      <c r="H47" s="38">
        <f>SUM(bahrain!H47,egypt!H47,jordan!H47,kuwait!H47,lebanon!H47,oman!H47,palestine!H47,qatar!H47,'saudi arabia'!H47,sudan!H47,syria!H47,UAE!H47,yemen!H47)</f>
        <v>166.73968648220691</v>
      </c>
      <c r="I47" s="38">
        <f>SUM(bahrain!I47,egypt!I47,jordan!I47,kuwait!I47,lebanon!I47,oman!I47,palestine!I47,qatar!I47,'saudi arabia'!I47,sudan!I47,syria!I47,UAE!I47,yemen!I47)</f>
        <v>295.1869091509875</v>
      </c>
      <c r="J47" s="38">
        <f>SUM(bahrain!J47,egypt!J47,jordan!J47,kuwait!J47,lebanon!J47,oman!J47,palestine!J47,qatar!J47,'saudi arabia'!J47,sudan!J47,syria!J47,UAE!J47,yemen!J47)</f>
        <v>316.44254700924648</v>
      </c>
      <c r="K47" s="132">
        <f>SUM(bahrain!K47,egypt!K47,jordan!K47,kuwait!K47,lebanon!K47,oman!K47,palestine!K47,qatar!K47,'saudi arabia'!K47,sudan!K47,syria!K47,UAE!K47,yemen!K47)</f>
        <v>143.214006370768</v>
      </c>
      <c r="L47" s="41" t="s">
        <v>77</v>
      </c>
      <c r="N47" s="165" t="str">
        <f t="shared" si="3"/>
        <v>.</v>
      </c>
      <c r="O47" s="165" t="str">
        <f t="shared" si="3"/>
        <v>.</v>
      </c>
      <c r="P47" s="165" t="str">
        <f t="shared" si="3"/>
        <v>.</v>
      </c>
      <c r="Q47" s="165" t="str">
        <f t="shared" si="3"/>
        <v>.</v>
      </c>
      <c r="R47" s="165" t="str">
        <f t="shared" si="3"/>
        <v>.</v>
      </c>
      <c r="S47" s="165" t="str">
        <f t="shared" si="3"/>
        <v>.</v>
      </c>
      <c r="T47" s="165" t="str">
        <f t="shared" si="3"/>
        <v>.</v>
      </c>
      <c r="U47" s="165" t="str">
        <f t="shared" si="3"/>
        <v>.</v>
      </c>
      <c r="V47" s="165" t="str">
        <f t="shared" si="3"/>
        <v>.</v>
      </c>
      <c r="W47" s="165" t="str">
        <f t="shared" si="3"/>
        <v>.</v>
      </c>
    </row>
    <row r="48" spans="1:23" ht="13.5" thickBot="1">
      <c r="A48" s="58" t="s">
        <v>78</v>
      </c>
      <c r="B48" s="59">
        <f>SUM(bahrain!B48,egypt!B48,jordan!B48,kuwait!B48,lebanon!B48,oman!B48,palestine!B48,qatar!B48,'saudi arabia'!B48,sudan!B48,syria!B48,UAE!B48,yemen!B48)</f>
        <v>486.19115330688328</v>
      </c>
      <c r="C48" s="59">
        <f>SUM(bahrain!C48,egypt!C48,jordan!C48,kuwait!C48,lebanon!C48,oman!C48,palestine!C48,qatar!C48,'saudi arabia'!C48,sudan!C48,syria!C48,UAE!C48,yemen!C48)</f>
        <v>756.93466243603586</v>
      </c>
      <c r="D48" s="59">
        <f>SUM(bahrain!D48,egypt!D48,jordan!D48,kuwait!D48,lebanon!D48,oman!D48,palestine!D48,qatar!D48,'saudi arabia'!D48,sudan!D48,syria!D48,UAE!D48,yemen!D48)</f>
        <v>730.63822188163692</v>
      </c>
      <c r="E48" s="59">
        <f>SUM(bahrain!E48,egypt!E48,jordan!E48,kuwait!E48,lebanon!E48,oman!E48,palestine!E48,qatar!E48,'saudi arabia'!E48,sudan!E48,syria!E48,UAE!E48,yemen!E48)</f>
        <v>562.29325277366218</v>
      </c>
      <c r="F48" s="136">
        <f>SUM(bahrain!F48,egypt!F48,jordan!F48,kuwait!F48,lebanon!F48,oman!F48,palestine!F48,qatar!F48,'saudi arabia'!F48,sudan!F48,syria!F48,UAE!F48,yemen!F48)</f>
        <v>793.9945926364162</v>
      </c>
      <c r="G48" s="59">
        <f>SUM(bahrain!G48,egypt!G48,jordan!G48,kuwait!G48,lebanon!G48,oman!G48,palestine!G48,qatar!G48,'saudi arabia'!G48,sudan!G48,syria!G48,UAE!G48,yemen!G48)</f>
        <v>78.582309387475789</v>
      </c>
      <c r="H48" s="59">
        <f>SUM(bahrain!H48,egypt!H48,jordan!H48,kuwait!H48,lebanon!H48,oman!H48,palestine!H48,qatar!H48,'saudi arabia'!H48,sudan!H48,syria!H48,UAE!H48,yemen!H48)</f>
        <v>63.74880329787068</v>
      </c>
      <c r="I48" s="59">
        <f>SUM(bahrain!I48,egypt!I48,jordan!I48,kuwait!I48,lebanon!I48,oman!I48,palestine!I48,qatar!I48,'saudi arabia'!I48,sudan!I48,syria!I48,UAE!I48,yemen!I48)</f>
        <v>69.310496017219151</v>
      </c>
      <c r="J48" s="59">
        <f>SUM(bahrain!J48,egypt!J48,jordan!J48,kuwait!J48,lebanon!J48,oman!J48,palestine!J48,qatar!J48,'saudi arabia'!J48,sudan!J48,syria!J48,UAE!J48,yemen!J48)</f>
        <v>89.540852726982408</v>
      </c>
      <c r="K48" s="136">
        <f>SUM(bahrain!K48,egypt!K48,jordan!K48,kuwait!K48,lebanon!K48,oman!K48,palestine!K48,qatar!K48,'saudi arabia'!K48,sudan!K48,syria!K48,UAE!K48,yemen!K48)</f>
        <v>48.956055263536207</v>
      </c>
      <c r="L48" s="60" t="s">
        <v>201</v>
      </c>
      <c r="N48" s="165" t="str">
        <f t="shared" si="3"/>
        <v>.</v>
      </c>
      <c r="O48" s="165" t="str">
        <f t="shared" si="3"/>
        <v>.</v>
      </c>
      <c r="P48" s="165" t="str">
        <f t="shared" si="3"/>
        <v>.</v>
      </c>
      <c r="Q48" s="165" t="str">
        <f t="shared" si="3"/>
        <v>.</v>
      </c>
      <c r="R48" s="165" t="str">
        <f t="shared" si="3"/>
        <v>.</v>
      </c>
      <c r="S48" s="165" t="str">
        <f t="shared" si="3"/>
        <v>.</v>
      </c>
      <c r="T48" s="165" t="str">
        <f t="shared" si="3"/>
        <v>.</v>
      </c>
      <c r="U48" s="165" t="str">
        <f t="shared" si="3"/>
        <v>.</v>
      </c>
      <c r="V48" s="165" t="str">
        <f t="shared" si="3"/>
        <v>.</v>
      </c>
      <c r="W48" s="165" t="str">
        <f t="shared" si="3"/>
        <v>.</v>
      </c>
    </row>
    <row r="49" spans="1:23" s="13" customFormat="1" ht="19.5" thickBot="1">
      <c r="A49" s="105" t="s">
        <v>80</v>
      </c>
      <c r="B49" s="27">
        <f>SUM(bahrain!B49,egypt!B49,jordan!B49,kuwait!B49,lebanon!B49,oman!B49,palestine!B49,qatar!B49,'saudi arabia'!B49,sudan!B49,syria!B49,UAE!B49,yemen!B49)</f>
        <v>62240.78759405591</v>
      </c>
      <c r="C49" s="27">
        <f>SUM(bahrain!C49,egypt!C49,jordan!C49,kuwait!C49,lebanon!C49,oman!C49,palestine!C49,qatar!C49,'saudi arabia'!C49,sudan!C49,syria!C49,UAE!C49,yemen!C49)</f>
        <v>55837.741264282027</v>
      </c>
      <c r="D49" s="27">
        <f>SUM(bahrain!D49,egypt!D49,jordan!D49,kuwait!D49,lebanon!D49,oman!D49,palestine!D49,qatar!D49,'saudi arabia'!D49,sudan!D49,syria!D49,UAE!D49,yemen!D49)</f>
        <v>60787.148289416233</v>
      </c>
      <c r="E49" s="27">
        <f>SUM(bahrain!E49,egypt!E49,jordan!E49,kuwait!E49,lebanon!E49,oman!E49,palestine!E49,qatar!E49,'saudi arabia'!E49,sudan!E49,syria!E49,UAE!E49,yemen!E49)</f>
        <v>73105.917902656045</v>
      </c>
      <c r="F49" s="130">
        <f>SUM(bahrain!F49,egypt!F49,jordan!F49,kuwait!F49,lebanon!F49,oman!F49,palestine!F49,qatar!F49,'saudi arabia'!F49,sudan!F49,syria!F49,UAE!F49,yemen!F49)</f>
        <v>55668.838355961358</v>
      </c>
      <c r="G49" s="18">
        <f>SUM(bahrain!G49,egypt!G49,jordan!G49,kuwait!G49,lebanon!G49,oman!G49,palestine!G49,qatar!G49,'saudi arabia'!G49,sudan!G49,syria!G49,UAE!G49,yemen!G49)</f>
        <v>63796.999482503692</v>
      </c>
      <c r="H49" s="18">
        <f>SUM(bahrain!H49,egypt!H49,jordan!H49,kuwait!H49,lebanon!H49,oman!H49,palestine!H49,qatar!H49,'saudi arabia'!H49,sudan!H49,syria!H49,UAE!H49,yemen!H49)</f>
        <v>32201.743631656362</v>
      </c>
      <c r="I49" s="18">
        <f>SUM(bahrain!I49,egypt!I49,jordan!I49,kuwait!I49,lebanon!I49,oman!I49,palestine!I49,qatar!I49,'saudi arabia'!I49,sudan!I49,syria!I49,UAE!I49,yemen!I49)</f>
        <v>46077.513018779311</v>
      </c>
      <c r="J49" s="18">
        <f>SUM(bahrain!J49,egypt!J49,jordan!J49,kuwait!J49,lebanon!J49,oman!J49,palestine!J49,qatar!J49,'saudi arabia'!J49,sudan!J49,syria!J49,UAE!J49,yemen!J49)</f>
        <v>67596.584884644733</v>
      </c>
      <c r="K49" s="128">
        <f>SUM(bahrain!K49,egypt!K49,jordan!K49,kuwait!K49,lebanon!K49,oman!K49,palestine!K49,qatar!K49,'saudi arabia'!K49,sudan!K49,syria!K49,UAE!K49,yemen!K49)</f>
        <v>70215.621270093485</v>
      </c>
      <c r="L49" s="106" t="s">
        <v>81</v>
      </c>
      <c r="M49" s="12"/>
      <c r="N49" s="165" t="str">
        <f t="shared" si="3"/>
        <v>.</v>
      </c>
      <c r="O49" s="165" t="str">
        <f t="shared" si="3"/>
        <v>.</v>
      </c>
      <c r="P49" s="165" t="str">
        <f t="shared" si="3"/>
        <v>.</v>
      </c>
      <c r="Q49" s="165" t="str">
        <f t="shared" si="3"/>
        <v>.</v>
      </c>
      <c r="R49" s="165" t="str">
        <f t="shared" si="3"/>
        <v>.</v>
      </c>
      <c r="S49" s="165" t="str">
        <f t="shared" si="3"/>
        <v>.</v>
      </c>
      <c r="T49" s="165" t="str">
        <f t="shared" si="3"/>
        <v>.</v>
      </c>
      <c r="U49" s="165" t="str">
        <f t="shared" si="3"/>
        <v>.</v>
      </c>
      <c r="V49" s="165" t="str">
        <f t="shared" si="3"/>
        <v>.</v>
      </c>
      <c r="W49" s="165" t="str">
        <f t="shared" si="3"/>
        <v>.</v>
      </c>
    </row>
    <row r="50" spans="1:23" ht="15" thickBot="1">
      <c r="A50" s="62" t="s">
        <v>7</v>
      </c>
      <c r="B50" s="30">
        <f>SUM(bahrain!B50,egypt!B50,jordan!B50,kuwait!B50,lebanon!B50,oman!B50,palestine!B50,qatar!B50,'saudi arabia'!B50,sudan!B50,syria!B50,UAE!B50,yemen!B50)</f>
        <v>49064.467238006844</v>
      </c>
      <c r="C50" s="30">
        <f>SUM(bahrain!C50,egypt!C50,jordan!C50,kuwait!C50,lebanon!C50,oman!C50,palestine!C50,qatar!C50,'saudi arabia'!C50,sudan!C50,syria!C50,UAE!C50,yemen!C50)</f>
        <v>44368.991592850856</v>
      </c>
      <c r="D50" s="30">
        <f>SUM(bahrain!D50,egypt!D50,jordan!D50,kuwait!D50,lebanon!D50,oman!D50,palestine!D50,qatar!D50,'saudi arabia'!D50,sudan!D50,syria!D50,UAE!D50,yemen!D50)</f>
        <v>44973.920603223283</v>
      </c>
      <c r="E50" s="30">
        <f>SUM(bahrain!E50,egypt!E50,jordan!E50,kuwait!E50,lebanon!E50,oman!E50,palestine!E50,qatar!E50,'saudi arabia'!E50,sudan!E50,syria!E50,UAE!E50,yemen!E50)</f>
        <v>53430.56937916977</v>
      </c>
      <c r="F50" s="63">
        <f>SUM(bahrain!F50,egypt!F50,jordan!F50,kuwait!F50,lebanon!F50,oman!F50,palestine!F50,qatar!F50,'saudi arabia'!F50,sudan!F50,syria!F50,UAE!F50,yemen!F50)</f>
        <v>40914.76591213447</v>
      </c>
      <c r="G50" s="30">
        <f>SUM(bahrain!G50,egypt!G50,jordan!G50,kuwait!G50,lebanon!G50,oman!G50,palestine!G50,qatar!G50,'saudi arabia'!G50,sudan!G50,syria!G50,UAE!G50,yemen!G50)</f>
        <v>59502.962180247334</v>
      </c>
      <c r="H50" s="30">
        <f>SUM(bahrain!H50,egypt!H50,jordan!H50,kuwait!H50,lebanon!H50,oman!H50,palestine!H50,qatar!H50,'saudi arabia'!H50,sudan!H50,syria!H50,UAE!H50,yemen!H50)</f>
        <v>29739.354739245184</v>
      </c>
      <c r="I50" s="30">
        <f>SUM(bahrain!I50,egypt!I50,jordan!I50,kuwait!I50,lebanon!I50,oman!I50,palestine!I50,qatar!I50,'saudi arabia'!I50,sudan!I50,syria!I50,UAE!I50,yemen!I50)</f>
        <v>41159.46166992763</v>
      </c>
      <c r="J50" s="30">
        <f>SUM(bahrain!J50,egypt!J50,jordan!J50,kuwait!J50,lebanon!J50,oman!J50,palestine!J50,qatar!J50,'saudi arabia'!J50,sudan!J50,syria!J50,UAE!J50,yemen!J50)</f>
        <v>60081.255555897507</v>
      </c>
      <c r="K50" s="63">
        <f>SUM(bahrain!K50,egypt!K50,jordan!K50,kuwait!K50,lebanon!K50,oman!K50,palestine!K50,qatar!K50,'saudi arabia'!K50,sudan!K50,syria!K50,UAE!K50,yemen!K50)</f>
        <v>64379.180928986934</v>
      </c>
      <c r="L50" s="64" t="s">
        <v>8</v>
      </c>
      <c r="N50" s="165" t="str">
        <f t="shared" si="3"/>
        <v>.</v>
      </c>
      <c r="O50" s="165" t="str">
        <f t="shared" si="3"/>
        <v>.</v>
      </c>
      <c r="P50" s="165" t="str">
        <f t="shared" si="3"/>
        <v>.</v>
      </c>
      <c r="Q50" s="165" t="str">
        <f t="shared" si="3"/>
        <v>.</v>
      </c>
      <c r="R50" s="165" t="str">
        <f t="shared" si="3"/>
        <v>.</v>
      </c>
      <c r="S50" s="165" t="str">
        <f t="shared" si="3"/>
        <v>.</v>
      </c>
      <c r="T50" s="165" t="str">
        <f t="shared" si="3"/>
        <v>.</v>
      </c>
      <c r="U50" s="165" t="str">
        <f t="shared" si="3"/>
        <v>.</v>
      </c>
      <c r="V50" s="165" t="str">
        <f t="shared" si="3"/>
        <v>.</v>
      </c>
      <c r="W50" s="165" t="str">
        <f t="shared" si="3"/>
        <v>.</v>
      </c>
    </row>
    <row r="51" spans="1:23">
      <c r="A51" s="37" t="s">
        <v>82</v>
      </c>
      <c r="B51" s="38">
        <f>SUM(bahrain!B51,egypt!B51,jordan!B51,kuwait!B51,lebanon!B51,oman!B51,palestine!B51,qatar!B51,'saudi arabia'!B51,sudan!B51,syria!B51,UAE!B51,yemen!B51)</f>
        <v>4625.3406246811555</v>
      </c>
      <c r="C51" s="38">
        <f>SUM(bahrain!C51,egypt!C51,jordan!C51,kuwait!C51,lebanon!C51,oman!C51,palestine!C51,qatar!C51,'saudi arabia'!C51,sudan!C51,syria!C51,UAE!C51,yemen!C51)</f>
        <v>3746.955693618891</v>
      </c>
      <c r="D51" s="38">
        <f>SUM(bahrain!D51,egypt!D51,jordan!D51,kuwait!D51,lebanon!D51,oman!D51,palestine!D51,qatar!D51,'saudi arabia'!D51,sudan!D51,syria!D51,UAE!D51,yemen!D51)</f>
        <v>3918.5446960927711</v>
      </c>
      <c r="E51" s="38">
        <f>SUM(bahrain!E51,egypt!E51,jordan!E51,kuwait!E51,lebanon!E51,oman!E51,palestine!E51,qatar!E51,'saudi arabia'!E51,sudan!E51,syria!E51,UAE!E51,yemen!E51)</f>
        <v>4625.4470978743784</v>
      </c>
      <c r="F51" s="132">
        <f>SUM(bahrain!F51,egypt!F51,jordan!F51,kuwait!F51,lebanon!F51,oman!F51,palestine!F51,qatar!F51,'saudi arabia'!F51,sudan!F51,syria!F51,UAE!F51,yemen!F51)</f>
        <v>3509.3124894942048</v>
      </c>
      <c r="G51" s="38">
        <f>SUM(bahrain!G51,egypt!G51,jordan!G51,kuwait!G51,lebanon!G51,oman!G51,palestine!G51,qatar!G51,'saudi arabia'!G51,sudan!G51,syria!G51,UAE!G51,yemen!G51)</f>
        <v>2437.5701532238063</v>
      </c>
      <c r="H51" s="38">
        <f>SUM(bahrain!H51,egypt!H51,jordan!H51,kuwait!H51,lebanon!H51,oman!H51,palestine!H51,qatar!H51,'saudi arabia'!H51,sudan!H51,syria!H51,UAE!H51,yemen!H51)</f>
        <v>2479.716735649969</v>
      </c>
      <c r="I51" s="38">
        <f>SUM(bahrain!I51,egypt!I51,jordan!I51,kuwait!I51,lebanon!I51,oman!I51,palestine!I51,qatar!I51,'saudi arabia'!I51,sudan!I51,syria!I51,UAE!I51,yemen!I51)</f>
        <v>2313.9999156316758</v>
      </c>
      <c r="J51" s="38">
        <f>SUM(bahrain!J51,egypt!J51,jordan!J51,kuwait!J51,lebanon!J51,oman!J51,palestine!J51,qatar!J51,'saudi arabia'!J51,sudan!J51,syria!J51,UAE!J51,yemen!J51)</f>
        <v>3886.342811649638</v>
      </c>
      <c r="K51" s="132">
        <f>SUM(bahrain!K51,egypt!K51,jordan!K51,kuwait!K51,lebanon!K51,oman!K51,palestine!K51,qatar!K51,'saudi arabia'!K51,sudan!K51,syria!K51,UAE!K51,yemen!K51)</f>
        <v>3377.3417782514471</v>
      </c>
      <c r="L51" s="39" t="s">
        <v>83</v>
      </c>
      <c r="N51" s="165" t="str">
        <f t="shared" si="3"/>
        <v>.</v>
      </c>
      <c r="O51" s="165" t="str">
        <f t="shared" si="3"/>
        <v>.</v>
      </c>
      <c r="P51" s="165" t="str">
        <f t="shared" si="3"/>
        <v>.</v>
      </c>
      <c r="Q51" s="165" t="str">
        <f t="shared" si="3"/>
        <v>.</v>
      </c>
      <c r="R51" s="165" t="str">
        <f t="shared" si="3"/>
        <v>.</v>
      </c>
      <c r="S51" s="165" t="str">
        <f t="shared" ref="S51:W101" si="4">IF(G51&lt;0.05,"x",".")</f>
        <v>.</v>
      </c>
      <c r="T51" s="165" t="str">
        <f t="shared" si="4"/>
        <v>.</v>
      </c>
      <c r="U51" s="165" t="str">
        <f t="shared" si="4"/>
        <v>.</v>
      </c>
      <c r="V51" s="165" t="str">
        <f t="shared" si="4"/>
        <v>.</v>
      </c>
      <c r="W51" s="165" t="str">
        <f t="shared" si="4"/>
        <v>.</v>
      </c>
    </row>
    <row r="52" spans="1:23" ht="13.5" thickBot="1">
      <c r="A52" s="37" t="s">
        <v>84</v>
      </c>
      <c r="B52" s="38">
        <f>SUM(bahrain!B52,egypt!B52,jordan!B52,kuwait!B52,lebanon!B52,oman!B52,palestine!B52,qatar!B52,'saudi arabia'!B52,sudan!B52,syria!B52,UAE!B52,yemen!B52)</f>
        <v>44439.126613325687</v>
      </c>
      <c r="C52" s="38">
        <f>SUM(bahrain!C52,egypt!C52,jordan!C52,kuwait!C52,lebanon!C52,oman!C52,palestine!C52,qatar!C52,'saudi arabia'!C52,sudan!C52,syria!C52,UAE!C52,yemen!C52)</f>
        <v>40622.035899231967</v>
      </c>
      <c r="D52" s="38">
        <f>SUM(bahrain!D52,egypt!D52,jordan!D52,kuwait!D52,lebanon!D52,oman!D52,palestine!D52,qatar!D52,'saudi arabia'!D52,sudan!D52,syria!D52,UAE!D52,yemen!D52)</f>
        <v>41055.375907130503</v>
      </c>
      <c r="E52" s="38">
        <f>SUM(bahrain!E52,egypt!E52,jordan!E52,kuwait!E52,lebanon!E52,oman!E52,palestine!E52,qatar!E52,'saudi arabia'!E52,sudan!E52,syria!E52,UAE!E52,yemen!E52)</f>
        <v>48805.122281295393</v>
      </c>
      <c r="F52" s="132">
        <f>SUM(bahrain!F52,egypt!F52,jordan!F52,kuwait!F52,lebanon!F52,oman!F52,palestine!F52,qatar!F52,'saudi arabia'!F52,sudan!F52,syria!F52,UAE!F52,yemen!F52)</f>
        <v>37405.453422640276</v>
      </c>
      <c r="G52" s="38">
        <f>SUM(bahrain!G52,egypt!G52,jordan!G52,kuwait!G52,lebanon!G52,oman!G52,palestine!G52,qatar!G52,'saudi arabia'!G52,sudan!G52,syria!G52,UAE!G52,yemen!G52)</f>
        <v>57065.392027023525</v>
      </c>
      <c r="H52" s="38">
        <f>SUM(bahrain!H52,egypt!H52,jordan!H52,kuwait!H52,lebanon!H52,oman!H52,palestine!H52,qatar!H52,'saudi arabia'!H52,sudan!H52,syria!H52,UAE!H52,yemen!H52)</f>
        <v>27259.638003595213</v>
      </c>
      <c r="I52" s="38">
        <f>SUM(bahrain!I52,egypt!I52,jordan!I52,kuwait!I52,lebanon!I52,oman!I52,palestine!I52,qatar!I52,'saudi arabia'!I52,sudan!I52,syria!I52,UAE!I52,yemen!I52)</f>
        <v>38845.461754295946</v>
      </c>
      <c r="J52" s="38">
        <f>SUM(bahrain!J52,egypt!J52,jordan!J52,kuwait!J52,lebanon!J52,oman!J52,palestine!J52,qatar!J52,'saudi arabia'!J52,sudan!J52,syria!J52,UAE!J52,yemen!J52)</f>
        <v>56194.896761428201</v>
      </c>
      <c r="K52" s="132">
        <f>SUM(bahrain!K52,egypt!K52,jordan!K52,kuwait!K52,lebanon!K52,oman!K52,palestine!K52,qatar!K52,'saudi arabia'!K52,sudan!K52,syria!K52,UAE!K52,yemen!K52)</f>
        <v>61001.83915073549</v>
      </c>
      <c r="L52" s="39" t="s">
        <v>202</v>
      </c>
      <c r="N52" s="165" t="str">
        <f t="shared" ref="N52:R102" si="5">IF(B52&lt;0.05,"x",".")</f>
        <v>.</v>
      </c>
      <c r="O52" s="165" t="str">
        <f t="shared" si="5"/>
        <v>.</v>
      </c>
      <c r="P52" s="165" t="str">
        <f t="shared" si="5"/>
        <v>.</v>
      </c>
      <c r="Q52" s="165" t="str">
        <f t="shared" si="5"/>
        <v>.</v>
      </c>
      <c r="R52" s="165" t="str">
        <f t="shared" si="5"/>
        <v>.</v>
      </c>
      <c r="S52" s="165" t="str">
        <f t="shared" si="4"/>
        <v>.</v>
      </c>
      <c r="T52" s="165" t="str">
        <f t="shared" si="4"/>
        <v>.</v>
      </c>
      <c r="U52" s="165" t="str">
        <f t="shared" si="4"/>
        <v>.</v>
      </c>
      <c r="V52" s="165" t="str">
        <f t="shared" si="4"/>
        <v>.</v>
      </c>
      <c r="W52" s="165" t="str">
        <f t="shared" si="4"/>
        <v>.</v>
      </c>
    </row>
    <row r="53" spans="1:23" ht="15" thickBot="1">
      <c r="A53" s="65" t="s">
        <v>85</v>
      </c>
      <c r="B53" s="30">
        <f>SUM(bahrain!B53,egypt!B53,jordan!B53,kuwait!B53,lebanon!B53,oman!B53,palestine!B53,qatar!B53,'saudi arabia'!B53,sudan!B53,syria!B53,UAE!B53,yemen!B53)</f>
        <v>13176.32035604906</v>
      </c>
      <c r="C53" s="30">
        <f>SUM(bahrain!C53,egypt!C53,jordan!C53,kuwait!C53,lebanon!C53,oman!C53,palestine!C53,qatar!C53,'saudi arabia'!C53,sudan!C53,syria!C53,UAE!C53,yemen!C53)</f>
        <v>11468.749671431169</v>
      </c>
      <c r="D53" s="30">
        <f>SUM(bahrain!D53,egypt!D53,jordan!D53,kuwait!D53,lebanon!D53,oman!D53,palestine!D53,qatar!D53,'saudi arabia'!D53,sudan!D53,syria!D53,UAE!D53,yemen!D53)</f>
        <v>15813.227686192948</v>
      </c>
      <c r="E53" s="30">
        <f>SUM(bahrain!E53,egypt!E53,jordan!E53,kuwait!E53,lebanon!E53,oman!E53,palestine!E53,qatar!E53,'saudi arabia'!E53,sudan!E53,syria!E53,UAE!E53,yemen!E53)</f>
        <v>19675.348523486271</v>
      </c>
      <c r="F53" s="63">
        <f>SUM(bahrain!F53,egypt!F53,jordan!F53,kuwait!F53,lebanon!F53,oman!F53,palestine!F53,qatar!F53,'saudi arabia'!F53,sudan!F53,syria!F53,UAE!F53,yemen!F53)</f>
        <v>14754.072443826892</v>
      </c>
      <c r="G53" s="30">
        <f>SUM(bahrain!G53,egypt!G53,jordan!G53,kuwait!G53,lebanon!G53,oman!G53,palestine!G53,qatar!G53,'saudi arabia'!G53,sudan!G53,syria!G53,UAE!G53,yemen!G53)</f>
        <v>4294.0251082563673</v>
      </c>
      <c r="H53" s="30">
        <f>SUM(bahrain!H53,egypt!H53,jordan!H53,kuwait!H53,lebanon!H53,oman!H53,palestine!H53,qatar!H53,'saudi arabia'!H53,sudan!H53,syria!H53,UAE!H53,yemen!H53)</f>
        <v>2462.3819744111825</v>
      </c>
      <c r="I53" s="30">
        <f>SUM(bahrain!I53,egypt!I53,jordan!I53,kuwait!I53,lebanon!I53,oman!I53,palestine!I53,qatar!I53,'saudi arabia'!I53,sudan!I53,syria!I53,UAE!I53,yemen!I53)</f>
        <v>4918.0513488516726</v>
      </c>
      <c r="J53" s="30">
        <f>SUM(bahrain!J53,egypt!J53,jordan!J53,kuwait!J53,lebanon!J53,oman!J53,palestine!J53,qatar!J53,'saudi arabia'!J53,sudan!J53,syria!J53,UAE!J53,yemen!J53)</f>
        <v>7515.3293287472106</v>
      </c>
      <c r="K53" s="63">
        <f>SUM(bahrain!K53,egypt!K53,jordan!K53,kuwait!K53,lebanon!K53,oman!K53,palestine!K53,qatar!K53,'saudi arabia'!K53,sudan!K53,syria!K53,UAE!K53,yemen!K53)</f>
        <v>5836.4403411065559</v>
      </c>
      <c r="L53" s="64" t="s">
        <v>86</v>
      </c>
      <c r="N53" s="165" t="str">
        <f t="shared" si="5"/>
        <v>.</v>
      </c>
      <c r="O53" s="165" t="str">
        <f t="shared" si="5"/>
        <v>.</v>
      </c>
      <c r="P53" s="165" t="str">
        <f t="shared" si="5"/>
        <v>.</v>
      </c>
      <c r="Q53" s="165" t="str">
        <f t="shared" si="5"/>
        <v>.</v>
      </c>
      <c r="R53" s="165" t="str">
        <f t="shared" si="5"/>
        <v>.</v>
      </c>
      <c r="S53" s="165" t="str">
        <f t="shared" si="4"/>
        <v>.</v>
      </c>
      <c r="T53" s="165" t="str">
        <f t="shared" si="4"/>
        <v>.</v>
      </c>
      <c r="U53" s="165" t="str">
        <f t="shared" si="4"/>
        <v>.</v>
      </c>
      <c r="V53" s="165" t="str">
        <f t="shared" si="4"/>
        <v>.</v>
      </c>
      <c r="W53" s="165" t="str">
        <f t="shared" si="4"/>
        <v>.</v>
      </c>
    </row>
    <row r="54" spans="1:23" ht="25.5">
      <c r="A54" s="48" t="s">
        <v>87</v>
      </c>
      <c r="B54" s="66">
        <f>SUM(bahrain!B54,egypt!B54,jordan!B54,kuwait!B54,lebanon!B54,oman!B54,palestine!B54,qatar!B54,'saudi arabia'!B54,sudan!B54,syria!B54,UAE!B54,yemen!B54)</f>
        <v>12705.34263638272</v>
      </c>
      <c r="C54" s="66">
        <f>SUM(bahrain!C54,egypt!C54,jordan!C54,kuwait!C54,lebanon!C54,oman!C54,palestine!C54,qatar!C54,'saudi arabia'!C54,sudan!C54,syria!C54,UAE!C54,yemen!C54)</f>
        <v>10844.88995676466</v>
      </c>
      <c r="D54" s="66">
        <f>SUM(bahrain!D54,egypt!D54,jordan!D54,kuwait!D54,lebanon!D54,oman!D54,palestine!D54,qatar!D54,'saudi arabia'!D54,sudan!D54,syria!D54,UAE!D54,yemen!D54)</f>
        <v>14880.258361316764</v>
      </c>
      <c r="E54" s="66">
        <f>SUM(bahrain!E54,egypt!E54,jordan!E54,kuwait!E54,lebanon!E54,oman!E54,palestine!E54,qatar!E54,'saudi arabia'!E54,sudan!E54,syria!E54,UAE!E54,yemen!E54)</f>
        <v>18254.494609570269</v>
      </c>
      <c r="F54" s="137">
        <f>SUM(bahrain!F54,egypt!F54,jordan!F54,kuwait!F54,lebanon!F54,oman!F54,palestine!F54,qatar!F54,'saudi arabia'!F54,sudan!F54,syria!F54,UAE!F54,yemen!F54)</f>
        <v>14125.722248240174</v>
      </c>
      <c r="G54" s="66">
        <f>SUM(bahrain!G54,egypt!G54,jordan!G54,kuwait!G54,lebanon!G54,oman!G54,palestine!G54,qatar!G54,'saudi arabia'!G54,sudan!G54,syria!G54,UAE!G54,yemen!G54)</f>
        <v>3911.465859026905</v>
      </c>
      <c r="H54" s="66">
        <f>SUM(bahrain!H54,egypt!H54,jordan!H54,kuwait!H54,lebanon!H54,oman!H54,palestine!H54,qatar!H54,'saudi arabia'!H54,sudan!H54,syria!H54,UAE!H54,yemen!H54)</f>
        <v>2270.4903796446424</v>
      </c>
      <c r="I54" s="66">
        <f>SUM(bahrain!I54,egypt!I54,jordan!I54,kuwait!I54,lebanon!I54,oman!I54,palestine!I54,qatar!I54,'saudi arabia'!I54,sudan!I54,syria!I54,UAE!I54,yemen!I54)</f>
        <v>4381.4201294975137</v>
      </c>
      <c r="J54" s="66">
        <f>SUM(bahrain!J54,egypt!J54,jordan!J54,kuwait!J54,lebanon!J54,oman!J54,palestine!J54,qatar!J54,'saudi arabia'!J54,sudan!J54,syria!J54,UAE!J54,yemen!J54)</f>
        <v>7010.5525834258005</v>
      </c>
      <c r="K54" s="137">
        <f>SUM(bahrain!K54,egypt!K54,jordan!K54,kuwait!K54,lebanon!K54,oman!K54,palestine!K54,qatar!K54,'saudi arabia'!K54,sudan!K54,syria!K54,UAE!K54,yemen!K54)</f>
        <v>5639.4711078651962</v>
      </c>
      <c r="L54" s="49" t="s">
        <v>88</v>
      </c>
      <c r="N54" s="165" t="str">
        <f t="shared" si="5"/>
        <v>.</v>
      </c>
      <c r="O54" s="165" t="str">
        <f t="shared" si="5"/>
        <v>.</v>
      </c>
      <c r="P54" s="165" t="str">
        <f t="shared" si="5"/>
        <v>.</v>
      </c>
      <c r="Q54" s="165" t="str">
        <f t="shared" si="5"/>
        <v>.</v>
      </c>
      <c r="R54" s="165" t="str">
        <f t="shared" si="5"/>
        <v>.</v>
      </c>
      <c r="S54" s="165" t="str">
        <f t="shared" si="4"/>
        <v>.</v>
      </c>
      <c r="T54" s="165" t="str">
        <f t="shared" si="4"/>
        <v>.</v>
      </c>
      <c r="U54" s="165" t="str">
        <f t="shared" si="4"/>
        <v>.</v>
      </c>
      <c r="V54" s="165" t="str">
        <f t="shared" si="4"/>
        <v>.</v>
      </c>
      <c r="W54" s="165" t="str">
        <f t="shared" si="4"/>
        <v>.</v>
      </c>
    </row>
    <row r="55" spans="1:23">
      <c r="A55" s="37" t="s">
        <v>89</v>
      </c>
      <c r="B55" s="38">
        <f>SUM(bahrain!B55,egypt!B55,jordan!B55,kuwait!B55,lebanon!B55,oman!B55,palestine!B55,qatar!B55,'saudi arabia'!B55,sudan!B55,syria!B55,UAE!B55,yemen!B55)</f>
        <v>2524.5430739523335</v>
      </c>
      <c r="C55" s="38">
        <f>SUM(bahrain!C55,egypt!C55,jordan!C55,kuwait!C55,lebanon!C55,oman!C55,palestine!C55,qatar!C55,'saudi arabia'!C55,sudan!C55,syria!C55,UAE!C55,yemen!C55)</f>
        <v>1830.8903693384675</v>
      </c>
      <c r="D55" s="38">
        <f>SUM(bahrain!D55,egypt!D55,jordan!D55,kuwait!D55,lebanon!D55,oman!D55,palestine!D55,qatar!D55,'saudi arabia'!D55,sudan!D55,syria!D55,UAE!D55,yemen!D55)</f>
        <v>2379.1269346254471</v>
      </c>
      <c r="E55" s="38">
        <f>SUM(bahrain!E55,egypt!E55,jordan!E55,kuwait!E55,lebanon!E55,oman!E55,palestine!E55,qatar!E55,'saudi arabia'!E55,sudan!E55,syria!E55,UAE!E55,yemen!E55)</f>
        <v>3618.7895845716607</v>
      </c>
      <c r="F55" s="132">
        <f>SUM(bahrain!F55,egypt!F55,jordan!F55,kuwait!F55,lebanon!F55,oman!F55,palestine!F55,qatar!F55,'saudi arabia'!F55,sudan!F55,syria!F55,UAE!F55,yemen!F55)</f>
        <v>2659.1673324865314</v>
      </c>
      <c r="G55" s="38">
        <f>SUM(bahrain!G55,egypt!G55,jordan!G55,kuwait!G55,lebanon!G55,oman!G55,palestine!G55,qatar!G55,'saudi arabia'!G55,sudan!G55,syria!G55,UAE!G55,yemen!G55)</f>
        <v>148.59727210468586</v>
      </c>
      <c r="H55" s="38">
        <f>SUM(bahrain!H55,egypt!H55,jordan!H55,kuwait!H55,lebanon!H55,oman!H55,palestine!H55,qatar!H55,'saudi arabia'!H55,sudan!H55,syria!H55,UAE!H55,yemen!H55)</f>
        <v>28.927457295659636</v>
      </c>
      <c r="I55" s="38">
        <f>SUM(bahrain!I55,egypt!I55,jordan!I55,kuwait!I55,lebanon!I55,oman!I55,palestine!I55,qatar!I55,'saudi arabia'!I55,sudan!I55,syria!I55,UAE!I55,yemen!I55)</f>
        <v>137.23209526382743</v>
      </c>
      <c r="J55" s="38">
        <f>SUM(bahrain!J55,egypt!J55,jordan!J55,kuwait!J55,lebanon!J55,oman!J55,palestine!J55,qatar!J55,'saudi arabia'!J55,sudan!J55,syria!J55,UAE!J55,yemen!J55)</f>
        <v>359.76564667536638</v>
      </c>
      <c r="K55" s="132">
        <f>SUM(bahrain!K55,egypt!K55,jordan!K55,kuwait!K55,lebanon!K55,oman!K55,palestine!K55,qatar!K55,'saudi arabia'!K55,sudan!K55,syria!K55,UAE!K55,yemen!K55)</f>
        <v>47.18181614076132</v>
      </c>
      <c r="L55" s="39" t="s">
        <v>90</v>
      </c>
      <c r="N55" s="165" t="str">
        <f t="shared" si="5"/>
        <v>.</v>
      </c>
      <c r="O55" s="165" t="str">
        <f t="shared" si="5"/>
        <v>.</v>
      </c>
      <c r="P55" s="165" t="str">
        <f t="shared" si="5"/>
        <v>.</v>
      </c>
      <c r="Q55" s="165" t="str">
        <f t="shared" si="5"/>
        <v>.</v>
      </c>
      <c r="R55" s="165" t="str">
        <f t="shared" si="5"/>
        <v>.</v>
      </c>
      <c r="S55" s="165" t="str">
        <f t="shared" si="4"/>
        <v>.</v>
      </c>
      <c r="T55" s="165" t="str">
        <f t="shared" si="4"/>
        <v>.</v>
      </c>
      <c r="U55" s="165" t="str">
        <f t="shared" si="4"/>
        <v>.</v>
      </c>
      <c r="V55" s="165" t="str">
        <f t="shared" si="4"/>
        <v>.</v>
      </c>
      <c r="W55" s="165" t="str">
        <f t="shared" si="4"/>
        <v>.</v>
      </c>
    </row>
    <row r="56" spans="1:23">
      <c r="A56" s="40" t="s">
        <v>91</v>
      </c>
      <c r="B56" s="38">
        <f>SUM(bahrain!B56,egypt!B56,jordan!B56,kuwait!B56,lebanon!B56,oman!B56,palestine!B56,qatar!B56,'saudi arabia'!B56,sudan!B56,syria!B56,UAE!B56,yemen!B56)</f>
        <v>1.2630698825576043</v>
      </c>
      <c r="C56" s="38">
        <f>SUM(bahrain!C56,egypt!C56,jordan!C56,kuwait!C56,lebanon!C56,oman!C56,palestine!C56,qatar!C56,'saudi arabia'!C56,sudan!C56,syria!C56,UAE!C56,yemen!C56)</f>
        <v>8.2125934461039343</v>
      </c>
      <c r="D56" s="38">
        <f>SUM(bahrain!D56,egypt!D56,jordan!D56,kuwait!D56,lebanon!D56,oman!D56,palestine!D56,qatar!D56,'saudi arabia'!D56,sudan!D56,syria!D56,UAE!D56,yemen!D56)</f>
        <v>2.1190977247992189</v>
      </c>
      <c r="E56" s="38">
        <f>SUM(bahrain!E56,egypt!E56,jordan!E56,kuwait!E56,lebanon!E56,oman!E56,palestine!E56,qatar!E56,'saudi arabia'!E56,sudan!E56,syria!E56,UAE!E56,yemen!E56)</f>
        <v>2.1379774272004588</v>
      </c>
      <c r="F56" s="132">
        <f>SUM(bahrain!F56,egypt!F56,jordan!F56,kuwait!F56,lebanon!F56,oman!F56,palestine!F56,qatar!F56,'saudi arabia'!F56,sudan!F56,syria!F56,UAE!F56,yemen!F56)</f>
        <v>5.6913347916477894</v>
      </c>
      <c r="G56" s="38">
        <f>SUM(bahrain!G56,egypt!G56,jordan!G56,kuwait!G56,lebanon!G56,oman!G56,palestine!G56,qatar!G56,'saudi arabia'!G56,sudan!G56,syria!G56,UAE!G56,yemen!G56)</f>
        <v>0.77079030651834346</v>
      </c>
      <c r="H56" s="38">
        <f>SUM(bahrain!H56,egypt!H56,jordan!H56,kuwait!H56,lebanon!H56,oman!H56,palestine!H56,qatar!H56,'saudi arabia'!H56,sudan!H56,syria!H56,UAE!H56,yemen!H56)</f>
        <v>1.7567775006858786</v>
      </c>
      <c r="I56" s="38">
        <f>SUM(bahrain!I56,egypt!I56,jordan!I56,kuwait!I56,lebanon!I56,oman!I56,palestine!I56,qatar!I56,'saudi arabia'!I56,sudan!I56,syria!I56,UAE!I56,yemen!I56)</f>
        <v>4.6532395433554008</v>
      </c>
      <c r="J56" s="38">
        <f>SUM(bahrain!J56,egypt!J56,jordan!J56,kuwait!J56,lebanon!J56,oman!J56,palestine!J56,qatar!J56,'saudi arabia'!J56,sudan!J56,syria!J56,UAE!J56,yemen!J56)</f>
        <v>6.2296775647549794</v>
      </c>
      <c r="K56" s="132">
        <f>SUM(bahrain!K56,egypt!K56,jordan!K56,kuwait!K56,lebanon!K56,oman!K56,palestine!K56,qatar!K56,'saudi arabia'!K56,sudan!K56,syria!K56,UAE!K56,yemen!K56)</f>
        <v>0.41185095497601498</v>
      </c>
      <c r="L56" s="41" t="s">
        <v>92</v>
      </c>
      <c r="N56" s="165" t="str">
        <f t="shared" si="5"/>
        <v>.</v>
      </c>
      <c r="O56" s="165" t="str">
        <f t="shared" si="5"/>
        <v>.</v>
      </c>
      <c r="P56" s="165" t="str">
        <f t="shared" si="5"/>
        <v>.</v>
      </c>
      <c r="Q56" s="165" t="str">
        <f t="shared" si="5"/>
        <v>.</v>
      </c>
      <c r="R56" s="165" t="str">
        <f t="shared" si="5"/>
        <v>.</v>
      </c>
      <c r="S56" s="165" t="str">
        <f t="shared" si="4"/>
        <v>.</v>
      </c>
      <c r="T56" s="165" t="str">
        <f t="shared" si="4"/>
        <v>.</v>
      </c>
      <c r="U56" s="165" t="str">
        <f t="shared" si="4"/>
        <v>.</v>
      </c>
      <c r="V56" s="165" t="str">
        <f t="shared" si="4"/>
        <v>.</v>
      </c>
      <c r="W56" s="165" t="str">
        <f t="shared" si="4"/>
        <v>.</v>
      </c>
    </row>
    <row r="57" spans="1:23">
      <c r="A57" s="37" t="s">
        <v>93</v>
      </c>
      <c r="B57" s="38">
        <f>SUM(bahrain!B57,egypt!B57,jordan!B57,kuwait!B57,lebanon!B57,oman!B57,palestine!B57,qatar!B57,'saudi arabia'!B57,sudan!B57,syria!B57,UAE!B57,yemen!B57)</f>
        <v>8073.5950660789667</v>
      </c>
      <c r="C57" s="38">
        <f>SUM(bahrain!C57,egypt!C57,jordan!C57,kuwait!C57,lebanon!C57,oman!C57,palestine!C57,qatar!C57,'saudi arabia'!C57,sudan!C57,syria!C57,UAE!C57,yemen!C57)</f>
        <v>7091.3750326617837</v>
      </c>
      <c r="D57" s="38">
        <f>SUM(bahrain!D57,egypt!D57,jordan!D57,kuwait!D57,lebanon!D57,oman!D57,palestine!D57,qatar!D57,'saudi arabia'!D57,sudan!D57,syria!D57,UAE!D57,yemen!D57)</f>
        <v>10263.740883128477</v>
      </c>
      <c r="E57" s="38">
        <f>SUM(bahrain!E57,egypt!E57,jordan!E57,kuwait!E57,lebanon!E57,oman!E57,palestine!E57,qatar!E57,'saudi arabia'!E57,sudan!E57,syria!E57,UAE!E57,yemen!E57)</f>
        <v>11822.857154623674</v>
      </c>
      <c r="F57" s="132">
        <f>SUM(bahrain!F57,egypt!F57,jordan!F57,kuwait!F57,lebanon!F57,oman!F57,palestine!F57,qatar!F57,'saudi arabia'!F57,sudan!F57,syria!F57,UAE!F57,yemen!F57)</f>
        <v>9119.8728742517833</v>
      </c>
      <c r="G57" s="38">
        <f>SUM(bahrain!G57,egypt!G57,jordan!G57,kuwait!G57,lebanon!G57,oman!G57,palestine!G57,qatar!G57,'saudi arabia'!G57,sudan!G57,syria!G57,UAE!G57,yemen!G57)</f>
        <v>2863.720262831604</v>
      </c>
      <c r="H57" s="38">
        <f>SUM(bahrain!H57,egypt!H57,jordan!H57,kuwait!H57,lebanon!H57,oman!H57,palestine!H57,qatar!H57,'saudi arabia'!H57,sudan!H57,syria!H57,UAE!H57,yemen!H57)</f>
        <v>1639.9886174317598</v>
      </c>
      <c r="I57" s="38">
        <f>SUM(bahrain!I57,egypt!I57,jordan!I57,kuwait!I57,lebanon!I57,oman!I57,palestine!I57,qatar!I57,'saudi arabia'!I57,sudan!I57,syria!I57,UAE!I57,yemen!I57)</f>
        <v>3254.3993785653247</v>
      </c>
      <c r="J57" s="38">
        <f>SUM(bahrain!J57,egypt!J57,jordan!J57,kuwait!J57,lebanon!J57,oman!J57,palestine!J57,qatar!J57,'saudi arabia'!J57,sudan!J57,syria!J57,UAE!J57,yemen!J57)</f>
        <v>4669.5033777085036</v>
      </c>
      <c r="K57" s="132">
        <f>SUM(bahrain!K57,egypt!K57,jordan!K57,kuwait!K57,lebanon!K57,oman!K57,palestine!K57,qatar!K57,'saudi arabia'!K57,sudan!K57,syria!K57,UAE!K57,yemen!K57)</f>
        <v>4148.3087977855166</v>
      </c>
      <c r="L57" s="39" t="s">
        <v>94</v>
      </c>
      <c r="N57" s="165" t="str">
        <f t="shared" si="5"/>
        <v>.</v>
      </c>
      <c r="O57" s="165" t="str">
        <f t="shared" si="5"/>
        <v>.</v>
      </c>
      <c r="P57" s="165" t="str">
        <f t="shared" si="5"/>
        <v>.</v>
      </c>
      <c r="Q57" s="165" t="str">
        <f t="shared" si="5"/>
        <v>.</v>
      </c>
      <c r="R57" s="165" t="str">
        <f t="shared" si="5"/>
        <v>.</v>
      </c>
      <c r="S57" s="165" t="str">
        <f t="shared" si="4"/>
        <v>.</v>
      </c>
      <c r="T57" s="165" t="str">
        <f t="shared" si="4"/>
        <v>.</v>
      </c>
      <c r="U57" s="165" t="str">
        <f t="shared" si="4"/>
        <v>.</v>
      </c>
      <c r="V57" s="165" t="str">
        <f t="shared" si="4"/>
        <v>.</v>
      </c>
      <c r="W57" s="165" t="str">
        <f t="shared" si="4"/>
        <v>.</v>
      </c>
    </row>
    <row r="58" spans="1:23">
      <c r="A58" s="40" t="s">
        <v>95</v>
      </c>
      <c r="B58" s="38">
        <f>SUM(bahrain!B58,egypt!B58,jordan!B58,kuwait!B58,lebanon!B58,oman!B58,palestine!B58,qatar!B58,'saudi arabia'!B58,sudan!B58,syria!B58,UAE!B58,yemen!B58)</f>
        <v>402.39562907474607</v>
      </c>
      <c r="C58" s="38">
        <f>SUM(bahrain!C58,egypt!C58,jordan!C58,kuwait!C58,lebanon!C58,oman!C58,palestine!C58,qatar!C58,'saudi arabia'!C58,sudan!C58,syria!C58,UAE!C58,yemen!C58)</f>
        <v>290.95484569322889</v>
      </c>
      <c r="D58" s="38">
        <f>SUM(bahrain!D58,egypt!D58,jordan!D58,kuwait!D58,lebanon!D58,oman!D58,palestine!D58,qatar!D58,'saudi arabia'!D58,sudan!D58,syria!D58,UAE!D58,yemen!D58)</f>
        <v>410.74461430440454</v>
      </c>
      <c r="E58" s="38">
        <f>SUM(bahrain!E58,egypt!E58,jordan!E58,kuwait!E58,lebanon!E58,oman!E58,palestine!E58,qatar!E58,'saudi arabia'!E58,sudan!E58,syria!E58,UAE!E58,yemen!E58)</f>
        <v>561.34371117706075</v>
      </c>
      <c r="F58" s="132">
        <f>SUM(bahrain!F58,egypt!F58,jordan!F58,kuwait!F58,lebanon!F58,oman!F58,palestine!F58,qatar!F58,'saudi arabia'!F58,sudan!F58,syria!F58,UAE!F58,yemen!F58)</f>
        <v>321.51018423883727</v>
      </c>
      <c r="G58" s="38">
        <f>SUM(bahrain!G58,egypt!G58,jordan!G58,kuwait!G58,lebanon!G58,oman!G58,palestine!G58,qatar!G58,'saudi arabia'!G58,sudan!G58,syria!G58,UAE!G58,yemen!G58)</f>
        <v>45.069308171829306</v>
      </c>
      <c r="H58" s="38">
        <f>SUM(bahrain!H58,egypt!H58,jordan!H58,kuwait!H58,lebanon!H58,oman!H58,palestine!H58,qatar!H58,'saudi arabia'!H58,sudan!H58,syria!H58,UAE!H58,yemen!H58)</f>
        <v>12.727641570285972</v>
      </c>
      <c r="I58" s="38">
        <f>SUM(bahrain!I58,egypt!I58,jordan!I58,kuwait!I58,lebanon!I58,oman!I58,palestine!I58,qatar!I58,'saudi arabia'!I58,sudan!I58,syria!I58,UAE!I58,yemen!I58)</f>
        <v>141.45902185769444</v>
      </c>
      <c r="J58" s="38">
        <f>SUM(bahrain!J58,egypt!J58,jordan!J58,kuwait!J58,lebanon!J58,oman!J58,palestine!J58,qatar!J58,'saudi arabia'!J58,sudan!J58,syria!J58,UAE!J58,yemen!J58)</f>
        <v>382.64097411000614</v>
      </c>
      <c r="K58" s="132">
        <f>SUM(bahrain!K58,egypt!K58,jordan!K58,kuwait!K58,lebanon!K58,oman!K58,palestine!K58,qatar!K58,'saudi arabia'!K58,sudan!K58,syria!K58,UAE!K58,yemen!K58)</f>
        <v>117.34145488882599</v>
      </c>
      <c r="L58" s="41" t="s">
        <v>96</v>
      </c>
      <c r="N58" s="165" t="str">
        <f t="shared" si="5"/>
        <v>.</v>
      </c>
      <c r="O58" s="165" t="str">
        <f t="shared" si="5"/>
        <v>.</v>
      </c>
      <c r="P58" s="165" t="str">
        <f t="shared" si="5"/>
        <v>.</v>
      </c>
      <c r="Q58" s="165" t="str">
        <f t="shared" si="5"/>
        <v>.</v>
      </c>
      <c r="R58" s="165" t="str">
        <f t="shared" si="5"/>
        <v>.</v>
      </c>
      <c r="S58" s="165" t="str">
        <f t="shared" si="4"/>
        <v>.</v>
      </c>
      <c r="T58" s="165" t="str">
        <f t="shared" si="4"/>
        <v>.</v>
      </c>
      <c r="U58" s="165" t="str">
        <f t="shared" si="4"/>
        <v>.</v>
      </c>
      <c r="V58" s="165" t="str">
        <f t="shared" si="4"/>
        <v>.</v>
      </c>
      <c r="W58" s="165" t="str">
        <f t="shared" si="4"/>
        <v>.</v>
      </c>
    </row>
    <row r="59" spans="1:23">
      <c r="A59" s="40" t="s">
        <v>97</v>
      </c>
      <c r="B59" s="38">
        <f>SUM(bahrain!B59,egypt!B59,jordan!B59,kuwait!B59,lebanon!B59,oman!B59,palestine!B59,qatar!B59,'saudi arabia'!B59,sudan!B59,syria!B59,UAE!B59,yemen!B59)</f>
        <v>86.009495323014306</v>
      </c>
      <c r="C59" s="38">
        <f>SUM(bahrain!C59,egypt!C59,jordan!C59,kuwait!C59,lebanon!C59,oman!C59,palestine!C59,qatar!C59,'saudi arabia'!C59,sudan!C59,syria!C59,UAE!C59,yemen!C59)</f>
        <v>133.85507105345781</v>
      </c>
      <c r="D59" s="38">
        <f>SUM(bahrain!D59,egypt!D59,jordan!D59,kuwait!D59,lebanon!D59,oman!D59,palestine!D59,qatar!D59,'saudi arabia'!D59,sudan!D59,syria!D59,UAE!D59,yemen!D59)</f>
        <v>145.09248908808877</v>
      </c>
      <c r="E59" s="38">
        <f>SUM(bahrain!E59,egypt!E59,jordan!E59,kuwait!E59,lebanon!E59,oman!E59,palestine!E59,qatar!E59,'saudi arabia'!E59,sudan!E59,syria!E59,UAE!E59,yemen!E59)</f>
        <v>131.00917444337861</v>
      </c>
      <c r="F59" s="132">
        <f>SUM(bahrain!F59,egypt!F59,jordan!F59,kuwait!F59,lebanon!F59,oman!F59,palestine!F59,qatar!F59,'saudi arabia'!F59,sudan!F59,syria!F59,UAE!F59,yemen!F59)</f>
        <v>99.876218195033914</v>
      </c>
      <c r="G59" s="38">
        <f>SUM(bahrain!G59,egypt!G59,jordan!G59,kuwait!G59,lebanon!G59,oman!G59,palestine!G59,qatar!G59,'saudi arabia'!G59,sudan!G59,syria!G59,UAE!G59,yemen!G59)</f>
        <v>49.868619148853142</v>
      </c>
      <c r="H59" s="38">
        <f>SUM(bahrain!H59,egypt!H59,jordan!H59,kuwait!H59,lebanon!H59,oman!H59,palestine!H59,qatar!H59,'saudi arabia'!H59,sudan!H59,syria!H59,UAE!H59,yemen!H59)</f>
        <v>48.31236341327407</v>
      </c>
      <c r="I59" s="38">
        <f>SUM(bahrain!I59,egypt!I59,jordan!I59,kuwait!I59,lebanon!I59,oman!I59,palestine!I59,qatar!I59,'saudi arabia'!I59,sudan!I59,syria!I59,UAE!I59,yemen!I59)</f>
        <v>16.06166619573111</v>
      </c>
      <c r="J59" s="38">
        <f>SUM(bahrain!J59,egypt!J59,jordan!J59,kuwait!J59,lebanon!J59,oman!J59,palestine!J59,qatar!J59,'saudi arabia'!J59,sudan!J59,syria!J59,UAE!J59,yemen!J59)</f>
        <v>48.273594375809019</v>
      </c>
      <c r="K59" s="132">
        <f>SUM(bahrain!K59,egypt!K59,jordan!K59,kuwait!K59,lebanon!K59,oman!K59,palestine!K59,qatar!K59,'saudi arabia'!K59,sudan!K59,syria!K59,UAE!K59,yemen!K59)</f>
        <v>24.278903394264489</v>
      </c>
      <c r="L59" s="41" t="s">
        <v>98</v>
      </c>
      <c r="N59" s="165" t="str">
        <f t="shared" si="5"/>
        <v>.</v>
      </c>
      <c r="O59" s="165" t="str">
        <f t="shared" si="5"/>
        <v>.</v>
      </c>
      <c r="P59" s="165" t="str">
        <f t="shared" si="5"/>
        <v>.</v>
      </c>
      <c r="Q59" s="165" t="str">
        <f t="shared" si="5"/>
        <v>.</v>
      </c>
      <c r="R59" s="165" t="str">
        <f t="shared" si="5"/>
        <v>.</v>
      </c>
      <c r="S59" s="165" t="str">
        <f t="shared" si="4"/>
        <v>.</v>
      </c>
      <c r="T59" s="165" t="str">
        <f t="shared" si="4"/>
        <v>.</v>
      </c>
      <c r="U59" s="165" t="str">
        <f t="shared" si="4"/>
        <v>.</v>
      </c>
      <c r="V59" s="165" t="str">
        <f t="shared" si="4"/>
        <v>.</v>
      </c>
      <c r="W59" s="165" t="str">
        <f t="shared" si="4"/>
        <v>.</v>
      </c>
    </row>
    <row r="60" spans="1:23">
      <c r="A60" s="40" t="s">
        <v>99</v>
      </c>
      <c r="B60" s="38">
        <f>SUM(bahrain!B60,egypt!B60,jordan!B60,kuwait!B60,lebanon!B60,oman!B60,palestine!B60,qatar!B60,'saudi arabia'!B60,sudan!B60,syria!B60,UAE!B60,yemen!B60)</f>
        <v>1200.0661525102121</v>
      </c>
      <c r="C60" s="38">
        <f>SUM(bahrain!C60,egypt!C60,jordan!C60,kuwait!C60,lebanon!C60,oman!C60,palestine!C60,qatar!C60,'saudi arabia'!C60,sudan!C60,syria!C60,UAE!C60,yemen!C60)</f>
        <v>1022.9568365461492</v>
      </c>
      <c r="D60" s="38">
        <f>SUM(bahrain!D60,egypt!D60,jordan!D60,kuwait!D60,lebanon!D60,oman!D60,palestine!D60,qatar!D60,'saudi arabia'!D60,sudan!D60,syria!D60,UAE!D60,yemen!D60)</f>
        <v>1253.2398668942337</v>
      </c>
      <c r="E60" s="38">
        <f>SUM(bahrain!E60,egypt!E60,jordan!E60,kuwait!E60,lebanon!E60,oman!E60,palestine!E60,qatar!E60,'saudi arabia'!E60,sudan!E60,syria!E60,UAE!E60,yemen!E60)</f>
        <v>1652.4145089569026</v>
      </c>
      <c r="F60" s="132">
        <f>SUM(bahrain!F60,egypt!F60,jordan!F60,kuwait!F60,lebanon!F60,oman!F60,palestine!F60,qatar!F60,'saudi arabia'!F60,sudan!F60,syria!F60,UAE!F60,yemen!F60)</f>
        <v>1569.0134217731231</v>
      </c>
      <c r="G60" s="38">
        <f>SUM(bahrain!G60,egypt!G60,jordan!G60,kuwait!G60,lebanon!G60,oman!G60,palestine!G60,qatar!G60,'saudi arabia'!G60,sudan!G60,syria!G60,UAE!G60,yemen!G60)</f>
        <v>706.10972082626779</v>
      </c>
      <c r="H60" s="38">
        <f>SUM(bahrain!H60,egypt!H60,jordan!H60,kuwait!H60,lebanon!H60,oman!H60,palestine!H60,qatar!H60,'saudi arabia'!H60,sudan!H60,syria!H60,UAE!H60,yemen!H60)</f>
        <v>466.02308311148113</v>
      </c>
      <c r="I60" s="38">
        <f>SUM(bahrain!I60,egypt!I60,jordan!I60,kuwait!I60,lebanon!I60,oman!I60,palestine!I60,qatar!I60,'saudi arabia'!I60,sudan!I60,syria!I60,UAE!I60,yemen!I60)</f>
        <v>661.33379743980072</v>
      </c>
      <c r="J60" s="38">
        <f>SUM(bahrain!J60,egypt!J60,jordan!J60,kuwait!J60,lebanon!J60,oman!J60,palestine!J60,qatar!J60,'saudi arabia'!J60,sudan!J60,syria!J60,UAE!J60,yemen!J60)</f>
        <v>1254.463711612073</v>
      </c>
      <c r="K60" s="132">
        <f>SUM(bahrain!K60,egypt!K60,jordan!K60,kuwait!K60,lebanon!K60,oman!K60,palestine!K60,qatar!K60,'saudi arabia'!K60,sudan!K60,syria!K60,UAE!K60,yemen!K60)</f>
        <v>924.01299848843541</v>
      </c>
      <c r="L60" s="41" t="s">
        <v>100</v>
      </c>
      <c r="N60" s="165" t="str">
        <f t="shared" si="5"/>
        <v>.</v>
      </c>
      <c r="O60" s="165" t="str">
        <f t="shared" si="5"/>
        <v>.</v>
      </c>
      <c r="P60" s="165" t="str">
        <f t="shared" si="5"/>
        <v>.</v>
      </c>
      <c r="Q60" s="165" t="str">
        <f t="shared" si="5"/>
        <v>.</v>
      </c>
      <c r="R60" s="165" t="str">
        <f t="shared" si="5"/>
        <v>.</v>
      </c>
      <c r="S60" s="165" t="str">
        <f t="shared" si="4"/>
        <v>.</v>
      </c>
      <c r="T60" s="165" t="str">
        <f t="shared" si="4"/>
        <v>.</v>
      </c>
      <c r="U60" s="165" t="str">
        <f t="shared" si="4"/>
        <v>.</v>
      </c>
      <c r="V60" s="165" t="str">
        <f t="shared" si="4"/>
        <v>.</v>
      </c>
      <c r="W60" s="165" t="str">
        <f t="shared" si="4"/>
        <v>.</v>
      </c>
    </row>
    <row r="61" spans="1:23">
      <c r="A61" s="37" t="s">
        <v>58</v>
      </c>
      <c r="B61" s="50">
        <f>SUM(bahrain!B61,egypt!B61,jordan!B61,kuwait!B61,lebanon!B61,oman!B61,palestine!B61,qatar!B61,'saudi arabia'!B61,sudan!B61,syria!B61,UAE!B61,yemen!B61)</f>
        <v>417.39900193641432</v>
      </c>
      <c r="C61" s="50">
        <f>SUM(bahrain!C61,egypt!C61,jordan!C61,kuwait!C61,lebanon!C61,oman!C61,palestine!C61,qatar!C61,'saudi arabia'!C61,sudan!C61,syria!C61,UAE!C61,yemen!C61)</f>
        <v>466.57390154971495</v>
      </c>
      <c r="D61" s="50">
        <f>SUM(bahrain!D61,egypt!D61,jordan!D61,kuwait!D61,lebanon!D61,oman!D61,palestine!D61,qatar!D61,'saudi arabia'!D61,sudan!D61,syria!D61,UAE!D61,yemen!D61)</f>
        <v>426.16319790482811</v>
      </c>
      <c r="E61" s="50">
        <f>SUM(bahrain!E61,egypt!E61,jordan!E61,kuwait!E61,lebanon!E61,oman!E61,palestine!E61,qatar!E61,'saudi arabia'!E61,sudan!E61,syria!E61,UAE!E61,yemen!E61)</f>
        <v>465.89398768983204</v>
      </c>
      <c r="F61" s="155">
        <f>SUM(bahrain!F61,egypt!F61,jordan!F61,kuwait!F61,lebanon!F61,oman!F61,palestine!F61,qatar!F61,'saudi arabia'!F61,sudan!F61,syria!F61,UAE!F61,yemen!F61)</f>
        <v>350.54028114371204</v>
      </c>
      <c r="G61" s="38">
        <f>SUM(bahrain!G61,egypt!G61,jordan!G61,kuwait!G61,lebanon!G61,oman!G61,palestine!G61,qatar!G61,'saudi arabia'!G61,sudan!G61,syria!G61,UAE!G61,yemen!G61)</f>
        <v>96.801440503058615</v>
      </c>
      <c r="H61" s="38">
        <f>SUM(bahrain!H61,egypt!H61,jordan!H61,kuwait!H61,lebanon!H61,oman!H61,palestine!H61,qatar!H61,'saudi arabia'!H61,sudan!H61,syria!H61,UAE!H61,yemen!H61)</f>
        <v>72.46343501572035</v>
      </c>
      <c r="I61" s="38">
        <f>SUM(bahrain!I61,egypt!I61,jordan!I61,kuwait!I61,lebanon!I61,oman!I61,palestine!I61,qatar!I61,'saudi arabia'!I61,sudan!I61,syria!I61,UAE!I61,yemen!I61)</f>
        <v>166.13484264372588</v>
      </c>
      <c r="J61" s="38">
        <f>SUM(bahrain!J61,egypt!J61,jordan!J61,kuwait!J61,lebanon!J61,oman!J61,palestine!J61,qatar!J61,'saudi arabia'!J61,sudan!J61,syria!J61,UAE!J61,yemen!J61)</f>
        <v>289.58875675568106</v>
      </c>
      <c r="K61" s="132">
        <f>SUM(bahrain!K61,egypt!K61,jordan!K61,kuwait!K61,lebanon!K61,oman!K61,palestine!K61,qatar!K61,'saudi arabia'!K61,sudan!K61,syria!K61,UAE!K61,yemen!K61)</f>
        <v>377.79521226421588</v>
      </c>
      <c r="L61" s="39" t="s">
        <v>59</v>
      </c>
      <c r="N61" s="165" t="str">
        <f t="shared" si="5"/>
        <v>.</v>
      </c>
      <c r="O61" s="165" t="str">
        <f t="shared" si="5"/>
        <v>.</v>
      </c>
      <c r="P61" s="165" t="str">
        <f t="shared" si="5"/>
        <v>.</v>
      </c>
      <c r="Q61" s="165" t="str">
        <f t="shared" si="5"/>
        <v>.</v>
      </c>
      <c r="R61" s="165" t="str">
        <f t="shared" si="5"/>
        <v>.</v>
      </c>
      <c r="S61" s="165" t="str">
        <f t="shared" si="4"/>
        <v>.</v>
      </c>
      <c r="T61" s="165" t="str">
        <f t="shared" si="4"/>
        <v>.</v>
      </c>
      <c r="U61" s="165" t="str">
        <f t="shared" si="4"/>
        <v>.</v>
      </c>
      <c r="V61" s="165" t="str">
        <f t="shared" si="4"/>
        <v>.</v>
      </c>
      <c r="W61" s="165" t="str">
        <f t="shared" si="4"/>
        <v>.</v>
      </c>
    </row>
    <row r="62" spans="1:23" ht="13.5" thickBot="1">
      <c r="A62" s="21" t="s">
        <v>101</v>
      </c>
      <c r="B62" s="38">
        <f>SUM(bahrain!B62,egypt!B62,jordan!B62,kuwait!B62,lebanon!B62,oman!B62,palestine!B62,qatar!B62,'saudi arabia'!B62,sudan!B62,syria!B62,UAE!B62,yemen!B62)</f>
        <v>470.97771966633655</v>
      </c>
      <c r="C62" s="38">
        <f>SUM(bahrain!C62,egypt!C62,jordan!C62,kuwait!C62,lebanon!C62,oman!C62,palestine!C62,qatar!C62,'saudi arabia'!C62,sudan!C62,syria!C62,UAE!C62,yemen!C62)</f>
        <v>623.85971466650813</v>
      </c>
      <c r="D62" s="38">
        <f>SUM(bahrain!D62,egypt!D62,jordan!D62,kuwait!D62,lebanon!D62,oman!D62,palestine!D62,qatar!D62,'saudi arabia'!D62,sudan!D62,syria!D62,UAE!D62,yemen!D62)</f>
        <v>932.96932487618596</v>
      </c>
      <c r="E62" s="38">
        <f>SUM(bahrain!E62,egypt!E62,jordan!E62,kuwait!E62,lebanon!E62,oman!E62,palestine!E62,qatar!E62,'saudi arabia'!E62,sudan!E62,syria!E62,UAE!E62,yemen!E62)</f>
        <v>1420.8539139160018</v>
      </c>
      <c r="F62" s="132">
        <f>SUM(bahrain!F62,egypt!F62,jordan!F62,kuwait!F62,lebanon!F62,oman!F62,palestine!F62,qatar!F62,'saudi arabia'!F62,sudan!F62,syria!F62,UAE!F62,yemen!F62)</f>
        <v>628.35019558671615</v>
      </c>
      <c r="G62" s="67">
        <f>SUM(bahrain!G62,egypt!G62,jordan!G62,kuwait!G62,lebanon!G62,oman!G62,palestine!G62,qatar!G62,'saudi arabia'!G62,sudan!G62,syria!G62,UAE!G62,yemen!G62)</f>
        <v>382.51652070342288</v>
      </c>
      <c r="H62" s="67">
        <f>SUM(bahrain!H62,egypt!H62,jordan!H62,kuwait!H62,lebanon!H62,oman!H62,palestine!H62,qatar!H62,'saudi arabia'!H62,sudan!H62,syria!H62,UAE!H62,yemen!H62)</f>
        <v>191.89159476653964</v>
      </c>
      <c r="I62" s="67">
        <f>SUM(bahrain!I62,egypt!I62,jordan!I62,kuwait!I62,lebanon!I62,oman!I62,palestine!I62,qatar!I62,'saudi arabia'!I62,sudan!I62,syria!I62,UAE!I62,yemen!I62)</f>
        <v>536.61872135192891</v>
      </c>
      <c r="J62" s="67">
        <f>SUM(bahrain!J62,egypt!J62,jordan!J62,kuwait!J62,lebanon!J62,oman!J62,palestine!J62,qatar!J62,'saudi arabia'!J62,sudan!J62,syria!J62,UAE!J62,yemen!J62)</f>
        <v>504.76245904821599</v>
      </c>
      <c r="K62" s="138">
        <f>SUM(bahrain!K62,egypt!K62,jordan!K62,kuwait!K62,lebanon!K62,oman!K62,palestine!K62,qatar!K62,'saudi arabia'!K62,sudan!K62,syria!K62,UAE!K62,yemen!K62)</f>
        <v>196.96923324135918</v>
      </c>
      <c r="L62" s="49" t="s">
        <v>102</v>
      </c>
      <c r="N62" s="165" t="str">
        <f t="shared" si="5"/>
        <v>.</v>
      </c>
      <c r="O62" s="165" t="str">
        <f t="shared" si="5"/>
        <v>.</v>
      </c>
      <c r="P62" s="165" t="str">
        <f t="shared" si="5"/>
        <v>.</v>
      </c>
      <c r="Q62" s="165" t="str">
        <f t="shared" si="5"/>
        <v>.</v>
      </c>
      <c r="R62" s="165" t="str">
        <f t="shared" si="5"/>
        <v>.</v>
      </c>
      <c r="S62" s="165" t="str">
        <f t="shared" si="4"/>
        <v>.</v>
      </c>
      <c r="T62" s="165" t="str">
        <f t="shared" si="4"/>
        <v>.</v>
      </c>
      <c r="U62" s="165" t="str">
        <f t="shared" si="4"/>
        <v>.</v>
      </c>
      <c r="V62" s="165" t="str">
        <f t="shared" si="4"/>
        <v>.</v>
      </c>
      <c r="W62" s="165" t="str">
        <f t="shared" si="4"/>
        <v>.</v>
      </c>
    </row>
    <row r="63" spans="1:23" ht="19.5" thickBot="1">
      <c r="A63" s="14" t="s">
        <v>103</v>
      </c>
      <c r="B63" s="15">
        <f>SUM(bahrain!B63,egypt!B63,jordan!B63,kuwait!B63,lebanon!B63,oman!B63,palestine!B63,qatar!B63,'saudi arabia'!B63,sudan!B63,syria!B63,UAE!B63,yemen!B63)</f>
        <v>10037.165344262237</v>
      </c>
      <c r="C63" s="15">
        <f>SUM(bahrain!C63,egypt!C63,jordan!C63,kuwait!C63,lebanon!C63,oman!C63,palestine!C63,qatar!C63,'saudi arabia'!C63,sudan!C63,syria!C63,UAE!C63,yemen!C63)</f>
        <v>7142.2689723868634</v>
      </c>
      <c r="D63" s="15">
        <f>SUM(bahrain!D63,egypt!D63,jordan!D63,kuwait!D63,lebanon!D63,oman!D63,palestine!D63,qatar!D63,'saudi arabia'!D63,sudan!D63,syria!D63,UAE!D63,yemen!D63)</f>
        <v>7979.3035061454621</v>
      </c>
      <c r="E63" s="15">
        <f>SUM(bahrain!E63,egypt!E63,jordan!E63,kuwait!E63,lebanon!E63,oman!E63,palestine!E63,qatar!E63,'saudi arabia'!E63,sudan!E63,syria!E63,UAE!E63,yemen!E63)</f>
        <v>8959.4690752879942</v>
      </c>
      <c r="F63" s="127">
        <f>SUM(bahrain!F63,egypt!F63,jordan!F63,kuwait!F63,lebanon!F63,oman!F63,palestine!F63,qatar!F63,'saudi arabia'!F63,sudan!F63,syria!F63,UAE!F63,yemen!F63)</f>
        <v>6667.0733477740532</v>
      </c>
      <c r="G63" s="15">
        <f>SUM(bahrain!G63,egypt!G63,jordan!G63,kuwait!G63,lebanon!G63,oman!G63,palestine!G63,qatar!G63,'saudi arabia'!G63,sudan!G63,syria!G63,UAE!G63,yemen!G63)</f>
        <v>2525.4667851117069</v>
      </c>
      <c r="H63" s="15">
        <f>SUM(bahrain!H63,egypt!H63,jordan!H63,kuwait!H63,lebanon!H63,oman!H63,palestine!H63,qatar!H63,'saudi arabia'!H63,sudan!H63,syria!H63,UAE!H63,yemen!H63)</f>
        <v>1696.8611026640797</v>
      </c>
      <c r="I63" s="15">
        <f>SUM(bahrain!I63,egypt!I63,jordan!I63,kuwait!I63,lebanon!I63,oman!I63,palestine!I63,qatar!I63,'saudi arabia'!I63,sudan!I63,syria!I63,UAE!I63,yemen!I63)</f>
        <v>1863.5069603699565</v>
      </c>
      <c r="J63" s="15">
        <f>SUM(bahrain!J63,egypt!J63,jordan!J63,kuwait!J63,lebanon!J63,oman!J63,palestine!J63,qatar!J63,'saudi arabia'!J63,sudan!J63,syria!J63,UAE!J63,yemen!J63)</f>
        <v>2964.8745365990135</v>
      </c>
      <c r="K63" s="127">
        <f>SUM(bahrain!K63,egypt!K63,jordan!K63,kuwait!K63,lebanon!K63,oman!K63,palestine!K63,qatar!K63,'saudi arabia'!K63,sudan!K63,syria!K63,UAE!K63,yemen!K63)</f>
        <v>2777.7938879703661</v>
      </c>
      <c r="L63" s="61" t="s">
        <v>104</v>
      </c>
      <c r="N63" s="165" t="str">
        <f t="shared" si="5"/>
        <v>.</v>
      </c>
      <c r="O63" s="165" t="str">
        <f t="shared" si="5"/>
        <v>.</v>
      </c>
      <c r="P63" s="165" t="str">
        <f t="shared" si="5"/>
        <v>.</v>
      </c>
      <c r="Q63" s="165" t="str">
        <f t="shared" si="5"/>
        <v>.</v>
      </c>
      <c r="R63" s="165" t="str">
        <f t="shared" si="5"/>
        <v>.</v>
      </c>
      <c r="S63" s="165" t="str">
        <f t="shared" si="4"/>
        <v>.</v>
      </c>
      <c r="T63" s="165" t="str">
        <f t="shared" si="4"/>
        <v>.</v>
      </c>
      <c r="U63" s="165" t="str">
        <f t="shared" si="4"/>
        <v>.</v>
      </c>
      <c r="V63" s="165" t="str">
        <f t="shared" si="4"/>
        <v>.</v>
      </c>
      <c r="W63" s="165" t="str">
        <f t="shared" si="4"/>
        <v>.</v>
      </c>
    </row>
    <row r="64" spans="1:23" ht="15" thickBot="1">
      <c r="A64" s="62" t="s">
        <v>7</v>
      </c>
      <c r="B64" s="30">
        <f>SUM(bahrain!B64,egypt!B64,jordan!B64,kuwait!B64,lebanon!B64,oman!B64,palestine!B64,qatar!B64,'saudi arabia'!B64,sudan!B64,syria!B64,UAE!B64,yemen!B64)</f>
        <v>10026.431709419745</v>
      </c>
      <c r="C64" s="30">
        <f>SUM(bahrain!C64,egypt!C64,jordan!C64,kuwait!C64,lebanon!C64,oman!C64,palestine!C64,qatar!C64,'saudi arabia'!C64,sudan!C64,syria!C64,UAE!C64,yemen!C64)</f>
        <v>7131.6776068851486</v>
      </c>
      <c r="D64" s="30">
        <f>SUM(bahrain!D64,egypt!D64,jordan!D64,kuwait!D64,lebanon!D64,oman!D64,palestine!D64,qatar!D64,'saudi arabia'!D64,sudan!D64,syria!D64,UAE!D64,yemen!D64)</f>
        <v>7972.3542480272927</v>
      </c>
      <c r="E64" s="30">
        <f>SUM(bahrain!E64,egypt!E64,jordan!E64,kuwait!E64,lebanon!E64,oman!E64,palestine!E64,qatar!E64,'saudi arabia'!E64,sudan!E64,syria!E64,UAE!E64,yemen!E64)</f>
        <v>8950.7638127283462</v>
      </c>
      <c r="F64" s="63">
        <f>SUM(bahrain!F64,egypt!F64,jordan!F64,kuwait!F64,lebanon!F64,oman!F64,palestine!F64,qatar!F64,'saudi arabia'!F64,sudan!F64,syria!F64,UAE!F64,yemen!F64)</f>
        <v>6610.7198745540063</v>
      </c>
      <c r="G64" s="30">
        <f>SUM(bahrain!G64,egypt!G64,jordan!G64,kuwait!G64,lebanon!G64,oman!G64,palestine!G64,qatar!G64,'saudi arabia'!G64,sudan!G64,syria!G64,UAE!G64,yemen!G64)</f>
        <v>2459.5037028461411</v>
      </c>
      <c r="H64" s="30">
        <f>SUM(bahrain!H64,egypt!H64,jordan!H64,kuwait!H64,lebanon!H64,oman!H64,palestine!H64,qatar!H64,'saudi arabia'!H64,sudan!H64,syria!H64,UAE!H64,yemen!H64)</f>
        <v>1640.3160436336527</v>
      </c>
      <c r="I64" s="30">
        <f>SUM(bahrain!I64,egypt!I64,jordan!I64,kuwait!I64,lebanon!I64,oman!I64,palestine!I64,qatar!I64,'saudi arabia'!I64,sudan!I64,syria!I64,UAE!I64,yemen!I64)</f>
        <v>1769.0116292000007</v>
      </c>
      <c r="J64" s="30">
        <f>SUM(bahrain!J64,egypt!J64,jordan!J64,kuwait!J64,lebanon!J64,oman!J64,palestine!J64,qatar!J64,'saudi arabia'!J64,sudan!J64,syria!J64,UAE!J64,yemen!J64)</f>
        <v>2914.5539288002897</v>
      </c>
      <c r="K64" s="63">
        <f>SUM(bahrain!K64,egypt!K64,jordan!K64,kuwait!K64,lebanon!K64,oman!K64,palestine!K64,qatar!K64,'saudi arabia'!K64,sudan!K64,syria!K64,UAE!K64,yemen!K64)</f>
        <v>2761.3991202022789</v>
      </c>
      <c r="L64" s="68" t="s">
        <v>105</v>
      </c>
      <c r="N64" s="165" t="str">
        <f t="shared" si="5"/>
        <v>.</v>
      </c>
      <c r="O64" s="165" t="str">
        <f t="shared" si="5"/>
        <v>.</v>
      </c>
      <c r="P64" s="165" t="str">
        <f t="shared" si="5"/>
        <v>.</v>
      </c>
      <c r="Q64" s="165" t="str">
        <f t="shared" si="5"/>
        <v>.</v>
      </c>
      <c r="R64" s="165" t="str">
        <f t="shared" si="5"/>
        <v>.</v>
      </c>
      <c r="S64" s="165" t="str">
        <f t="shared" si="4"/>
        <v>.</v>
      </c>
      <c r="T64" s="165" t="str">
        <f t="shared" si="4"/>
        <v>.</v>
      </c>
      <c r="U64" s="165" t="str">
        <f t="shared" si="4"/>
        <v>.</v>
      </c>
      <c r="V64" s="165" t="str">
        <f t="shared" si="4"/>
        <v>.</v>
      </c>
      <c r="W64" s="165" t="str">
        <f t="shared" si="4"/>
        <v>.</v>
      </c>
    </row>
    <row r="65" spans="1:23">
      <c r="A65" s="37" t="s">
        <v>106</v>
      </c>
      <c r="B65" s="38">
        <f>SUM(bahrain!B65,egypt!B65,jordan!B65,kuwait!B65,lebanon!B65,oman!B65,palestine!B65,qatar!B65,'saudi arabia'!B65,sudan!B65,syria!B65,UAE!B65,yemen!B65)</f>
        <v>8618.1538125604002</v>
      </c>
      <c r="C65" s="38">
        <f>SUM(bahrain!C65,egypt!C65,jordan!C65,kuwait!C65,lebanon!C65,oman!C65,palestine!C65,qatar!C65,'saudi arabia'!C65,sudan!C65,syria!C65,UAE!C65,yemen!C65)</f>
        <v>6022.9717315186526</v>
      </c>
      <c r="D65" s="38">
        <f>SUM(bahrain!D65,egypt!D65,jordan!D65,kuwait!D65,lebanon!D65,oman!D65,palestine!D65,qatar!D65,'saudi arabia'!D65,sudan!D65,syria!D65,UAE!D65,yemen!D65)</f>
        <v>6646.1117585264456</v>
      </c>
      <c r="E65" s="38">
        <f>SUM(bahrain!E65,egypt!E65,jordan!E65,kuwait!E65,lebanon!E65,oman!E65,palestine!E65,qatar!E65,'saudi arabia'!E65,sudan!E65,syria!E65,UAE!E65,yemen!E65)</f>
        <v>7297.712306252417</v>
      </c>
      <c r="F65" s="132">
        <f>SUM(bahrain!F65,egypt!F65,jordan!F65,kuwait!F65,lebanon!F65,oman!F65,palestine!F65,qatar!F65,'saudi arabia'!F65,sudan!F65,syria!F65,UAE!F65,yemen!F65)</f>
        <v>5293.4159816429128</v>
      </c>
      <c r="G65" s="38">
        <f>SUM(bahrain!G65,egypt!G65,jordan!G65,kuwait!G65,lebanon!G65,oman!G65,palestine!G65,qatar!G65,'saudi arabia'!G65,sudan!G65,syria!G65,UAE!G65,yemen!G65)</f>
        <v>981.82738471336279</v>
      </c>
      <c r="H65" s="38">
        <f>SUM(bahrain!H65,egypt!H65,jordan!H65,kuwait!H65,lebanon!H65,oman!H65,palestine!H65,qatar!H65,'saudi arabia'!H65,sudan!H65,syria!H65,UAE!H65,yemen!H65)</f>
        <v>788.12042752095397</v>
      </c>
      <c r="I65" s="38">
        <f>SUM(bahrain!I65,egypt!I65,jordan!I65,kuwait!I65,lebanon!I65,oman!I65,palestine!I65,qatar!I65,'saudi arabia'!I65,sudan!I65,syria!I65,UAE!I65,yemen!I65)</f>
        <v>1027.8590746144471</v>
      </c>
      <c r="J65" s="38">
        <f>SUM(bahrain!J65,egypt!J65,jordan!J65,kuwait!J65,lebanon!J65,oman!J65,palestine!J65,qatar!J65,'saudi arabia'!J65,sudan!J65,syria!J65,UAE!J65,yemen!J65)</f>
        <v>1355.1491459534764</v>
      </c>
      <c r="K65" s="132">
        <f>SUM(bahrain!K65,egypt!K65,jordan!K65,kuwait!K65,lebanon!K65,oman!K65,palestine!K65,qatar!K65,'saudi arabia'!K65,sudan!K65,syria!K65,UAE!K65,yemen!K65)</f>
        <v>1418.5417386060305</v>
      </c>
      <c r="L65" s="39" t="s">
        <v>107</v>
      </c>
      <c r="N65" s="165" t="str">
        <f t="shared" si="5"/>
        <v>.</v>
      </c>
      <c r="O65" s="165" t="str">
        <f t="shared" si="5"/>
        <v>.</v>
      </c>
      <c r="P65" s="165" t="str">
        <f t="shared" si="5"/>
        <v>.</v>
      </c>
      <c r="Q65" s="165" t="str">
        <f t="shared" si="5"/>
        <v>.</v>
      </c>
      <c r="R65" s="165" t="str">
        <f t="shared" si="5"/>
        <v>.</v>
      </c>
      <c r="S65" s="165" t="str">
        <f t="shared" si="4"/>
        <v>.</v>
      </c>
      <c r="T65" s="165" t="str">
        <f t="shared" si="4"/>
        <v>.</v>
      </c>
      <c r="U65" s="165" t="str">
        <f t="shared" si="4"/>
        <v>.</v>
      </c>
      <c r="V65" s="165" t="str">
        <f t="shared" si="4"/>
        <v>.</v>
      </c>
      <c r="W65" s="165" t="str">
        <f t="shared" si="4"/>
        <v>.</v>
      </c>
    </row>
    <row r="66" spans="1:23" s="13" customFormat="1" ht="13.5" thickBot="1">
      <c r="A66" s="37" t="s">
        <v>108</v>
      </c>
      <c r="B66" s="38">
        <f>SUM(bahrain!B66,egypt!B66,jordan!B66,kuwait!B66,lebanon!B66,oman!B66,palestine!B66,qatar!B66,'saudi arabia'!B66,sudan!B66,syria!B66,UAE!B66,yemen!B66)</f>
        <v>1408.2778968593439</v>
      </c>
      <c r="C66" s="38">
        <f>SUM(bahrain!C66,egypt!C66,jordan!C66,kuwait!C66,lebanon!C66,oman!C66,palestine!C66,qatar!C66,'saudi arabia'!C66,sudan!C66,syria!C66,UAE!C66,yemen!C66)</f>
        <v>1108.7058753664955</v>
      </c>
      <c r="D66" s="38">
        <f>SUM(bahrain!D66,egypt!D66,jordan!D66,kuwait!D66,lebanon!D66,oman!D66,palestine!D66,qatar!D66,'saudi arabia'!D66,sudan!D66,syria!D66,UAE!D66,yemen!D66)</f>
        <v>1326.2424895008471</v>
      </c>
      <c r="E66" s="38">
        <f>SUM(bahrain!E66,egypt!E66,jordan!E66,kuwait!E66,lebanon!E66,oman!E66,palestine!E66,qatar!E66,'saudi arabia'!E66,sudan!E66,syria!E66,UAE!E66,yemen!E66)</f>
        <v>1653.0515064759297</v>
      </c>
      <c r="F66" s="132">
        <f>SUM(bahrain!F66,egypt!F66,jordan!F66,kuwait!F66,lebanon!F66,oman!F66,palestine!F66,qatar!F66,'saudi arabia'!F66,sudan!F66,syria!F66,UAE!F66,yemen!F66)</f>
        <v>1317.303892911093</v>
      </c>
      <c r="G66" s="38">
        <f>SUM(bahrain!G66,egypt!G66,jordan!G66,kuwait!G66,lebanon!G66,oman!G66,palestine!G66,qatar!G66,'saudi arabia'!G66,sudan!G66,syria!G66,UAE!G66,yemen!G66)</f>
        <v>1477.6499501327785</v>
      </c>
      <c r="H66" s="38">
        <f>SUM(bahrain!H66,egypt!H66,jordan!H66,kuwait!H66,lebanon!H66,oman!H66,palestine!H66,qatar!H66,'saudi arabia'!H66,sudan!H66,syria!H66,UAE!H66,yemen!H66)</f>
        <v>852.11808710300397</v>
      </c>
      <c r="I66" s="38">
        <f>SUM(bahrain!I66,egypt!I66,jordan!I66,kuwait!I66,lebanon!I66,oman!I66,palestine!I66,qatar!I66,'saudi arabia'!I66,sudan!I66,syria!I66,UAE!I66,yemen!I66)</f>
        <v>741.10498277590068</v>
      </c>
      <c r="J66" s="38">
        <f>SUM(bahrain!J66,egypt!J66,jordan!J66,kuwait!J66,lebanon!J66,oman!J66,palestine!J66,qatar!J66,'saudi arabia'!J66,sudan!J66,syria!J66,UAE!J66,yemen!J66)</f>
        <v>1559.4047828468126</v>
      </c>
      <c r="K66" s="132">
        <f>SUM(bahrain!K66,egypt!K66,jordan!K66,kuwait!K66,lebanon!K66,oman!K66,palestine!K66,qatar!K66,'saudi arabia'!K66,sudan!K66,syria!K66,UAE!K66,yemen!K66)</f>
        <v>1342.8417286828985</v>
      </c>
      <c r="L66" s="39" t="s">
        <v>109</v>
      </c>
      <c r="M66" s="12"/>
      <c r="N66" s="165" t="str">
        <f t="shared" si="5"/>
        <v>.</v>
      </c>
      <c r="O66" s="165" t="str">
        <f t="shared" si="5"/>
        <v>.</v>
      </c>
      <c r="P66" s="165" t="str">
        <f t="shared" si="5"/>
        <v>.</v>
      </c>
      <c r="Q66" s="165" t="str">
        <f t="shared" si="5"/>
        <v>.</v>
      </c>
      <c r="R66" s="165" t="str">
        <f t="shared" si="5"/>
        <v>.</v>
      </c>
      <c r="S66" s="165" t="str">
        <f t="shared" si="4"/>
        <v>.</v>
      </c>
      <c r="T66" s="165" t="str">
        <f t="shared" si="4"/>
        <v>.</v>
      </c>
      <c r="U66" s="165" t="str">
        <f t="shared" si="4"/>
        <v>.</v>
      </c>
      <c r="V66" s="165" t="str">
        <f t="shared" si="4"/>
        <v>.</v>
      </c>
      <c r="W66" s="165" t="str">
        <f t="shared" si="4"/>
        <v>.</v>
      </c>
    </row>
    <row r="67" spans="1:23" ht="15" thickBot="1">
      <c r="A67" s="65" t="s">
        <v>85</v>
      </c>
      <c r="B67" s="30">
        <f>SUM(bahrain!B67,egypt!B67,jordan!B67,kuwait!B67,lebanon!B67,oman!B67,palestine!B67,qatar!B67,'saudi arabia'!B67,sudan!B67,syria!B67,UAE!B67,yemen!B67)</f>
        <v>10.727091271629526</v>
      </c>
      <c r="C67" s="30">
        <f>SUM(bahrain!C67,egypt!C67,jordan!C67,kuwait!C67,lebanon!C67,oman!C67,palestine!C67,qatar!C67,'saudi arabia'!C67,sudan!C67,syria!C67,UAE!C67,yemen!C67)</f>
        <v>10.56797207127202</v>
      </c>
      <c r="D67" s="30">
        <f>SUM(bahrain!D67,egypt!D67,jordan!D67,kuwait!D67,lebanon!D67,oman!D67,palestine!D67,qatar!D67,'saudi arabia'!D67,sudan!D67,syria!D67,UAE!D67,yemen!D67)</f>
        <v>6.9362171378302557</v>
      </c>
      <c r="E67" s="30">
        <f>SUM(bahrain!E67,egypt!E67,jordan!E67,kuwait!E67,lebanon!E67,oman!E67,palestine!E67,qatar!E67,'saudi arabia'!E67,sudan!E67,syria!E67,UAE!E67,yemen!E67)</f>
        <v>8.6919822845975308</v>
      </c>
      <c r="F67" s="63">
        <f>SUM(bahrain!F67,egypt!F67,jordan!F67,kuwait!F67,lebanon!F67,oman!F67,palestine!F67,qatar!F67,'saudi arabia'!F67,sudan!F67,syria!F67,UAE!F67,yemen!F67)</f>
        <v>56.334416891547136</v>
      </c>
      <c r="G67" s="30">
        <f>SUM(bahrain!G67,egypt!G67,jordan!G67,kuwait!G67,lebanon!G67,oman!G67,palestine!G67,qatar!G67,'saudi arabia'!G67,sudan!G67,syria!G67,UAE!G67,yemen!G67)</f>
        <v>65.910597072621357</v>
      </c>
      <c r="H67" s="30">
        <f>SUM(bahrain!H67,egypt!H67,jordan!H67,kuwait!H67,lebanon!H67,oman!H67,palestine!H67,qatar!H67,'saudi arabia'!H67,sudan!H67,syria!H67,UAE!H67,yemen!H67)</f>
        <v>56.527398352187994</v>
      </c>
      <c r="I67" s="30">
        <f>SUM(bahrain!I67,egypt!I67,jordan!I67,kuwait!I67,lebanon!I67,oman!I67,palestine!I67,qatar!I67,'saudi arabia'!I67,sudan!I67,syria!I67,UAE!I67,yemen!I67)</f>
        <v>94.45886409072564</v>
      </c>
      <c r="J67" s="30">
        <f>SUM(bahrain!J67,egypt!J67,jordan!J67,kuwait!J67,lebanon!J67,oman!J67,palestine!J67,qatar!J67,'saudi arabia'!J67,sudan!J67,syria!J67,UAE!J67,yemen!J67)</f>
        <v>50.268382448724083</v>
      </c>
      <c r="K67" s="63">
        <f>SUM(bahrain!K67,egypt!K67,jordan!K67,kuwait!K67,lebanon!K67,oman!K67,palestine!K67,qatar!K67,'saudi arabia'!K67,sudan!K67,syria!K67,UAE!K67,yemen!K67)</f>
        <v>16.387052558056698</v>
      </c>
      <c r="L67" s="69" t="s">
        <v>110</v>
      </c>
      <c r="N67" s="165" t="str">
        <f t="shared" si="5"/>
        <v>.</v>
      </c>
      <c r="O67" s="165" t="str">
        <f t="shared" si="5"/>
        <v>.</v>
      </c>
      <c r="P67" s="165" t="str">
        <f t="shared" si="5"/>
        <v>.</v>
      </c>
      <c r="Q67" s="165" t="str">
        <f t="shared" si="5"/>
        <v>.</v>
      </c>
      <c r="R67" s="165" t="str">
        <f t="shared" si="5"/>
        <v>.</v>
      </c>
      <c r="S67" s="165" t="str">
        <f t="shared" si="4"/>
        <v>.</v>
      </c>
      <c r="T67" s="165" t="str">
        <f t="shared" si="4"/>
        <v>.</v>
      </c>
      <c r="U67" s="165" t="str">
        <f t="shared" si="4"/>
        <v>.</v>
      </c>
      <c r="V67" s="165" t="str">
        <f t="shared" si="4"/>
        <v>.</v>
      </c>
      <c r="W67" s="165" t="str">
        <f t="shared" si="4"/>
        <v>.</v>
      </c>
    </row>
    <row r="68" spans="1:23" s="13" customFormat="1" ht="19.5" thickBot="1">
      <c r="A68" s="70" t="s">
        <v>111</v>
      </c>
      <c r="B68" s="15">
        <f>SUM(bahrain!B68,egypt!B68,jordan!B68,kuwait!B68,lebanon!B68,oman!B68,palestine!B68,qatar!B68,'saudi arabia'!B68,sudan!B68,syria!B68,UAE!B68,yemen!B68)</f>
        <v>237768.11600122831</v>
      </c>
      <c r="C68" s="15">
        <f>SUM(bahrain!C68,egypt!C68,jordan!C68,kuwait!C68,lebanon!C68,oman!C68,palestine!C68,qatar!C68,'saudi arabia'!C68,sudan!C68,syria!C68,UAE!C68,yemen!C68)</f>
        <v>197666.08448603001</v>
      </c>
      <c r="D68" s="15">
        <f>SUM(bahrain!D68,egypt!D68,jordan!D68,kuwait!D68,lebanon!D68,oman!D68,palestine!D68,qatar!D68,'saudi arabia'!D68,sudan!D68,syria!D68,UAE!D68,yemen!D68)</f>
        <v>225544.37442179958</v>
      </c>
      <c r="E68" s="15">
        <f>SUM(bahrain!E68,egypt!E68,jordan!E68,kuwait!E68,lebanon!E68,oman!E68,palestine!E68,qatar!E68,'saudi arabia'!E68,sudan!E68,syria!E68,UAE!E68,yemen!E68)</f>
        <v>264831.75285236409</v>
      </c>
      <c r="F68" s="127">
        <f>SUM(bahrain!F68,egypt!F68,jordan!F68,kuwait!F68,lebanon!F68,oman!F68,palestine!F68,qatar!F68,'saudi arabia'!F68,sudan!F68,syria!F68,UAE!F68,yemen!F68)</f>
        <v>178470.90274366908</v>
      </c>
      <c r="G68" s="15">
        <f>SUM(bahrain!G68,egypt!G68,jordan!G68,kuwait!G68,lebanon!G68,oman!G68,palestine!G68,qatar!G68,'saudi arabia'!G68,sudan!G68,syria!G68,UAE!G68,yemen!G68)</f>
        <v>360831.29871826124</v>
      </c>
      <c r="H68" s="15">
        <f>SUM(bahrain!H68,egypt!H68,jordan!H68,kuwait!H68,lebanon!H68,oman!H68,palestine!H68,qatar!H68,'saudi arabia'!H68,sudan!H68,syria!H68,UAE!H68,yemen!H68)</f>
        <v>269075.47794058855</v>
      </c>
      <c r="I68" s="15">
        <f>SUM(bahrain!I68,egypt!I68,jordan!I68,kuwait!I68,lebanon!I68,oman!I68,palestine!I68,qatar!I68,'saudi arabia'!I68,sudan!I68,syria!I68,UAE!I68,yemen!I68)</f>
        <v>357798.1434528642</v>
      </c>
      <c r="J68" s="15">
        <f>SUM(bahrain!J68,egypt!J68,jordan!J68,kuwait!J68,lebanon!J68,oman!J68,palestine!J68,qatar!J68,'saudi arabia'!J68,sudan!J68,syria!J68,UAE!J68,yemen!J68)</f>
        <v>469964.66426120902</v>
      </c>
      <c r="K68" s="127">
        <f>SUM(bahrain!K68,egypt!K68,jordan!K68,kuwait!K68,lebanon!K68,oman!K68,palestine!K68,qatar!K68,'saudi arabia'!K68,sudan!K68,syria!K68,UAE!K68,yemen!K68)</f>
        <v>425781.10755914531</v>
      </c>
      <c r="L68" s="71" t="s">
        <v>112</v>
      </c>
      <c r="M68" s="12"/>
      <c r="N68" s="165" t="str">
        <f t="shared" si="5"/>
        <v>.</v>
      </c>
      <c r="O68" s="165" t="str">
        <f t="shared" si="5"/>
        <v>.</v>
      </c>
      <c r="P68" s="165" t="str">
        <f t="shared" si="5"/>
        <v>.</v>
      </c>
      <c r="Q68" s="165" t="str">
        <f t="shared" si="5"/>
        <v>.</v>
      </c>
      <c r="R68" s="165" t="str">
        <f t="shared" si="5"/>
        <v>.</v>
      </c>
      <c r="S68" s="165" t="str">
        <f t="shared" si="4"/>
        <v>.</v>
      </c>
      <c r="T68" s="165" t="str">
        <f t="shared" si="4"/>
        <v>.</v>
      </c>
      <c r="U68" s="165" t="str">
        <f t="shared" si="4"/>
        <v>.</v>
      </c>
      <c r="V68" s="165" t="str">
        <f t="shared" si="4"/>
        <v>.</v>
      </c>
      <c r="W68" s="165" t="str">
        <f t="shared" si="4"/>
        <v>.</v>
      </c>
    </row>
    <row r="69" spans="1:23" ht="15" thickBot="1">
      <c r="A69" s="62" t="s">
        <v>113</v>
      </c>
      <c r="B69" s="30">
        <f>SUM(bahrain!B69,egypt!B69,jordan!B69,kuwait!B69,lebanon!B69,oman!B69,palestine!B69,qatar!B69,'saudi arabia'!B69,sudan!B69,syria!B69,UAE!B69,yemen!B69)</f>
        <v>32012.573610900999</v>
      </c>
      <c r="C69" s="30">
        <f>SUM(bahrain!C69,egypt!C69,jordan!C69,kuwait!C69,lebanon!C69,oman!C69,palestine!C69,qatar!C69,'saudi arabia'!C69,sudan!C69,syria!C69,UAE!C69,yemen!C69)</f>
        <v>22995.597068219537</v>
      </c>
      <c r="D69" s="30">
        <f>SUM(bahrain!D69,egypt!D69,jordan!D69,kuwait!D69,lebanon!D69,oman!D69,palestine!D69,qatar!D69,'saudi arabia'!D69,sudan!D69,syria!D69,UAE!D69,yemen!D69)</f>
        <v>24077.999711822777</v>
      </c>
      <c r="E69" s="30">
        <f>SUM(bahrain!E69,egypt!E69,jordan!E69,kuwait!E69,lebanon!E69,oman!E69,palestine!E69,qatar!E69,'saudi arabia'!E69,sudan!E69,syria!E69,UAE!E69,yemen!E69)</f>
        <v>23471.751580336531</v>
      </c>
      <c r="F69" s="63">
        <f>SUM(bahrain!F69,egypt!F69,jordan!F69,kuwait!F69,lebanon!F69,oman!F69,palestine!F69,qatar!F69,'saudi arabia'!F69,sudan!F69,syria!F69,UAE!F69,yemen!F69)</f>
        <v>18331.896135550534</v>
      </c>
      <c r="G69" s="30">
        <f>SUM(bahrain!G69,egypt!G69,jordan!G69,kuwait!G69,lebanon!G69,oman!G69,palestine!G69,qatar!G69,'saudi arabia'!G69,sudan!G69,syria!G69,UAE!G69,yemen!G69)</f>
        <v>70134.880857656739</v>
      </c>
      <c r="H69" s="30">
        <f>SUM(bahrain!H69,egypt!H69,jordan!H69,kuwait!H69,lebanon!H69,oman!H69,palestine!H69,qatar!H69,'saudi arabia'!H69,sudan!H69,syria!H69,UAE!H69,yemen!H69)</f>
        <v>41056.27663988038</v>
      </c>
      <c r="I69" s="30">
        <f>SUM(bahrain!I69,egypt!I69,jordan!I69,kuwait!I69,lebanon!I69,oman!I69,palestine!I69,qatar!I69,'saudi arabia'!I69,sudan!I69,syria!I69,UAE!I69,yemen!I69)</f>
        <v>58398.241788210122</v>
      </c>
      <c r="J69" s="30">
        <f>SUM(bahrain!J69,egypt!J69,jordan!J69,kuwait!J69,lebanon!J69,oman!J69,palestine!J69,qatar!J69,'saudi arabia'!J69,sudan!J69,syria!J69,UAE!J69,yemen!J69)</f>
        <v>79081.482602148855</v>
      </c>
      <c r="K69" s="63">
        <f>SUM(bahrain!K69,egypt!K69,jordan!K69,kuwait!K69,lebanon!K69,oman!K69,palestine!K69,qatar!K69,'saudi arabia'!K69,sudan!K69,syria!K69,UAE!K69,yemen!K69)</f>
        <v>89387.553533723505</v>
      </c>
      <c r="L69" s="72" t="s">
        <v>114</v>
      </c>
      <c r="N69" s="165" t="str">
        <f t="shared" si="5"/>
        <v>.</v>
      </c>
      <c r="O69" s="165" t="str">
        <f t="shared" si="5"/>
        <v>.</v>
      </c>
      <c r="P69" s="165" t="str">
        <f t="shared" si="5"/>
        <v>.</v>
      </c>
      <c r="Q69" s="165" t="str">
        <f t="shared" si="5"/>
        <v>.</v>
      </c>
      <c r="R69" s="165" t="str">
        <f t="shared" si="5"/>
        <v>.</v>
      </c>
      <c r="S69" s="165" t="str">
        <f t="shared" si="4"/>
        <v>.</v>
      </c>
      <c r="T69" s="165" t="str">
        <f t="shared" si="4"/>
        <v>.</v>
      </c>
      <c r="U69" s="165" t="str">
        <f t="shared" si="4"/>
        <v>.</v>
      </c>
      <c r="V69" s="165" t="str">
        <f t="shared" si="4"/>
        <v>.</v>
      </c>
      <c r="W69" s="165" t="str">
        <f t="shared" si="4"/>
        <v>.</v>
      </c>
    </row>
    <row r="70" spans="1:23" ht="15" thickBot="1">
      <c r="A70" s="73" t="s">
        <v>115</v>
      </c>
      <c r="B70" s="74">
        <f>SUM(bahrain!B70,egypt!B70,jordan!B70,kuwait!B70,lebanon!B70,oman!B70,palestine!B70,qatar!B70,'saudi arabia'!B70,sudan!B70,syria!B70,UAE!B70,yemen!B70)</f>
        <v>205755.54239032729</v>
      </c>
      <c r="C70" s="74">
        <f>SUM(bahrain!C70,egypt!C70,jordan!C70,kuwait!C70,lebanon!C70,oman!C70,palestine!C70,qatar!C70,'saudi arabia'!C70,sudan!C70,syria!C70,UAE!C70,yemen!C70)</f>
        <v>174670.48741781045</v>
      </c>
      <c r="D70" s="74">
        <f>SUM(bahrain!D70,egypt!D70,jordan!D70,kuwait!D70,lebanon!D70,oman!D70,palestine!D70,qatar!D70,'saudi arabia'!D70,sudan!D70,syria!D70,UAE!D70,yemen!D70)</f>
        <v>201466.37470997687</v>
      </c>
      <c r="E70" s="74">
        <f>SUM(bahrain!E70,egypt!E70,jordan!E70,kuwait!E70,lebanon!E70,oman!E70,palestine!E70,qatar!E70,'saudi arabia'!E70,sudan!E70,syria!E70,UAE!E70,yemen!E70)</f>
        <v>241360.00127202758</v>
      </c>
      <c r="F70" s="139">
        <f>SUM(bahrain!F70,egypt!F70,jordan!F70,kuwait!F70,lebanon!F70,oman!F70,palestine!F70,qatar!F70,'saudi arabia'!F70,sudan!F70,syria!F70,UAE!F70,yemen!F70)</f>
        <v>160139.00660811857</v>
      </c>
      <c r="G70" s="74">
        <f>SUM(bahrain!G70,egypt!G70,jordan!G70,kuwait!G70,lebanon!G70,oman!G70,palestine!G70,qatar!G70,'saudi arabia'!G70,sudan!G70,syria!G70,UAE!G70,yemen!G70)</f>
        <v>290696.41786060442</v>
      </c>
      <c r="H70" s="74">
        <f>SUM(bahrain!H70,egypt!H70,jordan!H70,kuwait!H70,lebanon!H70,oman!H70,palestine!H70,qatar!H70,'saudi arabia'!H70,sudan!H70,syria!H70,UAE!H70,yemen!H70)</f>
        <v>228019.20130070817</v>
      </c>
      <c r="I70" s="74">
        <f>SUM(bahrain!I70,egypt!I70,jordan!I70,kuwait!I70,lebanon!I70,oman!I70,palestine!I70,qatar!I70,'saudi arabia'!I70,sudan!I70,syria!I70,UAE!I70,yemen!I70)</f>
        <v>299399.90166465414</v>
      </c>
      <c r="J70" s="74">
        <f>SUM(bahrain!J70,egypt!J70,jordan!J70,kuwait!J70,lebanon!J70,oman!J70,palestine!J70,qatar!J70,'saudi arabia'!J70,sudan!J70,syria!J70,UAE!J70,yemen!J70)</f>
        <v>390883.18165906024</v>
      </c>
      <c r="K70" s="139">
        <f>SUM(bahrain!K70,egypt!K70,jordan!K70,kuwait!K70,lebanon!K70,oman!K70,palestine!K70,qatar!K70,'saudi arabia'!K70,sudan!K70,syria!K70,UAE!K70,yemen!K70)</f>
        <v>336393.55402542179</v>
      </c>
      <c r="L70" s="75" t="s">
        <v>110</v>
      </c>
      <c r="N70" s="165" t="str">
        <f t="shared" si="5"/>
        <v>.</v>
      </c>
      <c r="O70" s="165" t="str">
        <f t="shared" si="5"/>
        <v>.</v>
      </c>
      <c r="P70" s="165" t="str">
        <f t="shared" si="5"/>
        <v>.</v>
      </c>
      <c r="Q70" s="165" t="str">
        <f t="shared" si="5"/>
        <v>.</v>
      </c>
      <c r="R70" s="165" t="str">
        <f t="shared" si="5"/>
        <v>.</v>
      </c>
      <c r="S70" s="165" t="str">
        <f t="shared" si="4"/>
        <v>.</v>
      </c>
      <c r="T70" s="165" t="str">
        <f t="shared" si="4"/>
        <v>.</v>
      </c>
      <c r="U70" s="165" t="str">
        <f t="shared" si="4"/>
        <v>.</v>
      </c>
      <c r="V70" s="165" t="str">
        <f t="shared" si="4"/>
        <v>.</v>
      </c>
      <c r="W70" s="165" t="str">
        <f t="shared" si="4"/>
        <v>.</v>
      </c>
    </row>
    <row r="71" spans="1:23" ht="13.5" thickBot="1">
      <c r="A71" s="178" t="s">
        <v>116</v>
      </c>
      <c r="B71" s="179">
        <f>SUM(bahrain!B71,egypt!B71,jordan!B71,kuwait!B71,lebanon!B71,oman!B71,palestine!B71,qatar!B71,'saudi arabia'!B71,sudan!B71,syria!B71,UAE!B71,yemen!B71)</f>
        <v>59660.97977763875</v>
      </c>
      <c r="C71" s="179">
        <f>SUM(bahrain!C71,egypt!C71,jordan!C71,kuwait!C71,lebanon!C71,oman!C71,palestine!C71,qatar!C71,'saudi arabia'!C71,sudan!C71,syria!C71,UAE!C71,yemen!C71)</f>
        <v>48903.366233486136</v>
      </c>
      <c r="D71" s="179">
        <f>SUM(bahrain!D71,egypt!D71,jordan!D71,kuwait!D71,lebanon!D71,oman!D71,palestine!D71,qatar!D71,'saudi arabia'!D71,sudan!D71,syria!D71,UAE!D71,yemen!D71)</f>
        <v>59030.054641306509</v>
      </c>
      <c r="E71" s="179">
        <f>SUM(bahrain!E71,egypt!E71,jordan!E71,kuwait!E71,lebanon!E71,oman!E71,palestine!E71,qatar!E71,'saudi arabia'!E71,sudan!E71,syria!E71,UAE!E71,yemen!E71)</f>
        <v>71843.013393136454</v>
      </c>
      <c r="F71" s="180">
        <f>SUM(bahrain!F71,egypt!F71,jordan!F71,kuwait!F71,lebanon!F71,oman!F71,palestine!F71,qatar!F71,'saudi arabia'!F71,sudan!F71,syria!F71,UAE!F71,yemen!F71)</f>
        <v>55807.346174108832</v>
      </c>
      <c r="G71" s="179">
        <f>SUM(bahrain!G71,egypt!G71,jordan!G71,kuwait!G71,lebanon!G71,oman!G71,palestine!G71,qatar!G71,'saudi arabia'!G71,sudan!G71,syria!G71,UAE!G71,yemen!G71)</f>
        <v>82387.946756814985</v>
      </c>
      <c r="H71" s="179">
        <f>SUM(bahrain!H71,egypt!H71,jordan!H71,kuwait!H71,lebanon!H71,oman!H71,palestine!H71,qatar!H71,'saudi arabia'!H71,sudan!H71,syria!H71,UAE!H71,yemen!H71)</f>
        <v>75168.304858283911</v>
      </c>
      <c r="I71" s="179">
        <f>SUM(bahrain!I71,egypt!I71,jordan!I71,kuwait!I71,lebanon!I71,oman!I71,palestine!I71,qatar!I71,'saudi arabia'!I71,sudan!I71,syria!I71,UAE!I71,yemen!I71)</f>
        <v>83630.242281347571</v>
      </c>
      <c r="J71" s="179">
        <f>SUM(bahrain!J71,egypt!J71,jordan!J71,kuwait!J71,lebanon!J71,oman!J71,palestine!J71,qatar!J71,'saudi arabia'!J71,sudan!J71,syria!J71,UAE!J71,yemen!J71)</f>
        <v>91472.037659875365</v>
      </c>
      <c r="K71" s="180">
        <f>SUM(bahrain!K71,egypt!K71,jordan!K71,kuwait!K71,lebanon!K71,oman!K71,palestine!K71,qatar!K71,'saudi arabia'!K71,sudan!K71,syria!K71,UAE!K71,yemen!K71)</f>
        <v>73119.037406887874</v>
      </c>
      <c r="L71" s="181" t="s">
        <v>117</v>
      </c>
      <c r="N71" s="165" t="str">
        <f t="shared" si="5"/>
        <v>.</v>
      </c>
      <c r="O71" s="165" t="str">
        <f t="shared" si="5"/>
        <v>.</v>
      </c>
      <c r="P71" s="165" t="str">
        <f t="shared" si="5"/>
        <v>.</v>
      </c>
      <c r="Q71" s="165" t="str">
        <f t="shared" si="5"/>
        <v>.</v>
      </c>
      <c r="R71" s="165" t="str">
        <f t="shared" si="5"/>
        <v>.</v>
      </c>
      <c r="S71" s="165" t="str">
        <f t="shared" si="4"/>
        <v>.</v>
      </c>
      <c r="T71" s="165" t="str">
        <f t="shared" si="4"/>
        <v>.</v>
      </c>
      <c r="U71" s="165" t="str">
        <f t="shared" si="4"/>
        <v>.</v>
      </c>
      <c r="V71" s="165" t="str">
        <f t="shared" si="4"/>
        <v>.</v>
      </c>
      <c r="W71" s="165" t="str">
        <f t="shared" si="4"/>
        <v>.</v>
      </c>
    </row>
    <row r="72" spans="1:23" s="84" customFormat="1" ht="25.5">
      <c r="A72" s="107" t="s">
        <v>118</v>
      </c>
      <c r="B72" s="108">
        <f>SUM(bahrain!B72,egypt!B72,jordan!B72,kuwait!B72,lebanon!B72,oman!B72,palestine!B72,qatar!B72,'saudi arabia'!B72,sudan!B72,syria!B72,UAE!B72,yemen!B72)</f>
        <v>17009.329297968685</v>
      </c>
      <c r="C72" s="108">
        <f>SUM(bahrain!C72,egypt!C72,jordan!C72,kuwait!C72,lebanon!C72,oman!C72,palestine!C72,qatar!C72,'saudi arabia'!C72,sudan!C72,syria!C72,UAE!C72,yemen!C72)</f>
        <v>12058.09949947279</v>
      </c>
      <c r="D72" s="108">
        <f>SUM(bahrain!D72,egypt!D72,jordan!D72,kuwait!D72,lebanon!D72,oman!D72,palestine!D72,qatar!D72,'saudi arabia'!D72,sudan!D72,syria!D72,UAE!D72,yemen!D72)</f>
        <v>13291.260022204202</v>
      </c>
      <c r="E72" s="108">
        <f>SUM(bahrain!E72,egypt!E72,jordan!E72,kuwait!E72,lebanon!E72,oman!E72,palestine!E72,qatar!E72,'saudi arabia'!E72,sudan!E72,syria!E72,UAE!E72,yemen!E72)</f>
        <v>14685.370617303668</v>
      </c>
      <c r="F72" s="161">
        <f>SUM(bahrain!F72,egypt!F72,jordan!F72,kuwait!F72,lebanon!F72,oman!F72,palestine!F72,qatar!F72,'saudi arabia'!F72,sudan!F72,syria!F72,UAE!F72,yemen!F72)</f>
        <v>11091.656715433368</v>
      </c>
      <c r="G72" s="108">
        <f>SUM(bahrain!G72,egypt!G72,jordan!G72,kuwait!G72,lebanon!G72,oman!G72,palestine!G72,qatar!G72,'saudi arabia'!G72,sudan!G72,syria!G72,UAE!G72,yemen!G72)</f>
        <v>12814.989590651536</v>
      </c>
      <c r="H72" s="108">
        <f>SUM(bahrain!H72,egypt!H72,jordan!H72,kuwait!H72,lebanon!H72,oman!H72,palestine!H72,qatar!H72,'saudi arabia'!H72,sudan!H72,syria!H72,UAE!H72,yemen!H72)</f>
        <v>11495.620178909558</v>
      </c>
      <c r="I72" s="108">
        <f>SUM(bahrain!I72,egypt!I72,jordan!I72,kuwait!I72,lebanon!I72,oman!I72,palestine!I72,qatar!I72,'saudi arabia'!I72,sudan!I72,syria!I72,UAE!I72,yemen!I72)</f>
        <v>15548.467761312628</v>
      </c>
      <c r="J72" s="108">
        <f>SUM(bahrain!J72,egypt!J72,jordan!J72,kuwait!J72,lebanon!J72,oman!J72,palestine!J72,qatar!J72,'saudi arabia'!J72,sudan!J72,syria!J72,UAE!J72,yemen!J72)</f>
        <v>22708.468135789535</v>
      </c>
      <c r="K72" s="161">
        <f>SUM(bahrain!K72,egypt!K72,jordan!K72,kuwait!K72,lebanon!K72,oman!K72,palestine!K72,qatar!K72,'saudi arabia'!K72,sudan!K72,syria!K72,UAE!K72,yemen!K72)</f>
        <v>8219.1253964093285</v>
      </c>
      <c r="L72" s="109" t="s">
        <v>119</v>
      </c>
      <c r="M72" s="12"/>
      <c r="N72" s="165" t="str">
        <f t="shared" si="5"/>
        <v>.</v>
      </c>
      <c r="O72" s="165" t="str">
        <f t="shared" si="5"/>
        <v>.</v>
      </c>
      <c r="P72" s="165" t="str">
        <f t="shared" si="5"/>
        <v>.</v>
      </c>
      <c r="Q72" s="165" t="str">
        <f t="shared" si="5"/>
        <v>.</v>
      </c>
      <c r="R72" s="165" t="str">
        <f t="shared" si="5"/>
        <v>.</v>
      </c>
      <c r="S72" s="165" t="str">
        <f t="shared" si="4"/>
        <v>.</v>
      </c>
      <c r="T72" s="165" t="str">
        <f t="shared" si="4"/>
        <v>.</v>
      </c>
      <c r="U72" s="165" t="str">
        <f t="shared" si="4"/>
        <v>.</v>
      </c>
      <c r="V72" s="165" t="str">
        <f t="shared" si="4"/>
        <v>.</v>
      </c>
      <c r="W72" s="165" t="str">
        <f t="shared" si="4"/>
        <v>.</v>
      </c>
    </row>
    <row r="73" spans="1:23">
      <c r="A73" s="40" t="s">
        <v>120</v>
      </c>
      <c r="B73" s="104">
        <f>SUM(bahrain!B73,egypt!B73,jordan!B73,kuwait!B73,lebanon!B73,oman!B73,palestine!B73,qatar!B73,'saudi arabia'!B73,sudan!B73,syria!B73,UAE!B73,yemen!B73)</f>
        <v>2300.9999301179855</v>
      </c>
      <c r="C73" s="104">
        <f>SUM(bahrain!C73,egypt!C73,jordan!C73,kuwait!C73,lebanon!C73,oman!C73,palestine!C73,qatar!C73,'saudi arabia'!C73,sudan!C73,syria!C73,UAE!C73,yemen!C73)</f>
        <v>1597.342338162508</v>
      </c>
      <c r="D73" s="104">
        <f>SUM(bahrain!D73,egypt!D73,jordan!D73,kuwait!D73,lebanon!D73,oman!D73,palestine!D73,qatar!D73,'saudi arabia'!D73,sudan!D73,syria!D73,UAE!D73,yemen!D73)</f>
        <v>2076.7617537829897</v>
      </c>
      <c r="E73" s="104">
        <f>SUM(bahrain!E73,egypt!E73,jordan!E73,kuwait!E73,lebanon!E73,oman!E73,palestine!E73,qatar!E73,'saudi arabia'!E73,sudan!E73,syria!E73,UAE!E73,yemen!E73)</f>
        <v>2612.1820833732918</v>
      </c>
      <c r="F73" s="160">
        <f>SUM(bahrain!F73,egypt!F73,jordan!F73,kuwait!F73,lebanon!F73,oman!F73,palestine!F73,qatar!F73,'saudi arabia'!F73,sudan!F73,syria!F73,UAE!F73,yemen!F73)</f>
        <v>654.80742867530944</v>
      </c>
      <c r="G73" s="46">
        <f>SUM(bahrain!G73,egypt!G73,jordan!G73,kuwait!G73,lebanon!G73,oman!G73,palestine!G73,qatar!G73,'saudi arabia'!G73,sudan!G73,syria!G73,UAE!G73,yemen!G73)</f>
        <v>7322.9139431594967</v>
      </c>
      <c r="H73" s="46">
        <f>SUM(bahrain!H73,egypt!H73,jordan!H73,kuwait!H73,lebanon!H73,oman!H73,palestine!H73,qatar!H73,'saudi arabia'!H73,sudan!H73,syria!H73,UAE!H73,yemen!H73)</f>
        <v>8173.5518901311634</v>
      </c>
      <c r="I73" s="46">
        <f>SUM(bahrain!I73,egypt!I73,jordan!I73,kuwait!I73,lebanon!I73,oman!I73,palestine!I73,qatar!I73,'saudi arabia'!I73,sudan!I73,syria!I73,UAE!I73,yemen!I73)</f>
        <v>9955.1575622696164</v>
      </c>
      <c r="J73" s="46">
        <f>SUM(bahrain!J73,egypt!J73,jordan!J73,kuwait!J73,lebanon!J73,oman!J73,palestine!J73,qatar!J73,'saudi arabia'!J73,sudan!J73,syria!J73,UAE!J73,yemen!J73)</f>
        <v>14789.678260155317</v>
      </c>
      <c r="K73" s="133">
        <f>SUM(bahrain!K73,egypt!K73,jordan!K73,kuwait!K73,lebanon!K73,oman!K73,palestine!K73,qatar!K73,'saudi arabia'!K73,sudan!K73,syria!K73,UAE!K73,yemen!K73)</f>
        <v>480.60262024802915</v>
      </c>
      <c r="L73" s="41" t="s">
        <v>121</v>
      </c>
      <c r="N73" s="165" t="str">
        <f t="shared" si="5"/>
        <v>.</v>
      </c>
      <c r="O73" s="165" t="str">
        <f t="shared" si="5"/>
        <v>.</v>
      </c>
      <c r="P73" s="165" t="str">
        <f t="shared" si="5"/>
        <v>.</v>
      </c>
      <c r="Q73" s="165" t="str">
        <f t="shared" si="5"/>
        <v>.</v>
      </c>
      <c r="R73" s="165" t="str">
        <f t="shared" si="5"/>
        <v>.</v>
      </c>
      <c r="S73" s="165" t="str">
        <f t="shared" si="4"/>
        <v>.</v>
      </c>
      <c r="T73" s="165" t="str">
        <f t="shared" si="4"/>
        <v>.</v>
      </c>
      <c r="U73" s="165" t="str">
        <f t="shared" si="4"/>
        <v>.</v>
      </c>
      <c r="V73" s="165" t="str">
        <f t="shared" si="4"/>
        <v>.</v>
      </c>
      <c r="W73" s="165" t="str">
        <f t="shared" si="4"/>
        <v>.</v>
      </c>
    </row>
    <row r="74" spans="1:23" ht="13.5" thickBot="1">
      <c r="A74" s="80" t="s">
        <v>122</v>
      </c>
      <c r="B74" s="110">
        <f>SUM(bahrain!B74,egypt!B74,jordan!B74,kuwait!B74,lebanon!B74,oman!B74,palestine!B74,qatar!B74,'saudi arabia'!B74,sudan!B74,syria!B74,UAE!B74,yemen!B74)</f>
        <v>14708.329367850696</v>
      </c>
      <c r="C74" s="110">
        <f>SUM(bahrain!C74,egypt!C74,jordan!C74,kuwait!C74,lebanon!C74,oman!C74,palestine!C74,qatar!C74,'saudi arabia'!C74,sudan!C74,syria!C74,UAE!C74,yemen!C74)</f>
        <v>10460.757123310283</v>
      </c>
      <c r="D74" s="110">
        <f>SUM(bahrain!D74,egypt!D74,jordan!D74,kuwait!D74,lebanon!D74,oman!D74,palestine!D74,qatar!D74,'saudi arabia'!D74,sudan!D74,syria!D74,UAE!D74,yemen!D74)</f>
        <v>11214.496027553925</v>
      </c>
      <c r="E74" s="110">
        <f>SUM(bahrain!E74,egypt!E74,jordan!E74,kuwait!E74,lebanon!E74,oman!E74,palestine!E74,qatar!E74,'saudi arabia'!E74,sudan!E74,syria!E74,UAE!E74,yemen!E74)</f>
        <v>12073.186089262368</v>
      </c>
      <c r="F74" s="162">
        <f>SUM(bahrain!F74,egypt!F74,jordan!F74,kuwait!F74,lebanon!F74,oman!F74,palestine!F74,qatar!F74,'saudi arabia'!F74,sudan!F74,syria!F74,UAE!F74,yemen!F74)</f>
        <v>10436.849286758057</v>
      </c>
      <c r="G74" s="110">
        <f>SUM(bahrain!G74,egypt!G74,jordan!G74,kuwait!G74,lebanon!G74,oman!G74,palestine!G74,qatar!G74,'saudi arabia'!G74,sudan!G74,syria!G74,UAE!G74,yemen!G74)</f>
        <v>5492.075647492039</v>
      </c>
      <c r="H74" s="110">
        <f>SUM(bahrain!H74,egypt!H74,jordan!H74,kuwait!H74,lebanon!H74,oman!H74,palestine!H74,qatar!H74,'saudi arabia'!H74,sudan!H74,syria!H74,UAE!H74,yemen!H74)</f>
        <v>3322.0638961205232</v>
      </c>
      <c r="I74" s="110">
        <f>SUM(bahrain!I74,egypt!I74,jordan!I74,kuwait!I74,lebanon!I74,oman!I74,palestine!I74,qatar!I74,'saudi arabia'!I74,sudan!I74,syria!I74,UAE!I74,yemen!I74)</f>
        <v>5593.3101990430168</v>
      </c>
      <c r="J74" s="110">
        <f>SUM(bahrain!J74,egypt!J74,jordan!J74,kuwait!J74,lebanon!J74,oman!J74,palestine!J74,qatar!J74,'saudi arabia'!J74,sudan!J74,syria!J74,UAE!J74,yemen!J74)</f>
        <v>7918.7853595578972</v>
      </c>
      <c r="K74" s="162">
        <f>SUM(bahrain!K74,egypt!K74,jordan!K74,kuwait!K74,lebanon!K74,oman!K74,palestine!K74,qatar!K74,'saudi arabia'!K74,sudan!K74,syria!K74,UAE!K74,yemen!K74)</f>
        <v>7738.5227761612978</v>
      </c>
      <c r="L74" s="82" t="s">
        <v>123</v>
      </c>
      <c r="N74" s="165" t="str">
        <f t="shared" si="5"/>
        <v>.</v>
      </c>
      <c r="O74" s="165" t="str">
        <f t="shared" si="5"/>
        <v>.</v>
      </c>
      <c r="P74" s="165" t="str">
        <f t="shared" si="5"/>
        <v>.</v>
      </c>
      <c r="Q74" s="165" t="str">
        <f t="shared" si="5"/>
        <v>.</v>
      </c>
      <c r="R74" s="165" t="str">
        <f t="shared" si="5"/>
        <v>.</v>
      </c>
      <c r="S74" s="165" t="str">
        <f t="shared" si="4"/>
        <v>.</v>
      </c>
      <c r="T74" s="165" t="str">
        <f t="shared" si="4"/>
        <v>.</v>
      </c>
      <c r="U74" s="165" t="str">
        <f t="shared" si="4"/>
        <v>.</v>
      </c>
      <c r="V74" s="165" t="str">
        <f t="shared" si="4"/>
        <v>.</v>
      </c>
      <c r="W74" s="165" t="str">
        <f t="shared" si="4"/>
        <v>.</v>
      </c>
    </row>
    <row r="75" spans="1:23" ht="25.5">
      <c r="A75" s="83" t="s">
        <v>124</v>
      </c>
      <c r="B75" s="19">
        <f>SUM(bahrain!B75,egypt!B75,jordan!B75,kuwait!B75,lebanon!B75,oman!B75,palestine!B75,qatar!B75,'saudi arabia'!B75,sudan!B75,syria!B75,UAE!B75,yemen!B75)</f>
        <v>22930.992110108506</v>
      </c>
      <c r="C75" s="19">
        <f>SUM(bahrain!C75,egypt!C75,jordan!C75,kuwait!C75,lebanon!C75,oman!C75,palestine!C75,qatar!C75,'saudi arabia'!C75,sudan!C75,syria!C75,UAE!C75,yemen!C75)</f>
        <v>20409.806876007511</v>
      </c>
      <c r="D75" s="19">
        <f>SUM(bahrain!D75,egypt!D75,jordan!D75,kuwait!D75,lebanon!D75,oman!D75,palestine!D75,qatar!D75,'saudi arabia'!D75,sudan!D75,syria!D75,UAE!D75,yemen!D75)</f>
        <v>22580.8171967081</v>
      </c>
      <c r="E75" s="19">
        <f>SUM(bahrain!E75,egypt!E75,jordan!E75,kuwait!E75,lebanon!E75,oman!E75,palestine!E75,qatar!E75,'saudi arabia'!E75,sudan!E75,syria!E75,UAE!E75,yemen!E75)</f>
        <v>25729.822034342676</v>
      </c>
      <c r="F75" s="146">
        <f>SUM(bahrain!F75,egypt!F75,jordan!F75,kuwait!F75,lebanon!F75,oman!F75,palestine!F75,qatar!F75,'saudi arabia'!F75,sudan!F75,syria!F75,UAE!F75,yemen!F75)</f>
        <v>18182.796784458707</v>
      </c>
      <c r="G75" s="19">
        <f>SUM(bahrain!G75,egypt!G75,jordan!G75,kuwait!G75,lebanon!G75,oman!G75,palestine!G75,qatar!G75,'saudi arabia'!G75,sudan!G75,syria!G75,UAE!G75,yemen!G75)</f>
        <v>42897.65668878155</v>
      </c>
      <c r="H75" s="19">
        <f>SUM(bahrain!H75,egypt!H75,jordan!H75,kuwait!H75,lebanon!H75,oman!H75,palestine!H75,qatar!H75,'saudi arabia'!H75,sudan!H75,syria!H75,UAE!H75,yemen!H75)</f>
        <v>27978.282748055397</v>
      </c>
      <c r="I75" s="19">
        <f>SUM(bahrain!I75,egypt!I75,jordan!I75,kuwait!I75,lebanon!I75,oman!I75,palestine!I75,qatar!I75,'saudi arabia'!I75,sudan!I75,syria!I75,UAE!I75,yemen!I75)</f>
        <v>37516.158971043347</v>
      </c>
      <c r="J75" s="19">
        <f>SUM(bahrain!J75,egypt!J75,jordan!J75,kuwait!J75,lebanon!J75,oman!J75,palestine!J75,qatar!J75,'saudi arabia'!J75,sudan!J75,syria!J75,UAE!J75,yemen!J75)</f>
        <v>54115.570640189217</v>
      </c>
      <c r="K75" s="146">
        <f>SUM(bahrain!K75,egypt!K75,jordan!K75,kuwait!K75,lebanon!K75,oman!K75,palestine!K75,qatar!K75,'saudi arabia'!K75,sudan!K75,syria!K75,UAE!K75,yemen!K75)</f>
        <v>50599.896840793757</v>
      </c>
      <c r="L75" s="79" t="s">
        <v>125</v>
      </c>
      <c r="N75" s="165" t="str">
        <f t="shared" si="5"/>
        <v>.</v>
      </c>
      <c r="O75" s="165" t="str">
        <f t="shared" si="5"/>
        <v>.</v>
      </c>
      <c r="P75" s="165" t="str">
        <f t="shared" si="5"/>
        <v>.</v>
      </c>
      <c r="Q75" s="165" t="str">
        <f t="shared" si="5"/>
        <v>.</v>
      </c>
      <c r="R75" s="165" t="str">
        <f t="shared" si="5"/>
        <v>.</v>
      </c>
      <c r="S75" s="165" t="str">
        <f t="shared" si="4"/>
        <v>.</v>
      </c>
      <c r="T75" s="165" t="str">
        <f t="shared" si="4"/>
        <v>.</v>
      </c>
      <c r="U75" s="165" t="str">
        <f t="shared" si="4"/>
        <v>.</v>
      </c>
      <c r="V75" s="165" t="str">
        <f t="shared" si="4"/>
        <v>.</v>
      </c>
      <c r="W75" s="165" t="str">
        <f t="shared" si="4"/>
        <v>.</v>
      </c>
    </row>
    <row r="76" spans="1:23">
      <c r="A76" s="37" t="s">
        <v>126</v>
      </c>
      <c r="B76" s="104">
        <f>SUM(bahrain!B76,egypt!B76,jordan!B76,kuwait!B76,lebanon!B76,oman!B76,palestine!B76,qatar!B76,'saudi arabia'!B76,sudan!B76,syria!B76,UAE!B76,yemen!B76)</f>
        <v>4595.6592238733565</v>
      </c>
      <c r="C76" s="104">
        <f>SUM(bahrain!C76,egypt!C76,jordan!C76,kuwait!C76,lebanon!C76,oman!C76,palestine!C76,qatar!C76,'saudi arabia'!C76,sudan!C76,syria!C76,UAE!C76,yemen!C76)</f>
        <v>3538.9092597290646</v>
      </c>
      <c r="D76" s="104">
        <f>SUM(bahrain!D76,egypt!D76,jordan!D76,kuwait!D76,lebanon!D76,oman!D76,palestine!D76,qatar!D76,'saudi arabia'!D76,sudan!D76,syria!D76,UAE!D76,yemen!D76)</f>
        <v>3693.3021615515386</v>
      </c>
      <c r="E76" s="104">
        <f>SUM(bahrain!E76,egypt!E76,jordan!E76,kuwait!E76,lebanon!E76,oman!E76,palestine!E76,qatar!E76,'saudi arabia'!E76,sudan!E76,syria!E76,UAE!E76,yemen!E76)</f>
        <v>4624.318446052449</v>
      </c>
      <c r="F76" s="160">
        <f>SUM(bahrain!F76,egypt!F76,jordan!F76,kuwait!F76,lebanon!F76,oman!F76,palestine!F76,qatar!F76,'saudi arabia'!F76,sudan!F76,syria!F76,UAE!F76,yemen!F76)</f>
        <v>3605.2323458421633</v>
      </c>
      <c r="G76" s="104">
        <f>SUM(bahrain!G76,egypt!G76,jordan!G76,kuwait!G76,lebanon!G76,oman!G76,palestine!G76,qatar!G76,'saudi arabia'!G76,sudan!G76,syria!G76,UAE!G76,yemen!G76)</f>
        <v>4802.5144462311955</v>
      </c>
      <c r="H76" s="104">
        <f>SUM(bahrain!H76,egypt!H76,jordan!H76,kuwait!H76,lebanon!H76,oman!H76,palestine!H76,qatar!H76,'saudi arabia'!H76,sudan!H76,syria!H76,UAE!H76,yemen!H76)</f>
        <v>3794.2642613666417</v>
      </c>
      <c r="I76" s="104">
        <f>SUM(bahrain!I76,egypt!I76,jordan!I76,kuwait!I76,lebanon!I76,oman!I76,palestine!I76,qatar!I76,'saudi arabia'!I76,sudan!I76,syria!I76,UAE!I76,yemen!I76)</f>
        <v>5247.4559867718972</v>
      </c>
      <c r="J76" s="104">
        <f>SUM(bahrain!J76,egypt!J76,jordan!J76,kuwait!J76,lebanon!J76,oman!J76,palestine!J76,qatar!J76,'saudi arabia'!J76,sudan!J76,syria!J76,UAE!J76,yemen!J76)</f>
        <v>6270.7889556403061</v>
      </c>
      <c r="K76" s="160">
        <f>SUM(bahrain!K76,egypt!K76,jordan!K76,kuwait!K76,lebanon!K76,oman!K76,palestine!K76,qatar!K76,'saudi arabia'!K76,sudan!K76,syria!K76,UAE!K76,yemen!K76)</f>
        <v>7775.6364923994688</v>
      </c>
      <c r="L76" s="39" t="s">
        <v>127</v>
      </c>
      <c r="N76" s="165" t="str">
        <f t="shared" si="5"/>
        <v>.</v>
      </c>
      <c r="O76" s="165" t="str">
        <f t="shared" si="5"/>
        <v>.</v>
      </c>
      <c r="P76" s="165" t="str">
        <f t="shared" si="5"/>
        <v>.</v>
      </c>
      <c r="Q76" s="165" t="str">
        <f t="shared" si="5"/>
        <v>.</v>
      </c>
      <c r="R76" s="165" t="str">
        <f t="shared" si="5"/>
        <v>.</v>
      </c>
      <c r="S76" s="165" t="str">
        <f t="shared" si="4"/>
        <v>.</v>
      </c>
      <c r="T76" s="165" t="str">
        <f t="shared" si="4"/>
        <v>.</v>
      </c>
      <c r="U76" s="165" t="str">
        <f t="shared" si="4"/>
        <v>.</v>
      </c>
      <c r="V76" s="165" t="str">
        <f t="shared" si="4"/>
        <v>.</v>
      </c>
      <c r="W76" s="165" t="str">
        <f t="shared" si="4"/>
        <v>.</v>
      </c>
    </row>
    <row r="77" spans="1:23">
      <c r="A77" s="37" t="s">
        <v>128</v>
      </c>
      <c r="B77" s="104">
        <f>SUM(bahrain!B77,egypt!B77,jordan!B77,kuwait!B77,lebanon!B77,oman!B77,palestine!B77,qatar!B77,'saudi arabia'!B77,sudan!B77,syria!B77,UAE!B77,yemen!B77)</f>
        <v>7028.7723676228898</v>
      </c>
      <c r="C77" s="104">
        <f>SUM(bahrain!C77,egypt!C77,jordan!C77,kuwait!C77,lebanon!C77,oman!C77,palestine!C77,qatar!C77,'saudi arabia'!C77,sudan!C77,syria!C77,UAE!C77,yemen!C77)</f>
        <v>6067.2954937928298</v>
      </c>
      <c r="D77" s="104">
        <f>SUM(bahrain!D77,egypt!D77,jordan!D77,kuwait!D77,lebanon!D77,oman!D77,palestine!D77,qatar!D77,'saudi arabia'!D77,sudan!D77,syria!D77,UAE!D77,yemen!D77)</f>
        <v>7231.6497405341906</v>
      </c>
      <c r="E77" s="104">
        <f>SUM(bahrain!E77,egypt!E77,jordan!E77,kuwait!E77,lebanon!E77,oman!E77,palestine!E77,qatar!E77,'saudi arabia'!E77,sudan!E77,syria!E77,UAE!E77,yemen!E77)</f>
        <v>7784.416606480173</v>
      </c>
      <c r="F77" s="160">
        <f>SUM(bahrain!F77,egypt!F77,jordan!F77,kuwait!F77,lebanon!F77,oman!F77,palestine!F77,qatar!F77,'saudi arabia'!F77,sudan!F77,syria!F77,UAE!F77,yemen!F77)</f>
        <v>3695.6139241518745</v>
      </c>
      <c r="G77" s="104">
        <f>SUM(bahrain!G77,egypt!G77,jordan!G77,kuwait!G77,lebanon!G77,oman!G77,palestine!G77,qatar!G77,'saudi arabia'!G77,sudan!G77,syria!G77,UAE!G77,yemen!G77)</f>
        <v>2946.2933610207942</v>
      </c>
      <c r="H77" s="104">
        <f>SUM(bahrain!H77,egypt!H77,jordan!H77,kuwait!H77,lebanon!H77,oman!H77,palestine!H77,qatar!H77,'saudi arabia'!H77,sudan!H77,syria!H77,UAE!H77,yemen!H77)</f>
        <v>1518.5397663057579</v>
      </c>
      <c r="I77" s="104">
        <f>SUM(bahrain!I77,egypt!I77,jordan!I77,kuwait!I77,lebanon!I77,oman!I77,palestine!I77,qatar!I77,'saudi arabia'!I77,sudan!I77,syria!I77,UAE!I77,yemen!I77)</f>
        <v>3314.4551153640664</v>
      </c>
      <c r="J77" s="104">
        <f>SUM(bahrain!J77,egypt!J77,jordan!J77,kuwait!J77,lebanon!J77,oman!J77,palestine!J77,qatar!J77,'saudi arabia'!J77,sudan!J77,syria!J77,UAE!J77,yemen!J77)</f>
        <v>5222.3156796435524</v>
      </c>
      <c r="K77" s="160">
        <f>SUM(bahrain!K77,egypt!K77,jordan!K77,kuwait!K77,lebanon!K77,oman!K77,palestine!K77,qatar!K77,'saudi arabia'!K77,sudan!K77,syria!K77,UAE!K77,yemen!K77)</f>
        <v>4453.1292344728063</v>
      </c>
      <c r="L77" s="39" t="s">
        <v>129</v>
      </c>
      <c r="N77" s="165" t="str">
        <f t="shared" si="5"/>
        <v>.</v>
      </c>
      <c r="O77" s="165" t="str">
        <f t="shared" si="5"/>
        <v>.</v>
      </c>
      <c r="P77" s="165" t="str">
        <f t="shared" si="5"/>
        <v>.</v>
      </c>
      <c r="Q77" s="165" t="str">
        <f t="shared" si="5"/>
        <v>.</v>
      </c>
      <c r="R77" s="165" t="str">
        <f t="shared" si="5"/>
        <v>.</v>
      </c>
      <c r="S77" s="165" t="str">
        <f t="shared" si="4"/>
        <v>.</v>
      </c>
      <c r="T77" s="165" t="str">
        <f t="shared" si="4"/>
        <v>.</v>
      </c>
      <c r="U77" s="165" t="str">
        <f t="shared" si="4"/>
        <v>.</v>
      </c>
      <c r="V77" s="165" t="str">
        <f t="shared" si="4"/>
        <v>.</v>
      </c>
      <c r="W77" s="165" t="str">
        <f t="shared" si="4"/>
        <v>.</v>
      </c>
    </row>
    <row r="78" spans="1:23">
      <c r="A78" s="37" t="s">
        <v>130</v>
      </c>
      <c r="B78" s="104">
        <f>SUM(bahrain!B78,egypt!B78,jordan!B78,kuwait!B78,lebanon!B78,oman!B78,palestine!B78,qatar!B78,'saudi arabia'!B78,sudan!B78,syria!B78,UAE!B78,yemen!B78)</f>
        <v>564.55862949841401</v>
      </c>
      <c r="C78" s="104">
        <f>SUM(bahrain!C78,egypt!C78,jordan!C78,kuwait!C78,lebanon!C78,oman!C78,palestine!C78,qatar!C78,'saudi arabia'!C78,sudan!C78,syria!C78,UAE!C78,yemen!C78)</f>
        <v>554.46597551945365</v>
      </c>
      <c r="D78" s="104">
        <f>SUM(bahrain!D78,egypt!D78,jordan!D78,kuwait!D78,lebanon!D78,oman!D78,palestine!D78,qatar!D78,'saudi arabia'!D78,sudan!D78,syria!D78,UAE!D78,yemen!D78)</f>
        <v>598.34456768839379</v>
      </c>
      <c r="E78" s="104">
        <f>SUM(bahrain!E78,egypt!E78,jordan!E78,kuwait!E78,lebanon!E78,oman!E78,palestine!E78,qatar!E78,'saudi arabia'!E78,sudan!E78,syria!E78,UAE!E78,yemen!E78)</f>
        <v>744.50550955373092</v>
      </c>
      <c r="F78" s="160">
        <f>SUM(bahrain!F78,egypt!F78,jordan!F78,kuwait!F78,lebanon!F78,oman!F78,palestine!F78,qatar!F78,'saudi arabia'!F78,sudan!F78,syria!F78,UAE!F78,yemen!F78)</f>
        <v>513.67806375889688</v>
      </c>
      <c r="G78" s="46">
        <f>SUM(bahrain!G78,egypt!G78,jordan!G78,kuwait!G78,lebanon!G78,oman!G78,palestine!G78,qatar!G78,'saudi arabia'!G78,sudan!G78,syria!G78,UAE!G78,yemen!G78)</f>
        <v>4828.3558832965036</v>
      </c>
      <c r="H78" s="46">
        <f>SUM(bahrain!H78,egypt!H78,jordan!H78,kuwait!H78,lebanon!H78,oman!H78,palestine!H78,qatar!H78,'saudi arabia'!H78,sudan!H78,syria!H78,UAE!H78,yemen!H78)</f>
        <v>2251.9892327809462</v>
      </c>
      <c r="I78" s="46">
        <f>SUM(bahrain!I78,egypt!I78,jordan!I78,kuwait!I78,lebanon!I78,oman!I78,palestine!I78,qatar!I78,'saudi arabia'!I78,sudan!I78,syria!I78,UAE!I78,yemen!I78)</f>
        <v>3020.3733536840014</v>
      </c>
      <c r="J78" s="46">
        <f>SUM(bahrain!J78,egypt!J78,jordan!J78,kuwait!J78,lebanon!J78,oman!J78,palestine!J78,qatar!J78,'saudi arabia'!J78,sudan!J78,syria!J78,UAE!J78,yemen!J78)</f>
        <v>4078.4561805199673</v>
      </c>
      <c r="K78" s="133">
        <f>SUM(bahrain!K78,egypt!K78,jordan!K78,kuwait!K78,lebanon!K78,oman!K78,palestine!K78,qatar!K78,'saudi arabia'!K78,sudan!K78,syria!K78,UAE!K78,yemen!K78)</f>
        <v>4180.8501522554998</v>
      </c>
      <c r="L78" s="39" t="s">
        <v>131</v>
      </c>
      <c r="N78" s="165" t="str">
        <f t="shared" si="5"/>
        <v>.</v>
      </c>
      <c r="O78" s="165" t="str">
        <f t="shared" si="5"/>
        <v>.</v>
      </c>
      <c r="P78" s="165" t="str">
        <f t="shared" si="5"/>
        <v>.</v>
      </c>
      <c r="Q78" s="165" t="str">
        <f t="shared" si="5"/>
        <v>.</v>
      </c>
      <c r="R78" s="165" t="str">
        <f t="shared" si="5"/>
        <v>.</v>
      </c>
      <c r="S78" s="165" t="str">
        <f t="shared" si="4"/>
        <v>.</v>
      </c>
      <c r="T78" s="165" t="str">
        <f t="shared" si="4"/>
        <v>.</v>
      </c>
      <c r="U78" s="165" t="str">
        <f t="shared" si="4"/>
        <v>.</v>
      </c>
      <c r="V78" s="165" t="str">
        <f t="shared" si="4"/>
        <v>.</v>
      </c>
      <c r="W78" s="165" t="str">
        <f t="shared" si="4"/>
        <v>.</v>
      </c>
    </row>
    <row r="79" spans="1:23" s="88" customFormat="1">
      <c r="A79" s="37" t="s">
        <v>132</v>
      </c>
      <c r="B79" s="104">
        <f>SUM(bahrain!B79,egypt!B79,jordan!B79,kuwait!B79,lebanon!B79,oman!B79,palestine!B79,qatar!B79,'saudi arabia'!B79,sudan!B79,syria!B79,UAE!B79,yemen!B79)</f>
        <v>2826.5021549891139</v>
      </c>
      <c r="C79" s="104">
        <f>SUM(bahrain!C79,egypt!C79,jordan!C79,kuwait!C79,lebanon!C79,oman!C79,palestine!C79,qatar!C79,'saudi arabia'!C79,sudan!C79,syria!C79,UAE!C79,yemen!C79)</f>
        <v>2698.1713749458268</v>
      </c>
      <c r="D79" s="104">
        <f>SUM(bahrain!D79,egypt!D79,jordan!D79,kuwait!D79,lebanon!D79,oman!D79,palestine!D79,qatar!D79,'saudi arabia'!D79,sudan!D79,syria!D79,UAE!D79,yemen!D79)</f>
        <v>2926.5136695986498</v>
      </c>
      <c r="E79" s="104">
        <f>SUM(bahrain!E79,egypt!E79,jordan!E79,kuwait!E79,lebanon!E79,oman!E79,palestine!E79,qatar!E79,'saudi arabia'!E79,sudan!E79,syria!E79,UAE!E79,yemen!E79)</f>
        <v>3141.9567781474757</v>
      </c>
      <c r="F79" s="160">
        <f>SUM(bahrain!F79,egypt!F79,jordan!F79,kuwait!F79,lebanon!F79,oman!F79,palestine!F79,qatar!F79,'saudi arabia'!F79,sudan!F79,syria!F79,UAE!F79,yemen!F79)</f>
        <v>1846.5085980250112</v>
      </c>
      <c r="G79" s="104">
        <f>SUM(bahrain!G79,egypt!G79,jordan!G79,kuwait!G79,lebanon!G79,oman!G79,palestine!G79,qatar!G79,'saudi arabia'!G79,sudan!G79,syria!G79,UAE!G79,yemen!G79)</f>
        <v>19166.237295499217</v>
      </c>
      <c r="H79" s="104">
        <f>SUM(bahrain!H79,egypt!H79,jordan!H79,kuwait!H79,lebanon!H79,oman!H79,palestine!H79,qatar!H79,'saudi arabia'!H79,sudan!H79,syria!H79,UAE!H79,yemen!H79)</f>
        <v>13222.099903355804</v>
      </c>
      <c r="I79" s="104">
        <f>SUM(bahrain!I79,egypt!I79,jordan!I79,kuwait!I79,lebanon!I79,oman!I79,palestine!I79,qatar!I79,'saudi arabia'!I79,sudan!I79,syria!I79,UAE!I79,yemen!I79)</f>
        <v>17428.440827882092</v>
      </c>
      <c r="J79" s="104">
        <f>SUM(bahrain!J79,egypt!J79,jordan!J79,kuwait!J79,lebanon!J79,oman!J79,palestine!J79,qatar!J79,'saudi arabia'!J79,sudan!J79,syria!J79,UAE!J79,yemen!J79)</f>
        <v>25888.341267161053</v>
      </c>
      <c r="K79" s="160">
        <f>SUM(bahrain!K79,egypt!K79,jordan!K79,kuwait!K79,lebanon!K79,oman!K79,palestine!K79,qatar!K79,'saudi arabia'!K79,sudan!K79,syria!K79,UAE!K79,yemen!K79)</f>
        <v>21688.772539276157</v>
      </c>
      <c r="L79" s="39" t="s">
        <v>133</v>
      </c>
      <c r="M79" s="4"/>
      <c r="N79" s="165" t="str">
        <f t="shared" si="5"/>
        <v>.</v>
      </c>
      <c r="O79" s="165" t="str">
        <f t="shared" si="5"/>
        <v>.</v>
      </c>
      <c r="P79" s="165" t="str">
        <f t="shared" si="5"/>
        <v>.</v>
      </c>
      <c r="Q79" s="165" t="str">
        <f t="shared" si="5"/>
        <v>.</v>
      </c>
      <c r="R79" s="165" t="str">
        <f t="shared" si="5"/>
        <v>.</v>
      </c>
      <c r="S79" s="165" t="str">
        <f t="shared" si="4"/>
        <v>.</v>
      </c>
      <c r="T79" s="165" t="str">
        <f t="shared" si="4"/>
        <v>.</v>
      </c>
      <c r="U79" s="165" t="str">
        <f t="shared" si="4"/>
        <v>.</v>
      </c>
      <c r="V79" s="165" t="str">
        <f t="shared" si="4"/>
        <v>.</v>
      </c>
      <c r="W79" s="165" t="str">
        <f t="shared" si="4"/>
        <v>.</v>
      </c>
    </row>
    <row r="80" spans="1:23">
      <c r="A80" s="37" t="s">
        <v>134</v>
      </c>
      <c r="B80" s="104">
        <f>SUM(bahrain!B80,egypt!B80,jordan!B80,kuwait!B80,lebanon!B80,oman!B80,palestine!B80,qatar!B80,'saudi arabia'!B80,sudan!B80,syria!B80,UAE!B80,yemen!B80)</f>
        <v>7037.4520678692879</v>
      </c>
      <c r="C80" s="104">
        <f>SUM(bahrain!C80,egypt!C80,jordan!C80,kuwait!C80,lebanon!C80,oman!C80,palestine!C80,qatar!C80,'saudi arabia'!C80,sudan!C80,syria!C80,UAE!C80,yemen!C80)</f>
        <v>6599.9380353346396</v>
      </c>
      <c r="D80" s="104">
        <f>SUM(bahrain!D80,egypt!D80,jordan!D80,kuwait!D80,lebanon!D80,oman!D80,palestine!D80,qatar!D80,'saudi arabia'!D80,sudan!D80,syria!D80,UAE!D80,yemen!D80)</f>
        <v>7138.6182964598502</v>
      </c>
      <c r="E80" s="104">
        <f>SUM(bahrain!E80,egypt!E80,jordan!E80,kuwait!E80,lebanon!E80,oman!E80,palestine!E80,qatar!E80,'saudi arabia'!E80,sudan!E80,syria!E80,UAE!E80,yemen!E80)</f>
        <v>7974.1593194055386</v>
      </c>
      <c r="F80" s="160">
        <f>SUM(bahrain!F80,egypt!F80,jordan!F80,kuwait!F80,lebanon!F80,oman!F80,palestine!F80,qatar!F80,'saudi arabia'!F80,sudan!F80,syria!F80,UAE!F80,yemen!F80)</f>
        <v>6325.8833596636714</v>
      </c>
      <c r="G80" s="104">
        <f>SUM(bahrain!G80,egypt!G80,jordan!G80,kuwait!G80,lebanon!G80,oman!G80,palestine!G80,qatar!G80,'saudi arabia'!G80,sudan!G80,syria!G80,UAE!G80,yemen!G80)</f>
        <v>10773.533476240627</v>
      </c>
      <c r="H80" s="104">
        <f>SUM(bahrain!H80,egypt!H80,jordan!H80,kuwait!H80,lebanon!H80,oman!H80,palestine!H80,qatar!H80,'saudi arabia'!H80,sudan!H80,syria!H80,UAE!H80,yemen!H80)</f>
        <v>6603.7409284225441</v>
      </c>
      <c r="I80" s="104">
        <f>SUM(bahrain!I80,egypt!I80,jordan!I80,kuwait!I80,lebanon!I80,oman!I80,palestine!I80,qatar!I80,'saudi arabia'!I80,sudan!I80,syria!I80,UAE!I80,yemen!I80)</f>
        <v>7836.1672976105201</v>
      </c>
      <c r="J80" s="104">
        <f>SUM(bahrain!J80,egypt!J80,jordan!J80,kuwait!J80,lebanon!J80,oman!J80,palestine!J80,qatar!J80,'saudi arabia'!J80,sudan!J80,syria!J80,UAE!J80,yemen!J80)</f>
        <v>11510.030054115079</v>
      </c>
      <c r="K80" s="160">
        <f>SUM(bahrain!K80,egypt!K80,jordan!K80,kuwait!K80,lebanon!K80,oman!K80,palestine!K80,qatar!K80,'saudi arabia'!K80,sudan!K80,syria!K80,UAE!K80,yemen!K80)</f>
        <v>11532.443756634377</v>
      </c>
      <c r="L80" s="39" t="s">
        <v>135</v>
      </c>
      <c r="N80" s="165" t="str">
        <f t="shared" si="5"/>
        <v>.</v>
      </c>
      <c r="O80" s="165" t="str">
        <f t="shared" si="5"/>
        <v>.</v>
      </c>
      <c r="P80" s="165" t="str">
        <f t="shared" si="5"/>
        <v>.</v>
      </c>
      <c r="Q80" s="165" t="str">
        <f t="shared" si="5"/>
        <v>.</v>
      </c>
      <c r="R80" s="165" t="str">
        <f t="shared" si="5"/>
        <v>.</v>
      </c>
      <c r="S80" s="165" t="str">
        <f t="shared" si="4"/>
        <v>.</v>
      </c>
      <c r="T80" s="165" t="str">
        <f t="shared" si="4"/>
        <v>.</v>
      </c>
      <c r="U80" s="165" t="str">
        <f t="shared" si="4"/>
        <v>.</v>
      </c>
      <c r="V80" s="165" t="str">
        <f t="shared" si="4"/>
        <v>.</v>
      </c>
      <c r="W80" s="165" t="str">
        <f t="shared" si="4"/>
        <v>.</v>
      </c>
    </row>
    <row r="81" spans="1:23">
      <c r="A81" s="40" t="s">
        <v>58</v>
      </c>
      <c r="B81" s="104">
        <f>SUM(bahrain!B81,egypt!B81,jordan!B81,kuwait!B81,lebanon!B81,oman!B81,palestine!B81,qatar!B81,'saudi arabia'!B81,sudan!B81,syria!B81,UAE!B81,yemen!B81)</f>
        <v>878.04766625544289</v>
      </c>
      <c r="C81" s="104">
        <f>SUM(bahrain!C81,egypt!C81,jordan!C81,kuwait!C81,lebanon!C81,oman!C81,palestine!C81,qatar!C81,'saudi arabia'!C81,sudan!C81,syria!C81,UAE!C81,yemen!C81)</f>
        <v>951.02673668569844</v>
      </c>
      <c r="D81" s="104">
        <f>SUM(bahrain!D81,egypt!D81,jordan!D81,kuwait!D81,lebanon!D81,oman!D81,palestine!D81,qatar!D81,'saudi arabia'!D81,sudan!D81,syria!D81,UAE!D81,yemen!D81)</f>
        <v>992.38876087548226</v>
      </c>
      <c r="E81" s="104">
        <f>SUM(bahrain!E81,egypt!E81,jordan!E81,kuwait!E81,lebanon!E81,oman!E81,palestine!E81,qatar!E81,'saudi arabia'!E81,sudan!E81,syria!E81,UAE!E81,yemen!E81)</f>
        <v>1460.4653747033144</v>
      </c>
      <c r="F81" s="160">
        <f>SUM(bahrain!F81,egypt!F81,jordan!F81,kuwait!F81,lebanon!F81,oman!F81,palestine!F81,qatar!F81,'saudi arabia'!F81,sudan!F81,syria!F81,UAE!F81,yemen!F81)</f>
        <v>2195.8804930170877</v>
      </c>
      <c r="G81" s="104">
        <f>SUM(bahrain!G81,egypt!G81,jordan!G81,kuwait!G81,lebanon!G81,oman!G81,palestine!G81,qatar!G81,'saudi arabia'!G81,sudan!G81,syria!G81,UAE!G81,yemen!G81)</f>
        <v>380.66189490600738</v>
      </c>
      <c r="H81" s="104">
        <f>SUM(bahrain!H81,egypt!H81,jordan!H81,kuwait!H81,lebanon!H81,oman!H81,palestine!H81,qatar!H81,'saudi arabia'!H81,sudan!H81,syria!H81,UAE!H81,yemen!H81)</f>
        <v>587.60760802370351</v>
      </c>
      <c r="I81" s="104">
        <f>SUM(bahrain!I81,egypt!I81,jordan!I81,kuwait!I81,lebanon!I81,oman!I81,palestine!I81,qatar!I81,'saudi arabia'!I81,sudan!I81,syria!I81,UAE!I81,yemen!I81)</f>
        <v>669.24733119375765</v>
      </c>
      <c r="J81" s="104">
        <f>SUM(bahrain!J81,egypt!J81,jordan!J81,kuwait!J81,lebanon!J81,oman!J81,palestine!J81,qatar!J81,'saudi arabia'!J81,sudan!J81,syria!J81,UAE!J81,yemen!J81)</f>
        <v>1145.6075992549427</v>
      </c>
      <c r="K81" s="160">
        <f>SUM(bahrain!K81,egypt!K81,jordan!K81,kuwait!K81,lebanon!K81,oman!K81,palestine!K81,qatar!K81,'saudi arabia'!K81,sudan!K81,syria!K81,UAE!K81,yemen!K81)</f>
        <v>968.99179776753942</v>
      </c>
      <c r="L81" s="41" t="s">
        <v>59</v>
      </c>
      <c r="N81" s="165" t="str">
        <f t="shared" si="5"/>
        <v>.</v>
      </c>
      <c r="O81" s="165" t="str">
        <f t="shared" si="5"/>
        <v>.</v>
      </c>
      <c r="P81" s="165" t="str">
        <f t="shared" si="5"/>
        <v>.</v>
      </c>
      <c r="Q81" s="165" t="str">
        <f t="shared" si="5"/>
        <v>.</v>
      </c>
      <c r="R81" s="165" t="str">
        <f t="shared" si="5"/>
        <v>.</v>
      </c>
      <c r="S81" s="165" t="str">
        <f t="shared" si="4"/>
        <v>.</v>
      </c>
      <c r="T81" s="165" t="str">
        <f t="shared" si="4"/>
        <v>.</v>
      </c>
      <c r="U81" s="165" t="str">
        <f t="shared" si="4"/>
        <v>.</v>
      </c>
      <c r="V81" s="165" t="str">
        <f t="shared" si="4"/>
        <v>.</v>
      </c>
      <c r="W81" s="165" t="str">
        <f t="shared" si="4"/>
        <v>.</v>
      </c>
    </row>
    <row r="82" spans="1:23">
      <c r="A82" s="85" t="s">
        <v>136</v>
      </c>
      <c r="B82" s="111">
        <f>SUM(bahrain!B82,egypt!B82,jordan!B82,kuwait!B82,lebanon!B82,oman!B82,palestine!B82,qatar!B82,'saudi arabia'!B82,sudan!B82,syria!B82,UAE!B82,yemen!B82)</f>
        <v>106154.24120461136</v>
      </c>
      <c r="C82" s="111">
        <f>SUM(bahrain!C82,egypt!C82,jordan!C82,kuwait!C82,lebanon!C82,oman!C82,palestine!C82,qatar!C82,'saudi arabia'!C82,sudan!C82,syria!C82,UAE!C82,yemen!C82)</f>
        <v>93299.214808844015</v>
      </c>
      <c r="D82" s="111">
        <f>SUM(bahrain!D82,egypt!D82,jordan!D82,kuwait!D82,lebanon!D82,oman!D82,palestine!D82,qatar!D82,'saudi arabia'!D82,sudan!D82,syria!D82,UAE!D82,yemen!D82)</f>
        <v>106564.24284975803</v>
      </c>
      <c r="E82" s="111">
        <f>SUM(bahrain!E82,egypt!E82,jordan!E82,kuwait!E82,lebanon!E82,oman!E82,palestine!E82,qatar!E82,'saudi arabia'!E82,sudan!E82,syria!E82,UAE!E82,yemen!E82)</f>
        <v>129101.79522724477</v>
      </c>
      <c r="F82" s="163">
        <f>SUM(bahrain!F82,egypt!F82,jordan!F82,kuwait!F82,lebanon!F82,oman!F82,palestine!F82,qatar!F82,'saudi arabia'!F82,sudan!F82,syria!F82,UAE!F82,yemen!F82)</f>
        <v>75057.206934117654</v>
      </c>
      <c r="G82" s="111">
        <f>SUM(bahrain!G82,egypt!G82,jordan!G82,kuwait!G82,lebanon!G82,oman!G82,palestine!G82,qatar!G82,'saudi arabia'!G82,sudan!G82,syria!G82,UAE!G82,yemen!G82)</f>
        <v>152595.82282435635</v>
      </c>
      <c r="H82" s="111">
        <f>SUM(bahrain!H82,egypt!H82,jordan!H82,kuwait!H82,lebanon!H82,oman!H82,palestine!H82,qatar!H82,'saudi arabia'!H82,sudan!H82,syria!H82,UAE!H82,yemen!H82)</f>
        <v>113376.94408745933</v>
      </c>
      <c r="I82" s="111">
        <f>SUM(bahrain!I82,egypt!I82,jordan!I82,kuwait!I82,lebanon!I82,oman!I82,palestine!I82,qatar!I82,'saudi arabia'!I82,sudan!I82,syria!I82,UAE!I82,yemen!I82)</f>
        <v>162705.03265095057</v>
      </c>
      <c r="J82" s="111">
        <f>SUM(bahrain!J82,egypt!J82,jordan!J82,kuwait!J82,lebanon!J82,oman!J82,palestine!J82,qatar!J82,'saudi arabia'!J82,sudan!J82,syria!J82,UAE!J82,yemen!J82)</f>
        <v>222587.06132928701</v>
      </c>
      <c r="K82" s="163">
        <f>SUM(bahrain!K82,egypt!K82,jordan!K82,kuwait!K82,lebanon!K82,oman!K82,palestine!K82,qatar!K82,'saudi arabia'!K82,sudan!K82,syria!K82,UAE!K82,yemen!K82)</f>
        <v>204455.49438133085</v>
      </c>
      <c r="L82" s="86" t="s">
        <v>137</v>
      </c>
      <c r="N82" s="165" t="str">
        <f t="shared" si="5"/>
        <v>.</v>
      </c>
      <c r="O82" s="165" t="str">
        <f t="shared" si="5"/>
        <v>.</v>
      </c>
      <c r="P82" s="165" t="str">
        <f t="shared" si="5"/>
        <v>.</v>
      </c>
      <c r="Q82" s="165" t="str">
        <f t="shared" si="5"/>
        <v>.</v>
      </c>
      <c r="R82" s="165" t="str">
        <f t="shared" si="5"/>
        <v>.</v>
      </c>
      <c r="S82" s="165" t="str">
        <f t="shared" si="4"/>
        <v>.</v>
      </c>
      <c r="T82" s="165" t="str">
        <f t="shared" si="4"/>
        <v>.</v>
      </c>
      <c r="U82" s="165" t="str">
        <f t="shared" si="4"/>
        <v>.</v>
      </c>
      <c r="V82" s="165" t="str">
        <f t="shared" si="4"/>
        <v>.</v>
      </c>
      <c r="W82" s="165" t="str">
        <f t="shared" si="4"/>
        <v>.</v>
      </c>
    </row>
    <row r="83" spans="1:23">
      <c r="A83" s="40" t="s">
        <v>138</v>
      </c>
      <c r="B83" s="46">
        <f>SUM(bahrain!B83,egypt!B83,jordan!B83,kuwait!B83,lebanon!B83,oman!B83,palestine!B83,qatar!B83,'saudi arabia'!B83,sudan!B83,syria!B83,UAE!B83,yemen!B83)</f>
        <v>30.609642494817674</v>
      </c>
      <c r="C83" s="46">
        <f>SUM(bahrain!C83,egypt!C83,jordan!C83,kuwait!C83,lebanon!C83,oman!C83,palestine!C83,qatar!C83,'saudi arabia'!C83,sudan!C83,syria!C83,UAE!C83,yemen!C83)</f>
        <v>13.879735449424071</v>
      </c>
      <c r="D83" s="46">
        <f>SUM(bahrain!D83,egypt!D83,jordan!D83,kuwait!D83,lebanon!D83,oman!D83,palestine!D83,qatar!D83,'saudi arabia'!D83,sudan!D83,syria!D83,UAE!D83,yemen!D83)</f>
        <v>27.666183571629304</v>
      </c>
      <c r="E83" s="46">
        <f>SUM(bahrain!E83,egypt!E83,jordan!E83,kuwait!E83,lebanon!E83,oman!E83,palestine!E83,qatar!E83,'saudi arabia'!E83,sudan!E83,syria!E83,UAE!E83,yemen!E83)</f>
        <v>61.366170903336055</v>
      </c>
      <c r="F83" s="133">
        <f>SUM(bahrain!F83,egypt!F83,jordan!F83,kuwait!F83,lebanon!F83,oman!F83,palestine!F83,qatar!F83,'saudi arabia'!F83,sudan!F83,syria!F83,UAE!F83,yemen!F83)</f>
        <v>2.4202237499296722</v>
      </c>
      <c r="G83" s="46">
        <f>SUM(bahrain!G83,egypt!G83,jordan!G83,kuwait!G83,lebanon!G83,oman!G83,palestine!G83,qatar!G83,'saudi arabia'!G83,sudan!G83,syria!G83,UAE!G83,yemen!G83)</f>
        <v>734.7820278851616</v>
      </c>
      <c r="H83" s="46">
        <f>SUM(bahrain!H83,egypt!H83,jordan!H83,kuwait!H83,lebanon!H83,oman!H83,palestine!H83,qatar!H83,'saudi arabia'!H83,sudan!H83,syria!H83,UAE!H83,yemen!H83)</f>
        <v>1161.5021247465586</v>
      </c>
      <c r="I83" s="46">
        <f>SUM(bahrain!I83,egypt!I83,jordan!I83,kuwait!I83,lebanon!I83,oman!I83,palestine!I83,qatar!I83,'saudi arabia'!I83,sudan!I83,syria!I83,UAE!I83,yemen!I83)</f>
        <v>2299.7472767411246</v>
      </c>
      <c r="J83" s="46">
        <f>SUM(bahrain!J83,egypt!J83,jordan!J83,kuwait!J83,lebanon!J83,oman!J83,palestine!J83,qatar!J83,'saudi arabia'!J83,sudan!J83,syria!J83,UAE!J83,yemen!J83)</f>
        <v>1735.2245168996328</v>
      </c>
      <c r="K83" s="133">
        <f>SUM(bahrain!K83,egypt!K83,jordan!K83,kuwait!K83,lebanon!K83,oman!K83,palestine!K83,qatar!K83,'saudi arabia'!K83,sudan!K83,syria!K83,UAE!K83,yemen!K83)</f>
        <v>32.506913717647038</v>
      </c>
      <c r="L83" s="39" t="s">
        <v>139</v>
      </c>
      <c r="N83" s="165" t="str">
        <f t="shared" si="5"/>
        <v>.</v>
      </c>
      <c r="O83" s="165" t="str">
        <f t="shared" si="5"/>
        <v>.</v>
      </c>
      <c r="P83" s="165" t="str">
        <f t="shared" si="5"/>
        <v>.</v>
      </c>
      <c r="Q83" s="165" t="str">
        <f t="shared" si="5"/>
        <v>.</v>
      </c>
      <c r="R83" s="165" t="str">
        <f t="shared" si="5"/>
        <v>.</v>
      </c>
      <c r="S83" s="165" t="str">
        <f t="shared" si="4"/>
        <v>.</v>
      </c>
      <c r="T83" s="165" t="str">
        <f t="shared" si="4"/>
        <v>.</v>
      </c>
      <c r="U83" s="165" t="str">
        <f t="shared" si="4"/>
        <v>.</v>
      </c>
      <c r="V83" s="165" t="str">
        <f t="shared" si="4"/>
        <v>.</v>
      </c>
      <c r="W83" s="165" t="str">
        <f t="shared" si="4"/>
        <v>.</v>
      </c>
    </row>
    <row r="84" spans="1:23">
      <c r="A84" s="40" t="s">
        <v>140</v>
      </c>
      <c r="B84" s="38">
        <f>SUM(bahrain!B84,egypt!B84,jordan!B84,kuwait!B84,lebanon!B84,oman!B84,palestine!B84,qatar!B84,'saudi arabia'!B84,sudan!B84,syria!B84,UAE!B84,yemen!B84)</f>
        <v>181.12557547589728</v>
      </c>
      <c r="C84" s="38">
        <f>SUM(bahrain!C84,egypt!C84,jordan!C84,kuwait!C84,lebanon!C84,oman!C84,palestine!C84,qatar!C84,'saudi arabia'!C84,sudan!C84,syria!C84,UAE!C84,yemen!C84)</f>
        <v>268.16167411124206</v>
      </c>
      <c r="D84" s="38">
        <f>SUM(bahrain!D84,egypt!D84,jordan!D84,kuwait!D84,lebanon!D84,oman!D84,palestine!D84,qatar!D84,'saudi arabia'!D84,sudan!D84,syria!D84,UAE!D84,yemen!D84)</f>
        <v>359.47078433544294</v>
      </c>
      <c r="E84" s="38">
        <f>SUM(bahrain!E84,egypt!E84,jordan!E84,kuwait!E84,lebanon!E84,oman!E84,palestine!E84,qatar!E84,'saudi arabia'!E84,sudan!E84,syria!E84,UAE!E84,yemen!E84)</f>
        <v>415.76294901598772</v>
      </c>
      <c r="F84" s="132">
        <f>SUM(bahrain!F84,egypt!F84,jordan!F84,kuwait!F84,lebanon!F84,oman!F84,palestine!F84,qatar!F84,'saudi arabia'!F84,sudan!F84,syria!F84,UAE!F84,yemen!F84)</f>
        <v>495.40502529468051</v>
      </c>
      <c r="G84" s="38">
        <f>SUM(bahrain!G84,egypt!G84,jordan!G84,kuwait!G84,lebanon!G84,oman!G84,palestine!G84,qatar!G84,'saudi arabia'!G84,sudan!G84,syria!G84,UAE!G84,yemen!G84)</f>
        <v>706.23519308583059</v>
      </c>
      <c r="H84" s="38">
        <f>SUM(bahrain!H84,egypt!H84,jordan!H84,kuwait!H84,lebanon!H84,oman!H84,palestine!H84,qatar!H84,'saudi arabia'!H84,sudan!H84,syria!H84,UAE!H84,yemen!H84)</f>
        <v>604.36242756046829</v>
      </c>
      <c r="I84" s="38">
        <f>SUM(bahrain!I84,egypt!I84,jordan!I84,kuwait!I84,lebanon!I84,oman!I84,palestine!I84,qatar!I84,'saudi arabia'!I84,sudan!I84,syria!I84,UAE!I84,yemen!I84)</f>
        <v>927.73323848559892</v>
      </c>
      <c r="J84" s="38">
        <f>SUM(bahrain!J84,egypt!J84,jordan!J84,kuwait!J84,lebanon!J84,oman!J84,palestine!J84,qatar!J84,'saudi arabia'!J84,sudan!J84,syria!J84,UAE!J84,yemen!J84)</f>
        <v>1247.6068907711983</v>
      </c>
      <c r="K84" s="132">
        <f>SUM(bahrain!K84,egypt!K84,jordan!K84,kuwait!K84,lebanon!K84,oman!K84,palestine!K84,qatar!K84,'saudi arabia'!K84,sudan!K84,syria!K84,UAE!K84,yemen!K84)</f>
        <v>1286.4239737005676</v>
      </c>
      <c r="L84" s="39" t="s">
        <v>141</v>
      </c>
      <c r="N84" s="165" t="str">
        <f t="shared" si="5"/>
        <v>.</v>
      </c>
      <c r="O84" s="165" t="str">
        <f t="shared" si="5"/>
        <v>.</v>
      </c>
      <c r="P84" s="165" t="str">
        <f t="shared" si="5"/>
        <v>.</v>
      </c>
      <c r="Q84" s="165" t="str">
        <f t="shared" si="5"/>
        <v>.</v>
      </c>
      <c r="R84" s="165" t="str">
        <f t="shared" si="5"/>
        <v>.</v>
      </c>
      <c r="S84" s="165" t="str">
        <f t="shared" si="4"/>
        <v>.</v>
      </c>
      <c r="T84" s="165" t="str">
        <f t="shared" si="4"/>
        <v>.</v>
      </c>
      <c r="U84" s="165" t="str">
        <f t="shared" si="4"/>
        <v>.</v>
      </c>
      <c r="V84" s="165" t="str">
        <f t="shared" si="4"/>
        <v>.</v>
      </c>
      <c r="W84" s="165" t="str">
        <f t="shared" si="4"/>
        <v>.</v>
      </c>
    </row>
    <row r="85" spans="1:23">
      <c r="A85" s="37" t="s">
        <v>142</v>
      </c>
      <c r="B85" s="38">
        <f>SUM(bahrain!B85,egypt!B85,jordan!B85,kuwait!B85,lebanon!B85,oman!B85,palestine!B85,qatar!B85,'saudi arabia'!B85,sudan!B85,syria!B85,UAE!B85,yemen!B85)</f>
        <v>48824.00898854906</v>
      </c>
      <c r="C85" s="38">
        <f>SUM(bahrain!C85,egypt!C85,jordan!C85,kuwait!C85,lebanon!C85,oman!C85,palestine!C85,qatar!C85,'saudi arabia'!C85,sudan!C85,syria!C85,UAE!C85,yemen!C85)</f>
        <v>40585.556497879785</v>
      </c>
      <c r="D85" s="38">
        <f>SUM(bahrain!D85,egypt!D85,jordan!D85,kuwait!D85,lebanon!D85,oman!D85,palestine!D85,qatar!D85,'saudi arabia'!D85,sudan!D85,syria!D85,UAE!D85,yemen!D85)</f>
        <v>45782.584149890477</v>
      </c>
      <c r="E85" s="38">
        <f>SUM(bahrain!E85,egypt!E85,jordan!E85,kuwait!E85,lebanon!E85,oman!E85,palestine!E85,qatar!E85,'saudi arabia'!E85,sudan!E85,syria!E85,UAE!E85,yemen!E85)</f>
        <v>54171.968579051856</v>
      </c>
      <c r="F85" s="132">
        <f>SUM(bahrain!F85,egypt!F85,jordan!F85,kuwait!F85,lebanon!F85,oman!F85,palestine!F85,qatar!F85,'saudi arabia'!F85,sudan!F85,syria!F85,UAE!F85,yemen!F85)</f>
        <v>39931.847870907324</v>
      </c>
      <c r="G85" s="38">
        <f>SUM(bahrain!G85,egypt!G85,jordan!G85,kuwait!G85,lebanon!G85,oman!G85,palestine!G85,qatar!G85,'saudi arabia'!G85,sudan!G85,syria!G85,UAE!G85,yemen!G85)</f>
        <v>40702.650096440819</v>
      </c>
      <c r="H85" s="38">
        <f>SUM(bahrain!H85,egypt!H85,jordan!H85,kuwait!H85,lebanon!H85,oman!H85,palestine!H85,qatar!H85,'saudi arabia'!H85,sudan!H85,syria!H85,UAE!H85,yemen!H85)</f>
        <v>32675.792166091225</v>
      </c>
      <c r="I85" s="38">
        <f>SUM(bahrain!I85,egypt!I85,jordan!I85,kuwait!I85,lebanon!I85,oman!I85,palestine!I85,qatar!I85,'saudi arabia'!I85,sudan!I85,syria!I85,UAE!I85,yemen!I85)</f>
        <v>45253.754917926781</v>
      </c>
      <c r="J85" s="38">
        <f>SUM(bahrain!J85,egypt!J85,jordan!J85,kuwait!J85,lebanon!J85,oman!J85,palestine!J85,qatar!J85,'saudi arabia'!J85,sudan!J85,syria!J85,UAE!J85,yemen!J85)</f>
        <v>62241.729442058408</v>
      </c>
      <c r="K85" s="132">
        <f>SUM(bahrain!K85,egypt!K85,jordan!K85,kuwait!K85,lebanon!K85,oman!K85,palestine!K85,qatar!K85,'saudi arabia'!K85,sudan!K85,syria!K85,UAE!K85,yemen!K85)</f>
        <v>63023.211475189084</v>
      </c>
      <c r="L85" s="39" t="s">
        <v>143</v>
      </c>
      <c r="N85" s="165" t="str">
        <f t="shared" si="5"/>
        <v>.</v>
      </c>
      <c r="O85" s="165" t="str">
        <f t="shared" si="5"/>
        <v>.</v>
      </c>
      <c r="P85" s="165" t="str">
        <f t="shared" si="5"/>
        <v>.</v>
      </c>
      <c r="Q85" s="165" t="str">
        <f t="shared" si="5"/>
        <v>.</v>
      </c>
      <c r="R85" s="165" t="str">
        <f t="shared" si="5"/>
        <v>.</v>
      </c>
      <c r="S85" s="165" t="str">
        <f t="shared" si="4"/>
        <v>.</v>
      </c>
      <c r="T85" s="165" t="str">
        <f t="shared" si="4"/>
        <v>.</v>
      </c>
      <c r="U85" s="165" t="str">
        <f t="shared" si="4"/>
        <v>.</v>
      </c>
      <c r="V85" s="165" t="str">
        <f t="shared" si="4"/>
        <v>.</v>
      </c>
      <c r="W85" s="165" t="str">
        <f t="shared" si="4"/>
        <v>.</v>
      </c>
    </row>
    <row r="86" spans="1:23">
      <c r="A86" s="37" t="s">
        <v>144</v>
      </c>
      <c r="B86" s="38">
        <f>SUM(bahrain!B86,egypt!B86,jordan!B86,kuwait!B86,lebanon!B86,oman!B86,palestine!B86,qatar!B86,'saudi arabia'!B86,sudan!B86,syria!B86,UAE!B86,yemen!B86)</f>
        <v>1643.9888618820521</v>
      </c>
      <c r="C86" s="38">
        <f>SUM(bahrain!C86,egypt!C86,jordan!C86,kuwait!C86,lebanon!C86,oman!C86,palestine!C86,qatar!C86,'saudi arabia'!C86,sudan!C86,syria!C86,UAE!C86,yemen!C86)</f>
        <v>1655.8873374462823</v>
      </c>
      <c r="D86" s="38">
        <f>SUM(bahrain!D86,egypt!D86,jordan!D86,kuwait!D86,lebanon!D86,oman!D86,palestine!D86,qatar!D86,'saudi arabia'!D86,sudan!D86,syria!D86,UAE!D86,yemen!D86)</f>
        <v>1405.5321110940131</v>
      </c>
      <c r="E86" s="38">
        <f>SUM(bahrain!E86,egypt!E86,jordan!E86,kuwait!E86,lebanon!E86,oman!E86,palestine!E86,qatar!E86,'saudi arabia'!E86,sudan!E86,syria!E86,UAE!E86,yemen!E86)</f>
        <v>1989.4876265959317</v>
      </c>
      <c r="F86" s="132">
        <f>SUM(bahrain!F86,egypt!F86,jordan!F86,kuwait!F86,lebanon!F86,oman!F86,palestine!F86,qatar!F86,'saudi arabia'!F86,sudan!F86,syria!F86,UAE!F86,yemen!F86)</f>
        <v>249.11656719817935</v>
      </c>
      <c r="G86" s="38">
        <f>SUM(bahrain!G86,egypt!G86,jordan!G86,kuwait!G86,lebanon!G86,oman!G86,palestine!G86,qatar!G86,'saudi arabia'!G86,sudan!G86,syria!G86,UAE!G86,yemen!G86)</f>
        <v>1716.5896543398546</v>
      </c>
      <c r="H86" s="38">
        <f>SUM(bahrain!H86,egypt!H86,jordan!H86,kuwait!H86,lebanon!H86,oman!H86,palestine!H86,qatar!H86,'saudi arabia'!H86,sudan!H86,syria!H86,UAE!H86,yemen!H86)</f>
        <v>1566.7407905177947</v>
      </c>
      <c r="I86" s="38">
        <f>SUM(bahrain!I86,egypt!I86,jordan!I86,kuwait!I86,lebanon!I86,oman!I86,palestine!I86,qatar!I86,'saudi arabia'!I86,sudan!I86,syria!I86,UAE!I86,yemen!I86)</f>
        <v>1968.5656863055488</v>
      </c>
      <c r="J86" s="38">
        <f>SUM(bahrain!J86,egypt!J86,jordan!J86,kuwait!J86,lebanon!J86,oman!J86,palestine!J86,qatar!J86,'saudi arabia'!J86,sudan!J86,syria!J86,UAE!J86,yemen!J86)</f>
        <v>3174.964628197099</v>
      </c>
      <c r="K86" s="132">
        <f>SUM(bahrain!K86,egypt!K86,jordan!K86,kuwait!K86,lebanon!K86,oman!K86,palestine!K86,qatar!K86,'saudi arabia'!K86,sudan!K86,syria!K86,UAE!K86,yemen!K86)</f>
        <v>764.35696334241504</v>
      </c>
      <c r="L86" s="39" t="s">
        <v>145</v>
      </c>
      <c r="N86" s="165" t="str">
        <f t="shared" si="5"/>
        <v>.</v>
      </c>
      <c r="O86" s="165" t="str">
        <f t="shared" si="5"/>
        <v>.</v>
      </c>
      <c r="P86" s="165" t="str">
        <f t="shared" si="5"/>
        <v>.</v>
      </c>
      <c r="Q86" s="165" t="str">
        <f t="shared" si="5"/>
        <v>.</v>
      </c>
      <c r="R86" s="165" t="str">
        <f t="shared" si="5"/>
        <v>.</v>
      </c>
      <c r="S86" s="165" t="str">
        <f t="shared" si="4"/>
        <v>.</v>
      </c>
      <c r="T86" s="165" t="str">
        <f t="shared" si="4"/>
        <v>.</v>
      </c>
      <c r="U86" s="165" t="str">
        <f t="shared" si="4"/>
        <v>.</v>
      </c>
      <c r="V86" s="165" t="str">
        <f t="shared" si="4"/>
        <v>.</v>
      </c>
      <c r="W86" s="165" t="str">
        <f t="shared" si="4"/>
        <v>.</v>
      </c>
    </row>
    <row r="87" spans="1:23">
      <c r="A87" s="37" t="s">
        <v>146</v>
      </c>
      <c r="B87" s="38">
        <f>SUM(bahrain!B87,egypt!B87,jordan!B87,kuwait!B87,lebanon!B87,oman!B87,palestine!B87,qatar!B87,'saudi arabia'!B87,sudan!B87,syria!B87,UAE!B87,yemen!B87)</f>
        <v>28985.830492975427</v>
      </c>
      <c r="C87" s="38">
        <f>SUM(bahrain!C87,egypt!C87,jordan!C87,kuwait!C87,lebanon!C87,oman!C87,palestine!C87,qatar!C87,'saudi arabia'!C87,sudan!C87,syria!C87,UAE!C87,yemen!C87)</f>
        <v>26622.547789320302</v>
      </c>
      <c r="D87" s="38">
        <f>SUM(bahrain!D87,egypt!D87,jordan!D87,kuwait!D87,lebanon!D87,oman!D87,palestine!D87,qatar!D87,'saudi arabia'!D87,sudan!D87,syria!D87,UAE!D87,yemen!D87)</f>
        <v>33400.259892460788</v>
      </c>
      <c r="E87" s="38">
        <f>SUM(bahrain!E87,egypt!E87,jordan!E87,kuwait!E87,lebanon!E87,oman!E87,palestine!E87,qatar!E87,'saudi arabia'!E87,sudan!E87,syria!E87,UAE!E87,yemen!E87)</f>
        <v>40759.892999706455</v>
      </c>
      <c r="F87" s="132">
        <f>SUM(bahrain!F87,egypt!F87,jordan!F87,kuwait!F87,lebanon!F87,oman!F87,palestine!F87,qatar!F87,'saudi arabia'!F87,sudan!F87,syria!F87,UAE!F87,yemen!F87)</f>
        <v>13616.953347860024</v>
      </c>
      <c r="G87" s="38">
        <f>SUM(bahrain!G87,egypt!G87,jordan!G87,kuwait!G87,lebanon!G87,oman!G87,palestine!G87,qatar!G87,'saudi arabia'!G87,sudan!G87,syria!G87,UAE!G87,yemen!G87)</f>
        <v>45880.311397421567</v>
      </c>
      <c r="H87" s="38">
        <f>SUM(bahrain!H87,egypt!H87,jordan!H87,kuwait!H87,lebanon!H87,oman!H87,palestine!H87,qatar!H87,'saudi arabia'!H87,sudan!H87,syria!H87,UAE!H87,yemen!H87)</f>
        <v>35281.558285632753</v>
      </c>
      <c r="I87" s="38">
        <f>SUM(bahrain!I87,egypt!I87,jordan!I87,kuwait!I87,lebanon!I87,oman!I87,palestine!I87,qatar!I87,'saudi arabia'!I87,sudan!I87,syria!I87,UAE!I87,yemen!I87)</f>
        <v>53372.275034599072</v>
      </c>
      <c r="J87" s="38">
        <f>SUM(bahrain!J87,egypt!J87,jordan!J87,kuwait!J87,lebanon!J87,oman!J87,palestine!J87,qatar!J87,'saudi arabia'!J87,sudan!J87,syria!J87,UAE!J87,yemen!J87)</f>
        <v>68977.305176071503</v>
      </c>
      <c r="K87" s="132">
        <f>SUM(bahrain!K87,egypt!K87,jordan!K87,kuwait!K87,lebanon!K87,oman!K87,palestine!K87,qatar!K87,'saudi arabia'!K87,sudan!K87,syria!K87,UAE!K87,yemen!K87)</f>
        <v>52873.146228185455</v>
      </c>
      <c r="L87" s="39" t="s">
        <v>147</v>
      </c>
      <c r="N87" s="165" t="str">
        <f t="shared" si="5"/>
        <v>.</v>
      </c>
      <c r="O87" s="165" t="str">
        <f t="shared" si="5"/>
        <v>.</v>
      </c>
      <c r="P87" s="165" t="str">
        <f t="shared" si="5"/>
        <v>.</v>
      </c>
      <c r="Q87" s="165" t="str">
        <f t="shared" si="5"/>
        <v>.</v>
      </c>
      <c r="R87" s="165" t="str">
        <f t="shared" si="5"/>
        <v>.</v>
      </c>
      <c r="S87" s="165" t="str">
        <f t="shared" si="4"/>
        <v>.</v>
      </c>
      <c r="T87" s="165" t="str">
        <f t="shared" si="4"/>
        <v>.</v>
      </c>
      <c r="U87" s="165" t="str">
        <f t="shared" si="4"/>
        <v>.</v>
      </c>
      <c r="V87" s="165" t="str">
        <f t="shared" si="4"/>
        <v>.</v>
      </c>
      <c r="W87" s="165" t="str">
        <f t="shared" si="4"/>
        <v>.</v>
      </c>
    </row>
    <row r="88" spans="1:23">
      <c r="A88" s="37" t="s">
        <v>148</v>
      </c>
      <c r="B88" s="38">
        <f>SUM(bahrain!B88,egypt!B88,jordan!B88,kuwait!B88,lebanon!B88,oman!B88,palestine!B88,qatar!B88,'saudi arabia'!B88,sudan!B88,syria!B88,UAE!B88,yemen!B88)</f>
        <v>172.2225897116119</v>
      </c>
      <c r="C88" s="38">
        <f>SUM(bahrain!C88,egypt!C88,jordan!C88,kuwait!C88,lebanon!C88,oman!C88,palestine!C88,qatar!C88,'saudi arabia'!C88,sudan!C88,syria!C88,UAE!C88,yemen!C88)</f>
        <v>397.16723776082108</v>
      </c>
      <c r="D88" s="38">
        <f>SUM(bahrain!D88,egypt!D88,jordan!D88,kuwait!D88,lebanon!D88,oman!D88,palestine!D88,qatar!D88,'saudi arabia'!D88,sudan!D88,syria!D88,UAE!D88,yemen!D88)</f>
        <v>102.86020584120983</v>
      </c>
      <c r="E88" s="38">
        <f>SUM(bahrain!E88,egypt!E88,jordan!E88,kuwait!E88,lebanon!E88,oman!E88,palestine!E88,qatar!E88,'saudi arabia'!E88,sudan!E88,syria!E88,UAE!E88,yemen!E88)</f>
        <v>74.140727378069073</v>
      </c>
      <c r="F88" s="132">
        <f>SUM(bahrain!F88,egypt!F88,jordan!F88,kuwait!F88,lebanon!F88,oman!F88,palestine!F88,qatar!F88,'saudi arabia'!F88,sudan!F88,syria!F88,UAE!F88,yemen!F88)</f>
        <v>54.418011446834157</v>
      </c>
      <c r="G88" s="38">
        <f>SUM(bahrain!G88,egypt!G88,jordan!G88,kuwait!G88,lebanon!G88,oman!G88,palestine!G88,qatar!G88,'saudi arabia'!G88,sudan!G88,syria!G88,UAE!G88,yemen!G88)</f>
        <v>58.773572829355139</v>
      </c>
      <c r="H88" s="38">
        <f>SUM(bahrain!H88,egypt!H88,jordan!H88,kuwait!H88,lebanon!H88,oman!H88,palestine!H88,qatar!H88,'saudi arabia'!H88,sudan!H88,syria!H88,UAE!H88,yemen!H88)</f>
        <v>132.11208763737622</v>
      </c>
      <c r="I88" s="38">
        <f>SUM(bahrain!I88,egypt!I88,jordan!I88,kuwait!I88,lebanon!I88,oman!I88,palestine!I88,qatar!I88,'saudi arabia'!I88,sudan!I88,syria!I88,UAE!I88,yemen!I88)</f>
        <v>273.41817101787058</v>
      </c>
      <c r="J88" s="38">
        <f>SUM(bahrain!J88,egypt!J88,jordan!J88,kuwait!J88,lebanon!J88,oman!J88,palestine!J88,qatar!J88,'saudi arabia'!J88,sudan!J88,syria!J88,UAE!J88,yemen!J88)</f>
        <v>9.336983108176474</v>
      </c>
      <c r="K88" s="132">
        <f>SUM(bahrain!K88,egypt!K88,jordan!K88,kuwait!K88,lebanon!K88,oman!K88,palestine!K88,qatar!K88,'saudi arabia'!K88,sudan!K88,syria!K88,UAE!K88,yemen!K88)</f>
        <v>55.322916489167632</v>
      </c>
      <c r="L88" s="39" t="s">
        <v>149</v>
      </c>
      <c r="N88" s="165" t="str">
        <f t="shared" si="5"/>
        <v>.</v>
      </c>
      <c r="O88" s="165" t="str">
        <f t="shared" si="5"/>
        <v>.</v>
      </c>
      <c r="P88" s="165" t="str">
        <f t="shared" si="5"/>
        <v>.</v>
      </c>
      <c r="Q88" s="165" t="str">
        <f t="shared" si="5"/>
        <v>.</v>
      </c>
      <c r="R88" s="165" t="str">
        <f t="shared" si="5"/>
        <v>.</v>
      </c>
      <c r="S88" s="165" t="str">
        <f t="shared" si="4"/>
        <v>.</v>
      </c>
      <c r="T88" s="165" t="str">
        <f t="shared" si="4"/>
        <v>.</v>
      </c>
      <c r="U88" s="165" t="str">
        <f t="shared" si="4"/>
        <v>.</v>
      </c>
      <c r="V88" s="165" t="str">
        <f t="shared" si="4"/>
        <v>.</v>
      </c>
      <c r="W88" s="165" t="str">
        <f t="shared" si="4"/>
        <v>.</v>
      </c>
    </row>
    <row r="89" spans="1:23" s="88" customFormat="1">
      <c r="A89" s="37" t="s">
        <v>150</v>
      </c>
      <c r="B89" s="38">
        <f>SUM(bahrain!B89,egypt!B89,jordan!B89,kuwait!B89,lebanon!B89,oman!B89,palestine!B89,qatar!B89,'saudi arabia'!B89,sudan!B89,syria!B89,UAE!B89,yemen!B89)</f>
        <v>15485.347140576105</v>
      </c>
      <c r="C89" s="38">
        <f>SUM(bahrain!C89,egypt!C89,jordan!C89,kuwait!C89,lebanon!C89,oman!C89,palestine!C89,qatar!C89,'saudi arabia'!C89,sudan!C89,syria!C89,UAE!C89,yemen!C89)</f>
        <v>14509.919288073608</v>
      </c>
      <c r="D89" s="38">
        <f>SUM(bahrain!D89,egypt!D89,jordan!D89,kuwait!D89,lebanon!D89,oman!D89,palestine!D89,qatar!D89,'saudi arabia'!D89,sudan!D89,syria!D89,UAE!D89,yemen!D89)</f>
        <v>14670.449288874197</v>
      </c>
      <c r="E89" s="38">
        <f>SUM(bahrain!E89,egypt!E89,jordan!E89,kuwait!E89,lebanon!E89,oman!E89,palestine!E89,qatar!E89,'saudi arabia'!E89,sudan!E89,syria!E89,UAE!E89,yemen!E89)</f>
        <v>19817.931545659263</v>
      </c>
      <c r="F89" s="132">
        <f>SUM(bahrain!F89,egypt!F89,jordan!F89,kuwait!F89,lebanon!F89,oman!F89,palestine!F89,qatar!F89,'saudi arabia'!F89,sudan!F89,syria!F89,UAE!F89,yemen!F89)</f>
        <v>15026.696439643871</v>
      </c>
      <c r="G89" s="38">
        <f>SUM(bahrain!G89,egypt!G89,jordan!G89,kuwait!G89,lebanon!G89,oman!G89,palestine!G89,qatar!G89,'saudi arabia'!G89,sudan!G89,syria!G89,UAE!G89,yemen!G89)</f>
        <v>40684.669617478445</v>
      </c>
      <c r="H89" s="38">
        <f>SUM(bahrain!H89,egypt!H89,jordan!H89,kuwait!H89,lebanon!H89,oman!H89,palestine!H89,qatar!H89,'saudi arabia'!H89,sudan!H89,syria!H89,UAE!H89,yemen!H89)</f>
        <v>25723.405332657407</v>
      </c>
      <c r="I89" s="38">
        <f>SUM(bahrain!I89,egypt!I89,jordan!I89,kuwait!I89,lebanon!I89,oman!I89,palestine!I89,qatar!I89,'saudi arabia'!I89,sudan!I89,syria!I89,UAE!I89,yemen!I89)</f>
        <v>38144.587208187877</v>
      </c>
      <c r="J89" s="38">
        <f>SUM(bahrain!J89,egypt!J89,jordan!J89,kuwait!J89,lebanon!J89,oman!J89,palestine!J89,qatar!J89,'saudi arabia'!J89,sudan!J89,syria!J89,UAE!J89,yemen!J89)</f>
        <v>58525.424210858881</v>
      </c>
      <c r="K89" s="132">
        <f>SUM(bahrain!K89,egypt!K89,jordan!K89,kuwait!K89,lebanon!K89,oman!K89,palestine!K89,qatar!K89,'saudi arabia'!K89,sudan!K89,syria!K89,UAE!K89,yemen!K89)</f>
        <v>61219.058177316962</v>
      </c>
      <c r="L89" s="39" t="s">
        <v>151</v>
      </c>
      <c r="M89" s="4"/>
      <c r="N89" s="165" t="str">
        <f t="shared" si="5"/>
        <v>.</v>
      </c>
      <c r="O89" s="165" t="str">
        <f t="shared" si="5"/>
        <v>.</v>
      </c>
      <c r="P89" s="165" t="str">
        <f t="shared" si="5"/>
        <v>.</v>
      </c>
      <c r="Q89" s="165" t="str">
        <f t="shared" si="5"/>
        <v>.</v>
      </c>
      <c r="R89" s="165" t="str">
        <f t="shared" si="5"/>
        <v>.</v>
      </c>
      <c r="S89" s="165" t="str">
        <f t="shared" si="4"/>
        <v>.</v>
      </c>
      <c r="T89" s="165" t="str">
        <f t="shared" si="4"/>
        <v>.</v>
      </c>
      <c r="U89" s="165" t="str">
        <f t="shared" si="4"/>
        <v>.</v>
      </c>
      <c r="V89" s="165" t="str">
        <f t="shared" si="4"/>
        <v>.</v>
      </c>
      <c r="W89" s="165" t="str">
        <f t="shared" si="4"/>
        <v>.</v>
      </c>
    </row>
    <row r="90" spans="1:23">
      <c r="A90" s="37" t="s">
        <v>152</v>
      </c>
      <c r="B90" s="38">
        <f>SUM(bahrain!B90,egypt!B90,jordan!B90,kuwait!B90,lebanon!B90,oman!B90,palestine!B90,qatar!B90,'saudi arabia'!B90,sudan!B90,syria!B90,UAE!B90,yemen!B90)</f>
        <v>2850.2206420830835</v>
      </c>
      <c r="C90" s="38">
        <f>SUM(bahrain!C90,egypt!C90,jordan!C90,kuwait!C90,lebanon!C90,oman!C90,palestine!C90,qatar!C90,'saudi arabia'!C90,sudan!C90,syria!C90,UAE!C90,yemen!C90)</f>
        <v>2772.7334730749108</v>
      </c>
      <c r="D90" s="38">
        <f>SUM(bahrain!D90,egypt!D90,jordan!D90,kuwait!D90,lebanon!D90,oman!D90,palestine!D90,qatar!D90,'saudi arabia'!D90,sudan!D90,syria!D90,UAE!D90,yemen!D90)</f>
        <v>2974.0179601014393</v>
      </c>
      <c r="E90" s="38">
        <f>SUM(bahrain!E90,egypt!E90,jordan!E90,kuwait!E90,lebanon!E90,oman!E90,palestine!E90,qatar!E90,'saudi arabia'!E90,sudan!E90,syria!E90,UAE!E90,yemen!E90)</f>
        <v>3397.4958844197449</v>
      </c>
      <c r="F90" s="132">
        <f>SUM(bahrain!F90,egypt!F90,jordan!F90,kuwait!F90,lebanon!F90,oman!F90,palestine!F90,qatar!F90,'saudi arabia'!F90,sudan!F90,syria!F90,UAE!F90,yemen!F90)</f>
        <v>1311.4494967589492</v>
      </c>
      <c r="G90" s="38">
        <f>SUM(bahrain!G90,egypt!G90,jordan!G90,kuwait!G90,lebanon!G90,oman!G90,palestine!G90,qatar!G90,'saudi arabia'!G90,sudan!G90,syria!G90,UAE!G90,yemen!G90)</f>
        <v>6177.3255111588724</v>
      </c>
      <c r="H90" s="38">
        <f>SUM(bahrain!H90,egypt!H90,jordan!H90,kuwait!H90,lebanon!H90,oman!H90,palestine!H90,qatar!H90,'saudi arabia'!H90,sudan!H90,syria!H90,UAE!H90,yemen!H90)</f>
        <v>4128.3627752852126</v>
      </c>
      <c r="I90" s="38">
        <f>SUM(bahrain!I90,egypt!I90,jordan!I90,kuwait!I90,lebanon!I90,oman!I90,palestine!I90,qatar!I90,'saudi arabia'!I90,sudan!I90,syria!I90,UAE!I90,yemen!I90)</f>
        <v>5001.6089703658945</v>
      </c>
      <c r="J90" s="38">
        <f>SUM(bahrain!J90,egypt!J90,jordan!J90,kuwait!J90,lebanon!J90,oman!J90,palestine!J90,qatar!J90,'saudi arabia'!J90,sudan!J90,syria!J90,UAE!J90,yemen!J90)</f>
        <v>6086.8846205536302</v>
      </c>
      <c r="K90" s="132">
        <f>SUM(bahrain!K90,egypt!K90,jordan!K90,kuwait!K90,lebanon!K90,oman!K90,palestine!K90,qatar!K90,'saudi arabia'!K90,sudan!K90,syria!K90,UAE!K90,yemen!K90)</f>
        <v>4881.5471000503112</v>
      </c>
      <c r="L90" s="39" t="s">
        <v>153</v>
      </c>
      <c r="N90" s="165" t="str">
        <f t="shared" si="5"/>
        <v>.</v>
      </c>
      <c r="O90" s="165" t="str">
        <f t="shared" si="5"/>
        <v>.</v>
      </c>
      <c r="P90" s="165" t="str">
        <f t="shared" si="5"/>
        <v>.</v>
      </c>
      <c r="Q90" s="165" t="str">
        <f t="shared" si="5"/>
        <v>.</v>
      </c>
      <c r="R90" s="165" t="str">
        <f t="shared" si="5"/>
        <v>.</v>
      </c>
      <c r="S90" s="165" t="str">
        <f t="shared" si="4"/>
        <v>.</v>
      </c>
      <c r="T90" s="165" t="str">
        <f t="shared" si="4"/>
        <v>.</v>
      </c>
      <c r="U90" s="165" t="str">
        <f t="shared" si="4"/>
        <v>.</v>
      </c>
      <c r="V90" s="165" t="str">
        <f t="shared" si="4"/>
        <v>.</v>
      </c>
      <c r="W90" s="165" t="str">
        <f t="shared" si="4"/>
        <v>.</v>
      </c>
    </row>
    <row r="91" spans="1:23" s="13" customFormat="1">
      <c r="A91" s="40" t="s">
        <v>154</v>
      </c>
      <c r="B91" s="38">
        <f>SUM(bahrain!B91,egypt!B91,jordan!B91,kuwait!B91,lebanon!B91,oman!B91,palestine!B91,qatar!B91,'saudi arabia'!B91,sudan!B91,syria!B91,UAE!B91,yemen!B91)</f>
        <v>463.463593034224</v>
      </c>
      <c r="C91" s="38">
        <f>SUM(bahrain!C91,egypt!C91,jordan!C91,kuwait!C91,lebanon!C91,oman!C91,palestine!C91,qatar!C91,'saudi arabia'!C91,sudan!C91,syria!C91,UAE!C91,yemen!C91)</f>
        <v>436.38333439327289</v>
      </c>
      <c r="D91" s="38">
        <f>SUM(bahrain!D91,egypt!D91,jordan!D91,kuwait!D91,lebanon!D91,oman!D91,palestine!D91,qatar!D91,'saudi arabia'!D91,sudan!D91,syria!D91,UAE!D91,yemen!D91)</f>
        <v>470.80862656638806</v>
      </c>
      <c r="E91" s="38">
        <f>SUM(bahrain!E91,egypt!E91,jordan!E91,kuwait!E91,lebanon!E91,oman!E91,palestine!E91,qatar!E91,'saudi arabia'!E91,sudan!E91,syria!E91,UAE!E91,yemen!E91)</f>
        <v>525.97913226332071</v>
      </c>
      <c r="F91" s="132">
        <f>SUM(bahrain!F91,egypt!F91,jordan!F91,kuwait!F91,lebanon!F91,oman!F91,palestine!F91,qatar!F91,'saudi arabia'!F91,sudan!F91,syria!F91,UAE!F91,yemen!F91)</f>
        <v>221.28650641212087</v>
      </c>
      <c r="G91" s="38">
        <f>SUM(bahrain!G91,egypt!G91,jordan!G91,kuwait!G91,lebanon!G91,oman!G91,palestine!G91,qatar!G91,'saudi arabia'!G91,sudan!G91,syria!G91,UAE!G91,yemen!G91)</f>
        <v>398.9633357391844</v>
      </c>
      <c r="H91" s="38">
        <f>SUM(bahrain!H91,egypt!H91,jordan!H91,kuwait!H91,lebanon!H91,oman!H91,palestine!H91,qatar!H91,'saudi arabia'!H91,sudan!H91,syria!H91,UAE!H91,yemen!H91)</f>
        <v>321.39511155869423</v>
      </c>
      <c r="I91" s="38">
        <f>SUM(bahrain!I91,egypt!I91,jordan!I91,kuwait!I91,lebanon!I91,oman!I91,palestine!I91,qatar!I91,'saudi arabia'!I91,sudan!I91,syria!I91,UAE!I91,yemen!I91)</f>
        <v>461.89659771208215</v>
      </c>
      <c r="J91" s="38">
        <f>SUM(bahrain!J91,egypt!J91,jordan!J91,kuwait!J91,lebanon!J91,oman!J91,palestine!J91,qatar!J91,'saudi arabia'!J91,sudan!J91,syria!J91,UAE!J91,yemen!J91)</f>
        <v>738.14933654219828</v>
      </c>
      <c r="K91" s="132">
        <f>SUM(bahrain!K91,egypt!K91,jordan!K91,kuwait!K91,lebanon!K91,oman!K91,palestine!K91,qatar!K91,'saudi arabia'!K91,sudan!K91,syria!K91,UAE!K91,yemen!K91)</f>
        <v>736.92632153663112</v>
      </c>
      <c r="L91" s="39" t="s">
        <v>155</v>
      </c>
      <c r="M91" s="12"/>
      <c r="N91" s="165" t="str">
        <f t="shared" si="5"/>
        <v>.</v>
      </c>
      <c r="O91" s="165" t="str">
        <f t="shared" si="5"/>
        <v>.</v>
      </c>
      <c r="P91" s="165" t="str">
        <f t="shared" si="5"/>
        <v>.</v>
      </c>
      <c r="Q91" s="165" t="str">
        <f t="shared" si="5"/>
        <v>.</v>
      </c>
      <c r="R91" s="165" t="str">
        <f t="shared" si="5"/>
        <v>.</v>
      </c>
      <c r="S91" s="165" t="str">
        <f t="shared" si="4"/>
        <v>.</v>
      </c>
      <c r="T91" s="165" t="str">
        <f t="shared" si="4"/>
        <v>.</v>
      </c>
      <c r="U91" s="165" t="str">
        <f t="shared" si="4"/>
        <v>.</v>
      </c>
      <c r="V91" s="165" t="str">
        <f t="shared" si="4"/>
        <v>.</v>
      </c>
      <c r="W91" s="165" t="str">
        <f t="shared" si="4"/>
        <v>.</v>
      </c>
    </row>
    <row r="92" spans="1:23" s="13" customFormat="1" ht="13.5" thickBot="1">
      <c r="A92" s="40" t="s">
        <v>58</v>
      </c>
      <c r="B92" s="87">
        <f>SUM(bahrain!B92,egypt!B92,jordan!B92,kuwait!B92,lebanon!B92,oman!B92,palestine!B92,qatar!B92,'saudi arabia'!B92,sudan!B92,syria!B92,UAE!B92,yemen!B92)</f>
        <v>7517.3202844188263</v>
      </c>
      <c r="C92" s="87">
        <f>SUM(bahrain!C92,egypt!C92,jordan!C92,kuwait!C92,lebanon!C92,oman!C92,palestine!C92,qatar!C92,'saudi arabia'!C92,sudan!C92,syria!C92,UAE!C92,yemen!C92)</f>
        <v>6036.890528274912</v>
      </c>
      <c r="D92" s="87">
        <f>SUM(bahrain!D92,egypt!D92,jordan!D92,kuwait!D92,lebanon!D92,oman!D92,palestine!D92,qatar!D92,'saudi arabia'!D92,sudan!D92,syria!D92,UAE!D92,yemen!D92)</f>
        <v>7370.4143058679365</v>
      </c>
      <c r="E92" s="87">
        <f>SUM(bahrain!E92,egypt!E92,jordan!E92,kuwait!E92,lebanon!E92,oman!E92,palestine!E92,qatar!E92,'saudi arabia'!E92,sudan!E92,syria!E92,UAE!E92,yemen!E92)</f>
        <v>7887.7173989129433</v>
      </c>
      <c r="F92" s="156">
        <f>SUM(bahrain!F92,egypt!F92,jordan!F92,kuwait!F92,lebanon!F92,oman!F92,palestine!F92,qatar!F92,'saudi arabia'!F92,sudan!F92,syria!F92,UAE!F92,yemen!F92)</f>
        <v>4147.5910569993521</v>
      </c>
      <c r="G92" s="38">
        <f>SUM(bahrain!G92,egypt!G92,jordan!G92,kuwait!G92,lebanon!G92,oman!G92,palestine!G92,qatar!G92,'saudi arabia'!G92,sudan!G92,syria!G92,UAE!G92,yemen!G92)</f>
        <v>15535.379241337745</v>
      </c>
      <c r="H92" s="38">
        <f>SUM(bahrain!H92,egypt!H92,jordan!H92,kuwait!H92,lebanon!H92,oman!H92,palestine!H92,qatar!H92,'saudi arabia'!H92,sudan!H92,syria!H92,UAE!H92,yemen!H92)</f>
        <v>11781.695030120034</v>
      </c>
      <c r="I92" s="38">
        <f>SUM(bahrain!I92,egypt!I92,jordan!I92,kuwait!I92,lebanon!I92,oman!I92,palestine!I92,qatar!I92,'saudi arabia'!I92,sudan!I92,syria!I92,UAE!I92,yemen!I92)</f>
        <v>15001.375227765449</v>
      </c>
      <c r="J92" s="38">
        <f>SUM(bahrain!J92,egypt!J92,jordan!J92,kuwait!J92,lebanon!J92,oman!J92,palestine!J92,qatar!J92,'saudi arabia'!J92,sudan!J92,syria!J92,UAE!J92,yemen!J92)</f>
        <v>19850.407182504456</v>
      </c>
      <c r="K92" s="132">
        <f>SUM(bahrain!K92,egypt!K92,jordan!K92,kuwait!K92,lebanon!K92,oman!K92,palestine!K92,qatar!K92,'saudi arabia'!K92,sudan!K92,syria!K92,UAE!K92,yemen!K92)</f>
        <v>19582.918459215292</v>
      </c>
      <c r="L92" s="41" t="s">
        <v>59</v>
      </c>
      <c r="M92" s="12"/>
      <c r="N92" s="165" t="str">
        <f t="shared" si="5"/>
        <v>.</v>
      </c>
      <c r="O92" s="165" t="str">
        <f t="shared" si="5"/>
        <v>.</v>
      </c>
      <c r="P92" s="165" t="str">
        <f t="shared" si="5"/>
        <v>.</v>
      </c>
      <c r="Q92" s="165" t="str">
        <f t="shared" si="5"/>
        <v>.</v>
      </c>
      <c r="R92" s="165" t="str">
        <f t="shared" si="5"/>
        <v>.</v>
      </c>
      <c r="S92" s="165" t="str">
        <f t="shared" si="4"/>
        <v>.</v>
      </c>
      <c r="T92" s="165" t="str">
        <f t="shared" si="4"/>
        <v>.</v>
      </c>
      <c r="U92" s="165" t="str">
        <f t="shared" si="4"/>
        <v>.</v>
      </c>
      <c r="V92" s="165" t="str">
        <f t="shared" si="4"/>
        <v>.</v>
      </c>
      <c r="W92" s="165" t="str">
        <f t="shared" si="4"/>
        <v>.</v>
      </c>
    </row>
    <row r="93" spans="1:23" s="13" customFormat="1" ht="19.5" thickBot="1">
      <c r="A93" s="14" t="s">
        <v>156</v>
      </c>
      <c r="B93" s="15">
        <f>SUM(bahrain!B93,egypt!B93,jordan!B93,kuwait!B93,lebanon!B93,oman!B93,palestine!B93,qatar!B93,'saudi arabia'!B93,sudan!B93,syria!B93,UAE!B93,yemen!B93)</f>
        <v>9897.9205100343879</v>
      </c>
      <c r="C93" s="15">
        <f>SUM(bahrain!C93,egypt!C93,jordan!C93,kuwait!C93,lebanon!C93,oman!C93,palestine!C93,qatar!C93,'saudi arabia'!C93,sudan!C93,syria!C93,UAE!C93,yemen!C93)</f>
        <v>5612.9673483833812</v>
      </c>
      <c r="D93" s="15">
        <f>SUM(bahrain!D93,egypt!D93,jordan!D93,kuwait!D93,lebanon!D93,oman!D93,palestine!D93,qatar!D93,'saudi arabia'!D93,sudan!D93,syria!D93,UAE!D93,yemen!D93)</f>
        <v>8725.7849825113663</v>
      </c>
      <c r="E93" s="15">
        <f>SUM(bahrain!E93,egypt!E93,jordan!E93,kuwait!E93,lebanon!E93,oman!E93,palestine!E93,qatar!E93,'saudi arabia'!E93,sudan!E93,syria!E93,UAE!E93,yemen!E93)</f>
        <v>13171.862998178063</v>
      </c>
      <c r="F93" s="127">
        <f>SUM(bahrain!F93,egypt!F93,jordan!F93,kuwait!F93,lebanon!F93,oman!F93,palestine!F93,qatar!F93,'saudi arabia'!F93,sudan!F93,syria!F93,UAE!F93,yemen!F93)</f>
        <v>5416.4098693292353</v>
      </c>
      <c r="G93" s="15">
        <f>SUM(bahrain!G93,egypt!G93,jordan!G93,kuwait!G93,lebanon!G93,oman!G93,palestine!G93,qatar!G93,'saudi arabia'!G93,sudan!G93,syria!G93,UAE!G93,yemen!G93)</f>
        <v>15361.57084721749</v>
      </c>
      <c r="H93" s="15">
        <f>SUM(bahrain!H93,egypt!H93,jordan!H93,kuwait!H93,lebanon!H93,oman!H93,palestine!H93,qatar!H93,'saudi arabia'!H93,sudan!H93,syria!H93,UAE!H93,yemen!H93)</f>
        <v>12431.223476200914</v>
      </c>
      <c r="I93" s="15">
        <f>SUM(bahrain!I93,egypt!I93,jordan!I93,kuwait!I93,lebanon!I93,oman!I93,palestine!I93,qatar!I93,'saudi arabia'!I93,sudan!I93,syria!I93,UAE!I93,yemen!I93)</f>
        <v>13980.399339912563</v>
      </c>
      <c r="J93" s="15">
        <f>SUM(bahrain!J93,egypt!J93,jordan!J93,kuwait!J93,lebanon!J93,oman!J93,palestine!J93,qatar!J93,'saudi arabia'!J93,sudan!J93,syria!J93,UAE!J93,yemen!J93)</f>
        <v>20729.42238646188</v>
      </c>
      <c r="K93" s="127">
        <f>SUM(bahrain!K93,egypt!K93,jordan!K93,kuwait!K93,lebanon!K93,oman!K93,palestine!K93,qatar!K93,'saudi arabia'!K93,sudan!K93,syria!K93,UAE!K93,yemen!K93)</f>
        <v>18001.114988079618</v>
      </c>
      <c r="L93" s="61" t="s">
        <v>157</v>
      </c>
      <c r="M93" s="12"/>
      <c r="N93" s="165" t="str">
        <f t="shared" si="5"/>
        <v>.</v>
      </c>
      <c r="O93" s="165" t="str">
        <f t="shared" si="5"/>
        <v>.</v>
      </c>
      <c r="P93" s="165" t="str">
        <f t="shared" si="5"/>
        <v>.</v>
      </c>
      <c r="Q93" s="165" t="str">
        <f t="shared" si="5"/>
        <v>.</v>
      </c>
      <c r="R93" s="165" t="str">
        <f t="shared" si="5"/>
        <v>.</v>
      </c>
      <c r="S93" s="165" t="str">
        <f t="shared" si="4"/>
        <v>.</v>
      </c>
      <c r="T93" s="165" t="str">
        <f t="shared" si="4"/>
        <v>.</v>
      </c>
      <c r="U93" s="165" t="str">
        <f t="shared" si="4"/>
        <v>.</v>
      </c>
      <c r="V93" s="165" t="str">
        <f t="shared" si="4"/>
        <v>.</v>
      </c>
      <c r="W93" s="165" t="str">
        <f t="shared" si="4"/>
        <v>.</v>
      </c>
    </row>
    <row r="94" spans="1:23" ht="29.25" thickBot="1">
      <c r="A94" s="65" t="s">
        <v>158</v>
      </c>
      <c r="B94" s="30">
        <f>SUM(bahrain!B94,egypt!B94,jordan!B94,kuwait!B94,lebanon!B94,oman!B94,palestine!B94,qatar!B94,'saudi arabia'!B94,sudan!B94,syria!B94,UAE!B94,yemen!B94)</f>
        <v>4610.9590727013983</v>
      </c>
      <c r="C94" s="30">
        <f>SUM(bahrain!C94,egypt!C94,jordan!C94,kuwait!C94,lebanon!C94,oman!C94,palestine!C94,qatar!C94,'saudi arabia'!C94,sudan!C94,syria!C94,UAE!C94,yemen!C94)</f>
        <v>1558.8297324115656</v>
      </c>
      <c r="D94" s="30">
        <f>SUM(bahrain!D94,egypt!D94,jordan!D94,kuwait!D94,lebanon!D94,oman!D94,palestine!D94,qatar!D94,'saudi arabia'!D94,sudan!D94,syria!D94,UAE!D94,yemen!D94)</f>
        <v>1853.2244523579941</v>
      </c>
      <c r="E94" s="30">
        <f>SUM(bahrain!E94,egypt!E94,jordan!E94,kuwait!E94,lebanon!E94,oman!E94,palestine!E94,qatar!E94,'saudi arabia'!E94,sudan!E94,syria!E94,UAE!E94,yemen!E94)</f>
        <v>1992.8879674842035</v>
      </c>
      <c r="F94" s="63">
        <f>SUM(bahrain!F94,egypt!F94,jordan!F94,kuwait!F94,lebanon!F94,oman!F94,palestine!F94,qatar!F94,'saudi arabia'!F94,sudan!F94,syria!F94,UAE!F94,yemen!F94)</f>
        <v>961.5281314815727</v>
      </c>
      <c r="G94" s="30">
        <f>SUM(bahrain!G94,egypt!G94,jordan!G94,kuwait!G94,lebanon!G94,oman!G94,palestine!G94,qatar!G94,'saudi arabia'!G94,sudan!G94,syria!G94,UAE!G94,yemen!G94)</f>
        <v>5767.1846688890473</v>
      </c>
      <c r="H94" s="30">
        <f>SUM(bahrain!H94,egypt!H94,jordan!H94,kuwait!H94,lebanon!H94,oman!H94,palestine!H94,qatar!H94,'saudi arabia'!H94,sudan!H94,syria!H94,UAE!H94,yemen!H94)</f>
        <v>3629.7912050861105</v>
      </c>
      <c r="I94" s="30">
        <f>SUM(bahrain!I94,egypt!I94,jordan!I94,kuwait!I94,lebanon!I94,oman!I94,palestine!I94,qatar!I94,'saudi arabia'!I94,sudan!I94,syria!I94,UAE!I94,yemen!I94)</f>
        <v>4287.2351242425111</v>
      </c>
      <c r="J94" s="30">
        <f>SUM(bahrain!J94,egypt!J94,jordan!J94,kuwait!J94,lebanon!J94,oman!J94,palestine!J94,qatar!J94,'saudi arabia'!J94,sudan!J94,syria!J94,UAE!J94,yemen!J94)</f>
        <v>7661.172394453215</v>
      </c>
      <c r="K94" s="63">
        <f>SUM(bahrain!K94,egypt!K94,jordan!K94,kuwait!K94,lebanon!K94,oman!K94,palestine!K94,qatar!K94,'saudi arabia'!K94,sudan!K94,syria!K94,UAE!K94,yemen!K94)</f>
        <v>10118.010458691477</v>
      </c>
      <c r="L94" s="89" t="s">
        <v>159</v>
      </c>
      <c r="N94" s="165" t="str">
        <f t="shared" si="5"/>
        <v>.</v>
      </c>
      <c r="O94" s="165" t="str">
        <f t="shared" si="5"/>
        <v>.</v>
      </c>
      <c r="P94" s="165" t="str">
        <f t="shared" si="5"/>
        <v>.</v>
      </c>
      <c r="Q94" s="165" t="str">
        <f t="shared" si="5"/>
        <v>.</v>
      </c>
      <c r="R94" s="165" t="str">
        <f t="shared" si="5"/>
        <v>.</v>
      </c>
      <c r="S94" s="165" t="str">
        <f t="shared" si="4"/>
        <v>.</v>
      </c>
      <c r="T94" s="165" t="str">
        <f t="shared" si="4"/>
        <v>.</v>
      </c>
      <c r="U94" s="165" t="str">
        <f t="shared" si="4"/>
        <v>.</v>
      </c>
      <c r="V94" s="165" t="str">
        <f t="shared" si="4"/>
        <v>.</v>
      </c>
      <c r="W94" s="165" t="str">
        <f t="shared" si="4"/>
        <v>.</v>
      </c>
    </row>
    <row r="95" spans="1:23" ht="15" thickBot="1">
      <c r="A95" s="90" t="s">
        <v>85</v>
      </c>
      <c r="B95" s="56">
        <f>SUM(bahrain!B95,egypt!B95,jordan!B95,kuwait!B95,lebanon!B95,oman!B95,palestine!B95,qatar!B95,'saudi arabia'!B95,sudan!B95,syria!B95,UAE!B95,yemen!B95)</f>
        <v>5286.9614373329914</v>
      </c>
      <c r="C95" s="56">
        <f>SUM(bahrain!C95,egypt!C95,jordan!C95,kuwait!C95,lebanon!C95,oman!C95,palestine!C95,qatar!C95,'saudi arabia'!C95,sudan!C95,syria!C95,UAE!C95,yemen!C95)</f>
        <v>4054.1376159718156</v>
      </c>
      <c r="D95" s="56">
        <f>SUM(bahrain!D95,egypt!D95,jordan!D95,kuwait!D95,lebanon!D95,oman!D95,palestine!D95,qatar!D95,'saudi arabia'!D95,sudan!D95,syria!D95,UAE!D95,yemen!D95)</f>
        <v>6872.5605301533697</v>
      </c>
      <c r="E95" s="56">
        <f>SUM(bahrain!E95,egypt!E95,jordan!E95,kuwait!E95,lebanon!E95,oman!E95,palestine!E95,qatar!E95,'saudi arabia'!E95,sudan!E95,syria!E95,UAE!E95,yemen!E95)</f>
        <v>11178.97503069386</v>
      </c>
      <c r="F95" s="135">
        <f>SUM(bahrain!F95,egypt!F95,jordan!F95,kuwait!F95,lebanon!F95,oman!F95,palestine!F95,qatar!F95,'saudi arabia'!F95,sudan!F95,syria!F95,UAE!F95,yemen!F95)</f>
        <v>4454.8817378476624</v>
      </c>
      <c r="G95" s="56">
        <f>SUM(bahrain!G95,egypt!G95,jordan!G95,kuwait!G95,lebanon!G95,oman!G95,palestine!G95,qatar!G95,'saudi arabia'!G95,sudan!G95,syria!G95,UAE!G95,yemen!G95)</f>
        <v>9594.3391243284404</v>
      </c>
      <c r="H95" s="56">
        <f>SUM(bahrain!H95,egypt!H95,jordan!H95,kuwait!H95,lebanon!H95,oman!H95,palestine!H95,qatar!H95,'saudi arabia'!H95,sudan!H95,syria!H95,UAE!H95,yemen!H95)</f>
        <v>8801.4280701148036</v>
      </c>
      <c r="I95" s="56">
        <f>SUM(bahrain!I95,egypt!I95,jordan!I95,kuwait!I95,lebanon!I95,oman!I95,palestine!I95,qatar!I95,'saudi arabia'!I95,sudan!I95,syria!I95,UAE!I95,yemen!I95)</f>
        <v>9693.1451565394091</v>
      </c>
      <c r="J95" s="56">
        <f>SUM(bahrain!J95,egypt!J95,jordan!J95,kuwait!J95,lebanon!J95,oman!J95,palestine!J95,qatar!J95,'saudi arabia'!J95,sudan!J95,syria!J95,UAE!J95,yemen!J95)</f>
        <v>13068.249992008667</v>
      </c>
      <c r="K95" s="135">
        <f>SUM(bahrain!K95,egypt!K95,jordan!K95,kuwait!K95,lebanon!K95,oman!K95,palestine!K95,qatar!K95,'saudi arabia'!K95,sudan!K95,syria!K95,UAE!K95,yemen!K95)</f>
        <v>7883.089173388139</v>
      </c>
      <c r="L95" s="75" t="s">
        <v>110</v>
      </c>
      <c r="N95" s="165" t="str">
        <f t="shared" si="5"/>
        <v>.</v>
      </c>
      <c r="O95" s="165" t="str">
        <f t="shared" si="5"/>
        <v>.</v>
      </c>
      <c r="P95" s="165" t="str">
        <f t="shared" si="5"/>
        <v>.</v>
      </c>
      <c r="Q95" s="165" t="str">
        <f t="shared" si="5"/>
        <v>.</v>
      </c>
      <c r="R95" s="165" t="str">
        <f t="shared" si="5"/>
        <v>.</v>
      </c>
      <c r="S95" s="165" t="str">
        <f t="shared" si="4"/>
        <v>.</v>
      </c>
      <c r="T95" s="165" t="str">
        <f t="shared" si="4"/>
        <v>.</v>
      </c>
      <c r="U95" s="165" t="str">
        <f t="shared" si="4"/>
        <v>.</v>
      </c>
      <c r="V95" s="165" t="str">
        <f t="shared" si="4"/>
        <v>.</v>
      </c>
      <c r="W95" s="165" t="str">
        <f t="shared" si="4"/>
        <v>.</v>
      </c>
    </row>
    <row r="96" spans="1:23">
      <c r="A96" s="91" t="s">
        <v>188</v>
      </c>
      <c r="B96" s="19">
        <f>SUM(bahrain!B96,egypt!B96,jordan!B96,kuwait!B96,lebanon!B96,oman!B96,palestine!B96,qatar!B96,'saudi arabia'!B96,sudan!B96,syria!B96,UAE!B96,yemen!B96)</f>
        <v>1008.418807362356</v>
      </c>
      <c r="C96" s="19">
        <f>SUM(bahrain!C96,egypt!C96,jordan!C96,kuwait!C96,lebanon!C96,oman!C96,palestine!C96,qatar!C96,'saudi arabia'!C96,sudan!C96,syria!C96,UAE!C96,yemen!C96)</f>
        <v>839.42355811945072</v>
      </c>
      <c r="D96" s="19">
        <f>SUM(bahrain!D96,egypt!D96,jordan!D96,kuwait!D96,lebanon!D96,oman!D96,palestine!D96,qatar!D96,'saudi arabia'!D96,sudan!D96,syria!D96,UAE!D96,yemen!D96)</f>
        <v>1100.2100939867337</v>
      </c>
      <c r="E96" s="19">
        <f>SUM(bahrain!E96,egypt!E96,jordan!E96,kuwait!E96,lebanon!E96,oman!E96,palestine!E96,qatar!E96,'saudi arabia'!E96,sudan!E96,syria!E96,UAE!E96,yemen!E96)</f>
        <v>1645.3773220579219</v>
      </c>
      <c r="F96" s="146">
        <f>SUM(bahrain!F96,egypt!F96,jordan!F96,kuwait!F96,lebanon!F96,oman!F96,palestine!F96,qatar!F96,'saudi arabia'!F96,sudan!F96,syria!F96,UAE!F96,yemen!F96)</f>
        <v>1465.6562446882047</v>
      </c>
      <c r="G96" s="19">
        <f>SUM(bahrain!G96,egypt!G96,jordan!G96,kuwait!G96,lebanon!G96,oman!G96,palestine!G96,qatar!G96,'saudi arabia'!G96,sudan!G96,syria!G96,UAE!G96,yemen!G96)</f>
        <v>3771.302799105154</v>
      </c>
      <c r="H96" s="19">
        <f>SUM(bahrain!H96,egypt!H96,jordan!H96,kuwait!H96,lebanon!H96,oman!H96,palestine!H96,qatar!H96,'saudi arabia'!H96,sudan!H96,syria!H96,UAE!H96,yemen!H96)</f>
        <v>2998.3301591231093</v>
      </c>
      <c r="I96" s="19">
        <f>SUM(bahrain!I96,egypt!I96,jordan!I96,kuwait!I96,lebanon!I96,oman!I96,palestine!I96,qatar!I96,'saudi arabia'!I96,sudan!I96,syria!I96,UAE!I96,yemen!I96)</f>
        <v>3241.6040915833528</v>
      </c>
      <c r="J96" s="19">
        <f>SUM(bahrain!J96,egypt!J96,jordan!J96,kuwait!J96,lebanon!J96,oman!J96,palestine!J96,qatar!J96,'saudi arabia'!J96,sudan!J96,syria!J96,UAE!J96,yemen!J96)</f>
        <v>4037.6984983062985</v>
      </c>
      <c r="K96" s="146">
        <f>SUM(bahrain!K96,egypt!K96,jordan!K96,kuwait!K96,lebanon!K96,oman!K96,palestine!K96,qatar!K96,'saudi arabia'!K96,sudan!K96,syria!K96,UAE!K96,yemen!K96)</f>
        <v>2696.2352494129009</v>
      </c>
      <c r="L96" s="79" t="s">
        <v>189</v>
      </c>
      <c r="N96" s="165" t="str">
        <f t="shared" si="5"/>
        <v>.</v>
      </c>
      <c r="O96" s="165" t="str">
        <f t="shared" si="5"/>
        <v>.</v>
      </c>
      <c r="P96" s="165" t="str">
        <f t="shared" si="5"/>
        <v>.</v>
      </c>
      <c r="Q96" s="165" t="str">
        <f t="shared" si="5"/>
        <v>.</v>
      </c>
      <c r="R96" s="165" t="str">
        <f t="shared" si="5"/>
        <v>.</v>
      </c>
      <c r="S96" s="165" t="str">
        <f t="shared" si="4"/>
        <v>.</v>
      </c>
      <c r="T96" s="165" t="str">
        <f t="shared" si="4"/>
        <v>.</v>
      </c>
      <c r="U96" s="165" t="str">
        <f t="shared" si="4"/>
        <v>.</v>
      </c>
      <c r="V96" s="165" t="str">
        <f t="shared" si="4"/>
        <v>.</v>
      </c>
      <c r="W96" s="165" t="str">
        <f t="shared" si="4"/>
        <v>.</v>
      </c>
    </row>
    <row r="97" spans="1:95">
      <c r="A97" s="37" t="s">
        <v>160</v>
      </c>
      <c r="B97" s="38">
        <f>SUM(bahrain!B97,egypt!B97,jordan!B97,kuwait!B97,lebanon!B97,oman!B97,palestine!B97,qatar!B97,'saudi arabia'!B97,sudan!B97,syria!B97,UAE!B97,yemen!B97)</f>
        <v>639.84185326648196</v>
      </c>
      <c r="C97" s="38">
        <f>SUM(bahrain!C97,egypt!C97,jordan!C97,kuwait!C97,lebanon!C97,oman!C97,palestine!C97,qatar!C97,'saudi arabia'!C97,sudan!C97,syria!C97,UAE!C97,yemen!C97)</f>
        <v>429.46354631499781</v>
      </c>
      <c r="D97" s="38">
        <f>SUM(bahrain!D97,egypt!D97,jordan!D97,kuwait!D97,lebanon!D97,oman!D97,palestine!D97,qatar!D97,'saudi arabia'!D97,sudan!D97,syria!D97,UAE!D97,yemen!D97)</f>
        <v>589.00166559416255</v>
      </c>
      <c r="E97" s="38">
        <f>SUM(bahrain!E97,egypt!E97,jordan!E97,kuwait!E97,lebanon!E97,oman!E97,palestine!E97,qatar!E97,'saudi arabia'!E97,sudan!E97,syria!E97,UAE!E97,yemen!E97)</f>
        <v>983.53472255723398</v>
      </c>
      <c r="F97" s="132">
        <f>SUM(bahrain!F97,egypt!F97,jordan!F97,kuwait!F97,lebanon!F97,oman!F97,palestine!F97,qatar!F97,'saudi arabia'!F97,sudan!F97,syria!F97,UAE!F97,yemen!F97)</f>
        <v>1032.7798706609569</v>
      </c>
      <c r="G97" s="38">
        <f>SUM(bahrain!G97,egypt!G97,jordan!G97,kuwait!G97,lebanon!G97,oman!G97,palestine!G97,qatar!G97,'saudi arabia'!G97,sudan!G97,syria!G97,UAE!G97,yemen!G97)</f>
        <v>1343.7244743200079</v>
      </c>
      <c r="H97" s="38">
        <f>SUM(bahrain!H97,egypt!H97,jordan!H97,kuwait!H97,lebanon!H97,oman!H97,palestine!H97,qatar!H97,'saudi arabia'!H97,sudan!H97,syria!H97,UAE!H97,yemen!H97)</f>
        <v>1191.6143765747076</v>
      </c>
      <c r="I97" s="38">
        <f>SUM(bahrain!I97,egypt!I97,jordan!I97,kuwait!I97,lebanon!I97,oman!I97,palestine!I97,qatar!I97,'saudi arabia'!I97,sudan!I97,syria!I97,UAE!I97,yemen!I97)</f>
        <v>1292.136909846917</v>
      </c>
      <c r="J97" s="38">
        <f>SUM(bahrain!J97,egypt!J97,jordan!J97,kuwait!J97,lebanon!J97,oman!J97,palestine!J97,qatar!J97,'saudi arabia'!J97,sudan!J97,syria!J97,UAE!J97,yemen!J97)</f>
        <v>1550.4255190934557</v>
      </c>
      <c r="K97" s="132">
        <f>SUM(bahrain!K97,egypt!K97,jordan!K97,kuwait!K97,lebanon!K97,oman!K97,palestine!K97,qatar!K97,'saudi arabia'!K97,sudan!K97,syria!K97,UAE!K97,yemen!K97)</f>
        <v>1080.1227362346838</v>
      </c>
      <c r="L97" s="39" t="s">
        <v>161</v>
      </c>
      <c r="N97" s="165" t="str">
        <f t="shared" si="5"/>
        <v>.</v>
      </c>
      <c r="O97" s="165" t="str">
        <f t="shared" si="5"/>
        <v>.</v>
      </c>
      <c r="P97" s="165" t="str">
        <f t="shared" si="5"/>
        <v>.</v>
      </c>
      <c r="Q97" s="165" t="str">
        <f t="shared" si="5"/>
        <v>.</v>
      </c>
      <c r="R97" s="165" t="str">
        <f t="shared" si="5"/>
        <v>.</v>
      </c>
      <c r="S97" s="165" t="str">
        <f t="shared" si="4"/>
        <v>.</v>
      </c>
      <c r="T97" s="165" t="str">
        <f t="shared" si="4"/>
        <v>.</v>
      </c>
      <c r="U97" s="165" t="str">
        <f t="shared" si="4"/>
        <v>.</v>
      </c>
      <c r="V97" s="165" t="str">
        <f t="shared" si="4"/>
        <v>.</v>
      </c>
      <c r="W97" s="165" t="str">
        <f t="shared" si="4"/>
        <v>.</v>
      </c>
    </row>
    <row r="98" spans="1:95">
      <c r="A98" s="37" t="s">
        <v>162</v>
      </c>
      <c r="B98" s="38">
        <f>SUM(bahrain!B98,egypt!B98,jordan!B98,kuwait!B98,lebanon!B98,oman!B98,palestine!B98,qatar!B98,'saudi arabia'!B98,sudan!B98,syria!B98,UAE!B98,yemen!B98)</f>
        <v>190.50446359596882</v>
      </c>
      <c r="C98" s="38">
        <f>SUM(bahrain!C98,egypt!C98,jordan!C98,kuwait!C98,lebanon!C98,oman!C98,palestine!C98,qatar!C98,'saudi arabia'!C98,sudan!C98,syria!C98,UAE!C98,yemen!C98)</f>
        <v>142.93495392394553</v>
      </c>
      <c r="D98" s="38">
        <f>SUM(bahrain!D98,egypt!D98,jordan!D98,kuwait!D98,lebanon!D98,oman!D98,palestine!D98,qatar!D98,'saudi arabia'!D98,sudan!D98,syria!D98,UAE!D98,yemen!D98)</f>
        <v>94.236381962386361</v>
      </c>
      <c r="E98" s="38">
        <f>SUM(bahrain!E98,egypt!E98,jordan!E98,kuwait!E98,lebanon!E98,oman!E98,palestine!E98,qatar!E98,'saudi arabia'!E98,sudan!E98,syria!E98,UAE!E98,yemen!E98)</f>
        <v>107.35346811175739</v>
      </c>
      <c r="F98" s="132">
        <f>SUM(bahrain!F98,egypt!F98,jordan!F98,kuwait!F98,lebanon!F98,oman!F98,palestine!F98,qatar!F98,'saudi arabia'!F98,sudan!F98,syria!F98,UAE!F98,yemen!F98)</f>
        <v>44.6345042494019</v>
      </c>
      <c r="G98" s="38">
        <f>SUM(bahrain!G98,egypt!G98,jordan!G98,kuwait!G98,lebanon!G98,oman!G98,palestine!G98,qatar!G98,'saudi arabia'!G98,sudan!G98,syria!G98,UAE!G98,yemen!G98)</f>
        <v>1975.0522619202688</v>
      </c>
      <c r="H98" s="38">
        <f>SUM(bahrain!H98,egypt!H98,jordan!H98,kuwait!H98,lebanon!H98,oman!H98,palestine!H98,qatar!H98,'saudi arabia'!H98,sudan!H98,syria!H98,UAE!H98,yemen!H98)</f>
        <v>1258.8287389708412</v>
      </c>
      <c r="I98" s="38">
        <f>SUM(bahrain!I98,egypt!I98,jordan!I98,kuwait!I98,lebanon!I98,oman!I98,palestine!I98,qatar!I98,'saudi arabia'!I98,sudan!I98,syria!I98,UAE!I98,yemen!I98)</f>
        <v>1312.9887175215754</v>
      </c>
      <c r="J98" s="38">
        <f>SUM(bahrain!J98,egypt!J98,jordan!J98,kuwait!J98,lebanon!J98,oman!J98,palestine!J98,qatar!J98,'saudi arabia'!J98,sudan!J98,syria!J98,UAE!J98,yemen!J98)</f>
        <v>1730.6364070807933</v>
      </c>
      <c r="K98" s="132">
        <f>SUM(bahrain!K98,egypt!K98,jordan!K98,kuwait!K98,lebanon!K98,oman!K98,palestine!K98,qatar!K98,'saudi arabia'!K98,sudan!K98,syria!K98,UAE!K98,yemen!K98)</f>
        <v>1258.1776767278757</v>
      </c>
      <c r="L98" s="39" t="s">
        <v>163</v>
      </c>
      <c r="N98" s="165" t="str">
        <f t="shared" si="5"/>
        <v>.</v>
      </c>
      <c r="O98" s="165" t="str">
        <f t="shared" si="5"/>
        <v>.</v>
      </c>
      <c r="P98" s="165" t="str">
        <f t="shared" si="5"/>
        <v>.</v>
      </c>
      <c r="Q98" s="165" t="str">
        <f t="shared" si="5"/>
        <v>.</v>
      </c>
      <c r="R98" s="165" t="str">
        <f t="shared" si="5"/>
        <v>.</v>
      </c>
      <c r="S98" s="165" t="str">
        <f t="shared" si="4"/>
        <v>.</v>
      </c>
      <c r="T98" s="165" t="str">
        <f t="shared" si="4"/>
        <v>.</v>
      </c>
      <c r="U98" s="165" t="str">
        <f t="shared" si="4"/>
        <v>.</v>
      </c>
      <c r="V98" s="165" t="str">
        <f t="shared" si="4"/>
        <v>.</v>
      </c>
      <c r="W98" s="165" t="str">
        <f t="shared" si="4"/>
        <v>.</v>
      </c>
    </row>
    <row r="99" spans="1:95">
      <c r="A99" s="37" t="s">
        <v>164</v>
      </c>
      <c r="B99" s="38">
        <f>SUM(bahrain!B99,egypt!B99,jordan!B99,kuwait!B99,lebanon!B99,oman!B99,palestine!B99,qatar!B99,'saudi arabia'!B99,sudan!B99,syria!B99,UAE!B99,yemen!B99)</f>
        <v>161.87785467565325</v>
      </c>
      <c r="C99" s="38">
        <f>SUM(bahrain!C99,egypt!C99,jordan!C99,kuwait!C99,lebanon!C99,oman!C99,palestine!C99,qatar!C99,'saudi arabia'!C99,sudan!C99,syria!C99,UAE!C99,yemen!C99)</f>
        <v>251.05045983036919</v>
      </c>
      <c r="D99" s="38">
        <f>SUM(bahrain!D99,egypt!D99,jordan!D99,kuwait!D99,lebanon!D99,oman!D99,palestine!D99,qatar!D99,'saudi arabia'!D99,sudan!D99,syria!D99,UAE!D99,yemen!D99)</f>
        <v>352.93956471601308</v>
      </c>
      <c r="E99" s="38">
        <f>SUM(bahrain!E99,egypt!E99,jordan!E99,kuwait!E99,lebanon!E99,oman!E99,palestine!E99,qatar!E99,'saudi arabia'!E99,sudan!E99,syria!E99,UAE!E99,yemen!E99)</f>
        <v>441.05624455418791</v>
      </c>
      <c r="F99" s="132">
        <f>SUM(bahrain!F99,egypt!F99,jordan!F99,kuwait!F99,lebanon!F99,oman!F99,palestine!F99,qatar!F99,'saudi arabia'!F99,sudan!F99,syria!F99,UAE!F99,yemen!F99)</f>
        <v>383.2383562789945</v>
      </c>
      <c r="G99" s="38">
        <f>SUM(bahrain!G99,egypt!G99,jordan!G99,kuwait!G99,lebanon!G99,oman!G99,palestine!G99,qatar!G99,'saudi arabia'!G99,sudan!G99,syria!G99,UAE!G99,yemen!G99)</f>
        <v>313.20246917222562</v>
      </c>
      <c r="H99" s="38">
        <f>SUM(bahrain!H99,egypt!H99,jordan!H99,kuwait!H99,lebanon!H99,oman!H99,palestine!H99,qatar!H99,'saudi arabia'!H99,sudan!H99,syria!H99,UAE!H99,yemen!H99)</f>
        <v>399.64731844744153</v>
      </c>
      <c r="I99" s="38">
        <f>SUM(bahrain!I99,egypt!I99,jordan!I99,kuwait!I99,lebanon!I99,oman!I99,palestine!I99,qatar!I99,'saudi arabia'!I99,sudan!I99,syria!I99,UAE!I99,yemen!I99)</f>
        <v>466.84840551322594</v>
      </c>
      <c r="J99" s="38">
        <f>SUM(bahrain!J99,egypt!J99,jordan!J99,kuwait!J99,lebanon!J99,oman!J99,palestine!J99,qatar!J99,'saudi arabia'!J99,sudan!J99,syria!J99,UAE!J99,yemen!J99)</f>
        <v>636.25207445468072</v>
      </c>
      <c r="K99" s="132">
        <f>SUM(bahrain!K99,egypt!K99,jordan!K99,kuwait!K99,lebanon!K99,oman!K99,palestine!K99,qatar!K99,'saudi arabia'!K99,sudan!K99,syria!K99,UAE!K99,yemen!K99)</f>
        <v>306.07902183284182</v>
      </c>
      <c r="L99" s="39" t="s">
        <v>165</v>
      </c>
      <c r="N99" s="165" t="str">
        <f t="shared" si="5"/>
        <v>.</v>
      </c>
      <c r="O99" s="165" t="str">
        <f t="shared" si="5"/>
        <v>.</v>
      </c>
      <c r="P99" s="165" t="str">
        <f t="shared" si="5"/>
        <v>.</v>
      </c>
      <c r="Q99" s="165" t="str">
        <f t="shared" si="5"/>
        <v>.</v>
      </c>
      <c r="R99" s="165" t="str">
        <f t="shared" si="5"/>
        <v>.</v>
      </c>
      <c r="S99" s="165" t="str">
        <f t="shared" si="4"/>
        <v>.</v>
      </c>
      <c r="T99" s="165" t="str">
        <f t="shared" si="4"/>
        <v>.</v>
      </c>
      <c r="U99" s="165" t="str">
        <f t="shared" si="4"/>
        <v>.</v>
      </c>
      <c r="V99" s="165" t="str">
        <f t="shared" si="4"/>
        <v>.</v>
      </c>
      <c r="W99" s="165" t="str">
        <f t="shared" si="4"/>
        <v>.</v>
      </c>
    </row>
    <row r="100" spans="1:95">
      <c r="A100" s="37" t="s">
        <v>166</v>
      </c>
      <c r="B100" s="38" t="e">
        <f>SUM(bahrain!#REF!,egypt!B100,jordan!B100,kuwait!B100,lebanon!B100,oman!B100,palestine!B100,qatar!B100,'saudi arabia'!B100,sudan!B100,syria!B100,UAE!B100,yemen!B100)</f>
        <v>#REF!</v>
      </c>
      <c r="C100" s="38" t="e">
        <f>SUM(bahrain!#REF!,egypt!C100,jordan!C100,kuwait!C100,lebanon!C100,oman!C100,palestine!C100,qatar!C100,'saudi arabia'!C100,sudan!C100,syria!C100,UAE!C100,yemen!C100)</f>
        <v>#REF!</v>
      </c>
      <c r="D100" s="38" t="e">
        <f>SUM(bahrain!#REF!,egypt!D100,jordan!D100,kuwait!D100,lebanon!D100,oman!D100,palestine!D100,qatar!D100,'saudi arabia'!D100,sudan!D100,syria!D100,UAE!D100,yemen!D100)</f>
        <v>#REF!</v>
      </c>
      <c r="E100" s="38" t="e">
        <f>SUM(bahrain!#REF!,egypt!E100,jordan!E100,kuwait!E100,lebanon!E100,oman!E100,palestine!E100,qatar!E100,'saudi arabia'!E100,sudan!E100,syria!E100,UAE!E100,yemen!E100)</f>
        <v>#REF!</v>
      </c>
      <c r="F100" s="132" t="e">
        <f>SUM(bahrain!#REF!,egypt!F100,jordan!F100,kuwait!F100,lebanon!F100,oman!F100,palestine!F100,qatar!F100,'saudi arabia'!F100,sudan!F100,syria!F100,UAE!F100,yemen!F100)</f>
        <v>#REF!</v>
      </c>
      <c r="G100" s="38" t="e">
        <f>SUM(bahrain!#REF!,egypt!G100,jordan!G100,kuwait!G100,lebanon!G100,oman!G100,palestine!G100,qatar!G100,'saudi arabia'!G100,sudan!G100,syria!G100,UAE!G100,yemen!G100)</f>
        <v>#REF!</v>
      </c>
      <c r="H100" s="38" t="e">
        <f>SUM(bahrain!#REF!,egypt!H100,jordan!H100,kuwait!H100,lebanon!H100,oman!H100,palestine!H100,qatar!H100,'saudi arabia'!H100,sudan!H100,syria!H100,UAE!H100,yemen!H100)</f>
        <v>#REF!</v>
      </c>
      <c r="I100" s="38" t="e">
        <f>SUM(bahrain!#REF!,egypt!I100,jordan!I100,kuwait!I100,lebanon!I100,oman!I100,palestine!I100,qatar!I100,'saudi arabia'!I100,sudan!I100,syria!I100,UAE!I100,yemen!I100)</f>
        <v>#REF!</v>
      </c>
      <c r="J100" s="38" t="e">
        <f>SUM(bahrain!#REF!,egypt!J100,jordan!J100,kuwait!J100,lebanon!J100,oman!J100,palestine!J100,qatar!J100,'saudi arabia'!J100,sudan!J100,syria!J100,UAE!J100,yemen!J100)</f>
        <v>#REF!</v>
      </c>
      <c r="K100" s="132" t="e">
        <f>SUM(bahrain!#REF!,egypt!K100,jordan!K100,kuwait!K100,lebanon!K100,oman!K100,palestine!K100,qatar!K100,'saudi arabia'!K100,sudan!K100,syria!K100,UAE!K100,yemen!K100)</f>
        <v>#REF!</v>
      </c>
      <c r="L100" s="39" t="s">
        <v>167</v>
      </c>
      <c r="N100" s="165" t="e">
        <f t="shared" si="5"/>
        <v>#REF!</v>
      </c>
      <c r="O100" s="165" t="e">
        <f t="shared" si="5"/>
        <v>#REF!</v>
      </c>
      <c r="P100" s="165" t="e">
        <f t="shared" si="5"/>
        <v>#REF!</v>
      </c>
      <c r="Q100" s="165" t="e">
        <f t="shared" si="5"/>
        <v>#REF!</v>
      </c>
      <c r="R100" s="165" t="e">
        <f t="shared" si="5"/>
        <v>#REF!</v>
      </c>
      <c r="S100" s="165" t="e">
        <f t="shared" si="4"/>
        <v>#REF!</v>
      </c>
      <c r="T100" s="165" t="e">
        <f t="shared" si="4"/>
        <v>#REF!</v>
      </c>
      <c r="U100" s="165" t="e">
        <f t="shared" si="4"/>
        <v>#REF!</v>
      </c>
      <c r="V100" s="165" t="e">
        <f t="shared" si="4"/>
        <v>#REF!</v>
      </c>
      <c r="W100" s="165" t="e">
        <f t="shared" si="4"/>
        <v>#REF!</v>
      </c>
    </row>
    <row r="101" spans="1:95">
      <c r="A101" s="37" t="s">
        <v>58</v>
      </c>
      <c r="B101" s="38">
        <f>SUM(bahrain!B100,egypt!B101,jordan!B101,kuwait!B101,lebanon!B101,oman!B101,palestine!B101,qatar!B101,'saudi arabia'!B101,sudan!B101,syria!B101,UAE!B101,yemen!B101)</f>
        <v>258.67087424967127</v>
      </c>
      <c r="C101" s="38">
        <f>SUM(bahrain!C100,egypt!C101,jordan!C101,kuwait!C101,lebanon!C101,oman!C101,palestine!C101,qatar!C101,'saudi arabia'!C101,sudan!C101,syria!C101,UAE!C101,yemen!C101)</f>
        <v>209.79835809046946</v>
      </c>
      <c r="D101" s="38">
        <f>SUM(bahrain!D100,egypt!D101,jordan!D101,kuwait!D101,lebanon!D101,oman!D101,palestine!D101,qatar!D101,'saudi arabia'!D101,sudan!D101,syria!D101,UAE!D101,yemen!D101)</f>
        <v>291.51776244047056</v>
      </c>
      <c r="E101" s="38">
        <f>SUM(bahrain!E100,egypt!E101,jordan!E101,kuwait!E101,lebanon!E101,oman!E101,palestine!E101,qatar!E101,'saudi arabia'!E101,sudan!E101,syria!E101,UAE!E101,yemen!E101)</f>
        <v>567.3840377235515</v>
      </c>
      <c r="F101" s="132">
        <f>SUM(bahrain!F100,egypt!F101,jordan!F101,kuwait!F101,lebanon!F101,oman!F101,palestine!F101,qatar!F101,'saudi arabia'!F101,sudan!F101,syria!F101,UAE!F101,yemen!F101)</f>
        <v>104.27424010042549</v>
      </c>
      <c r="G101" s="38">
        <f>SUM(bahrain!G100,egypt!G101,jordan!G101,kuwait!G101,lebanon!G101,oman!G101,palestine!G101,qatar!G101,'saudi arabia'!G101,sudan!G101,syria!G101,UAE!G101,yemen!G101)</f>
        <v>405.38285326313155</v>
      </c>
      <c r="H101" s="38">
        <f>SUM(bahrain!H100,egypt!H101,jordan!H101,kuwait!H101,lebanon!H101,oman!H101,palestine!H101,qatar!H101,'saudi arabia'!H101,sudan!H101,syria!H101,UAE!H101,yemen!H101)</f>
        <v>433.29568870083153</v>
      </c>
      <c r="I101" s="38">
        <f>SUM(bahrain!I100,egypt!I101,jordan!I101,kuwait!I101,lebanon!I101,oman!I101,palestine!I101,qatar!I101,'saudi arabia'!I101,sudan!I101,syria!I101,UAE!I101,yemen!I101)</f>
        <v>400.57874334727217</v>
      </c>
      <c r="J101" s="38">
        <f>SUM(bahrain!J100,egypt!J101,jordan!J101,kuwait!J101,lebanon!J101,oman!J101,palestine!J101,qatar!J101,'saudi arabia'!J101,sudan!J101,syria!J101,UAE!J101,yemen!J101)</f>
        <v>486.89900885070159</v>
      </c>
      <c r="K101" s="132">
        <f>SUM(bahrain!K100,egypt!K101,jordan!K101,kuwait!K101,lebanon!K101,oman!K101,palestine!K101,qatar!K101,'saudi arabia'!K101,sudan!K101,syria!K101,UAE!K101,yemen!K101)</f>
        <v>223.6258434048145</v>
      </c>
      <c r="L101" s="39" t="s">
        <v>59</v>
      </c>
      <c r="N101" s="165" t="str">
        <f t="shared" si="5"/>
        <v>.</v>
      </c>
      <c r="O101" s="165" t="str">
        <f t="shared" si="5"/>
        <v>.</v>
      </c>
      <c r="P101" s="165" t="str">
        <f t="shared" si="5"/>
        <v>.</v>
      </c>
      <c r="Q101" s="165" t="str">
        <f t="shared" si="5"/>
        <v>.</v>
      </c>
      <c r="R101" s="165" t="str">
        <f t="shared" si="5"/>
        <v>.</v>
      </c>
      <c r="S101" s="165" t="str">
        <f t="shared" si="4"/>
        <v>.</v>
      </c>
      <c r="T101" s="165" t="str">
        <f t="shared" si="4"/>
        <v>.</v>
      </c>
      <c r="U101" s="165" t="str">
        <f t="shared" si="4"/>
        <v>.</v>
      </c>
      <c r="V101" s="165" t="str">
        <f t="shared" si="4"/>
        <v>.</v>
      </c>
      <c r="W101" s="165" t="str">
        <f t="shared" si="4"/>
        <v>.</v>
      </c>
    </row>
    <row r="102" spans="1:95" ht="25.5">
      <c r="A102" s="92" t="s">
        <v>168</v>
      </c>
      <c r="B102" s="66">
        <f>SUM(bahrain!B101,egypt!B102,jordan!B102,kuwait!B102,lebanon!B102,oman!B102,palestine!B102,qatar!B102,'saudi arabia'!B102,sudan!B102,syria!B102,UAE!B102,yemen!B102)</f>
        <v>388.48200450317051</v>
      </c>
      <c r="C102" s="66">
        <f>SUM(bahrain!C101,egypt!C102,jordan!C102,kuwait!C102,lebanon!C102,oman!C102,palestine!C102,qatar!C102,'saudi arabia'!C102,sudan!C102,syria!C102,UAE!C102,yemen!C102)</f>
        <v>588.48007331681367</v>
      </c>
      <c r="D102" s="66">
        <f>SUM(bahrain!D101,egypt!D102,jordan!D102,kuwait!D102,lebanon!D102,oman!D102,palestine!D102,qatar!D102,'saudi arabia'!D102,sudan!D102,syria!D102,UAE!D102,yemen!D102)</f>
        <v>1698.6134476992411</v>
      </c>
      <c r="E102" s="66">
        <f>SUM(bahrain!E101,egypt!E102,jordan!E102,kuwait!E102,lebanon!E102,oman!E102,palestine!E102,qatar!E102,'saudi arabia'!E102,sudan!E102,syria!E102,UAE!E102,yemen!E102)</f>
        <v>3121.2796870886291</v>
      </c>
      <c r="F102" s="137">
        <f>SUM(bahrain!F101,egypt!F102,jordan!F102,kuwait!F102,lebanon!F102,oman!F102,palestine!F102,qatar!F102,'saudi arabia'!F102,sudan!F102,syria!F102,UAE!F102,yemen!F102)</f>
        <v>510.27658228014707</v>
      </c>
      <c r="G102" s="66">
        <f>SUM(bahrain!G101,egypt!G102,jordan!G102,kuwait!G102,lebanon!G102,oman!G102,palestine!G102,qatar!G102,'saudi arabia'!G102,sudan!G102,syria!G102,UAE!G102,yemen!G102)</f>
        <v>1867.3353579167112</v>
      </c>
      <c r="H102" s="66">
        <f>SUM(bahrain!H101,egypt!H102,jordan!H102,kuwait!H102,lebanon!H102,oman!H102,palestine!H102,qatar!H102,'saudi arabia'!H102,sudan!H102,syria!H102,UAE!H102,yemen!H102)</f>
        <v>1793.3043122133217</v>
      </c>
      <c r="I102" s="66">
        <f>SUM(bahrain!I101,egypt!I102,jordan!I102,kuwait!I102,lebanon!I102,oman!I102,palestine!I102,qatar!I102,'saudi arabia'!I102,sudan!I102,syria!I102,UAE!I102,yemen!I102)</f>
        <v>1911.6630022890461</v>
      </c>
      <c r="J102" s="66">
        <f>SUM(bahrain!J101,egypt!J102,jordan!J102,kuwait!J102,lebanon!J102,oman!J102,palestine!J102,qatar!J102,'saudi arabia'!J102,sudan!J102,syria!J102,UAE!J102,yemen!J102)</f>
        <v>2442.1256099648831</v>
      </c>
      <c r="K102" s="137">
        <f>SUM(bahrain!K101,egypt!K102,jordan!K102,kuwait!K102,lebanon!K102,oman!K102,palestine!K102,qatar!K102,'saudi arabia'!K102,sudan!K102,syria!K102,UAE!K102,yemen!K102)</f>
        <v>1192.8796879526888</v>
      </c>
      <c r="L102" s="93" t="s">
        <v>169</v>
      </c>
      <c r="N102" s="165" t="str">
        <f t="shared" si="5"/>
        <v>.</v>
      </c>
      <c r="O102" s="165" t="str">
        <f t="shared" si="5"/>
        <v>.</v>
      </c>
      <c r="P102" s="165" t="str">
        <f t="shared" si="5"/>
        <v>.</v>
      </c>
      <c r="Q102" s="165" t="str">
        <f t="shared" si="5"/>
        <v>.</v>
      </c>
      <c r="R102" s="165" t="str">
        <f t="shared" si="5"/>
        <v>.</v>
      </c>
      <c r="S102" s="165" t="str">
        <f t="shared" ref="S102:W104" si="6">IF(G102&lt;0.05,"x",".")</f>
        <v>.</v>
      </c>
      <c r="T102" s="165" t="str">
        <f t="shared" si="6"/>
        <v>.</v>
      </c>
      <c r="U102" s="165" t="str">
        <f t="shared" si="6"/>
        <v>.</v>
      </c>
      <c r="V102" s="165" t="str">
        <f t="shared" si="6"/>
        <v>.</v>
      </c>
      <c r="W102" s="165" t="str">
        <f t="shared" si="6"/>
        <v>.</v>
      </c>
    </row>
    <row r="103" spans="1:95" ht="25.5">
      <c r="A103" s="92" t="s">
        <v>170</v>
      </c>
      <c r="B103" s="50">
        <f>SUM(bahrain!B102,egypt!B103,jordan!B103,kuwait!B103,lebanon!B103,oman!B103,palestine!B103,qatar!B103,'saudi arabia'!B103,sudan!B103,syria!B103,UAE!B103,yemen!B103)</f>
        <v>3628.9835424942735</v>
      </c>
      <c r="C103" s="50">
        <f>SUM(bahrain!C102,egypt!C103,jordan!C103,kuwait!C103,lebanon!C103,oman!C103,palestine!C103,qatar!C103,'saudi arabia'!C103,sudan!C103,syria!C103,UAE!C103,yemen!C103)</f>
        <v>2414.0918412544547</v>
      </c>
      <c r="D103" s="50">
        <f>SUM(bahrain!D102,egypt!D103,jordan!D103,kuwait!D103,lebanon!D103,oman!D103,palestine!D103,qatar!D103,'saudi arabia'!D103,sudan!D103,syria!D103,UAE!D103,yemen!D103)</f>
        <v>3777.4429665537127</v>
      </c>
      <c r="E103" s="50">
        <f>SUM(bahrain!E102,egypt!E103,jordan!E103,kuwait!E103,lebanon!E103,oman!E103,palestine!E103,qatar!E103,'saudi arabia'!E103,sudan!E103,syria!E103,UAE!E103,yemen!E103)</f>
        <v>5803.2492833230945</v>
      </c>
      <c r="F103" s="155">
        <f>SUM(bahrain!F102,egypt!F103,jordan!F103,kuwait!F103,lebanon!F103,oman!F103,palestine!F103,qatar!F103,'saudi arabia'!F103,sudan!F103,syria!F103,UAE!F103,yemen!F103)</f>
        <v>2374.6746707788857</v>
      </c>
      <c r="G103" s="66">
        <f>SUM(bahrain!G102,egypt!G103,jordan!G103,kuwait!G103,lebanon!G103,oman!G103,palestine!G103,qatar!G103,'saudi arabia'!G103,sudan!G103,syria!G103,UAE!G103,yemen!G103)</f>
        <v>3546.1076195951446</v>
      </c>
      <c r="H103" s="66">
        <f>SUM(bahrain!H102,egypt!H103,jordan!H103,kuwait!H103,lebanon!H103,oman!H103,palestine!H103,qatar!H103,'saudi arabia'!H103,sudan!H103,syria!H103,UAE!H103,yemen!H103)</f>
        <v>3570.2006694215511</v>
      </c>
      <c r="I103" s="66">
        <f>SUM(bahrain!I102,egypt!I103,jordan!I103,kuwait!I103,lebanon!I103,oman!I103,palestine!I103,qatar!I103,'saudi arabia'!I103,sudan!I103,syria!I103,UAE!I103,yemen!I103)</f>
        <v>4129.8036115215164</v>
      </c>
      <c r="J103" s="66">
        <f>SUM(bahrain!J102,egypt!J103,jordan!J103,kuwait!J103,lebanon!J103,oman!J103,palestine!J103,qatar!J103,'saudi arabia'!J103,sudan!J103,syria!J103,UAE!J103,yemen!J103)</f>
        <v>6060.6251149813779</v>
      </c>
      <c r="K103" s="137">
        <f>SUM(bahrain!K102,egypt!K103,jordan!K103,kuwait!K103,lebanon!K103,oman!K103,palestine!K103,qatar!K103,'saudi arabia'!K103,sudan!K103,syria!K103,UAE!K103,yemen!K103)</f>
        <v>3770.348392617735</v>
      </c>
      <c r="L103" s="93" t="s">
        <v>171</v>
      </c>
      <c r="N103" s="165" t="str">
        <f t="shared" ref="N103:R104" si="7">IF(B103&lt;0.05,"x",".")</f>
        <v>.</v>
      </c>
      <c r="O103" s="165" t="str">
        <f t="shared" si="7"/>
        <v>.</v>
      </c>
      <c r="P103" s="165" t="str">
        <f t="shared" si="7"/>
        <v>.</v>
      </c>
      <c r="Q103" s="165" t="str">
        <f t="shared" si="7"/>
        <v>.</v>
      </c>
      <c r="R103" s="165" t="str">
        <f t="shared" si="7"/>
        <v>.</v>
      </c>
      <c r="S103" s="165" t="str">
        <f t="shared" si="6"/>
        <v>.</v>
      </c>
      <c r="T103" s="165" t="str">
        <f t="shared" si="6"/>
        <v>.</v>
      </c>
      <c r="U103" s="165" t="str">
        <f t="shared" si="6"/>
        <v>.</v>
      </c>
      <c r="V103" s="165" t="str">
        <f t="shared" si="6"/>
        <v>.</v>
      </c>
      <c r="W103" s="165" t="str">
        <f t="shared" si="6"/>
        <v>.</v>
      </c>
    </row>
    <row r="104" spans="1:95" ht="13.5" thickBot="1">
      <c r="A104" s="51" t="s">
        <v>172</v>
      </c>
      <c r="B104" s="52" t="e">
        <f>SUM(bahrain!B103,egypt!#REF!,jordan!#REF!,kuwait!#REF!,lebanon!#REF!,oman!#REF!,palestine!#REF!,qatar!#REF!,'saudi arabia'!#REF!,sudan!#REF!,syria!#REF!,UAE!#REF!,yemen!#REF!)</f>
        <v>#REF!</v>
      </c>
      <c r="C104" s="52" t="e">
        <f>SUM(bahrain!C103,egypt!#REF!,jordan!#REF!,kuwait!#REF!,lebanon!#REF!,oman!#REF!,palestine!#REF!,qatar!#REF!,'saudi arabia'!#REF!,sudan!#REF!,syria!#REF!,UAE!#REF!,yemen!#REF!)</f>
        <v>#REF!</v>
      </c>
      <c r="D104" s="52" t="e">
        <f>SUM(bahrain!D103,egypt!#REF!,jordan!#REF!,kuwait!#REF!,lebanon!#REF!,oman!#REF!,palestine!#REF!,qatar!#REF!,'saudi arabia'!#REF!,sudan!#REF!,syria!#REF!,UAE!#REF!,yemen!#REF!)</f>
        <v>#REF!</v>
      </c>
      <c r="E104" s="52" t="e">
        <f>SUM(bahrain!E103,egypt!#REF!,jordan!#REF!,kuwait!#REF!,lebanon!#REF!,oman!#REF!,palestine!#REF!,qatar!#REF!,'saudi arabia'!#REF!,sudan!#REF!,syria!#REF!,UAE!#REF!,yemen!#REF!)</f>
        <v>#REF!</v>
      </c>
      <c r="F104" s="148" t="e">
        <f>SUM(bahrain!F103,egypt!#REF!,jordan!#REF!,kuwait!#REF!,lebanon!#REF!,oman!#REF!,palestine!#REF!,qatar!#REF!,'saudi arabia'!#REF!,sudan!#REF!,syria!#REF!,UAE!#REF!,yemen!#REF!)</f>
        <v>#REF!</v>
      </c>
      <c r="G104" s="52" t="e">
        <f>SUM(bahrain!G103,egypt!#REF!,jordan!#REF!,kuwait!#REF!,lebanon!#REF!,oman!#REF!,palestine!#REF!,qatar!#REF!,'saudi arabia'!#REF!,sudan!#REF!,syria!#REF!,UAE!#REF!,yemen!#REF!)</f>
        <v>#REF!</v>
      </c>
      <c r="H104" s="52" t="e">
        <f>SUM(bahrain!H103,egypt!#REF!,jordan!#REF!,kuwait!#REF!,lebanon!#REF!,oman!#REF!,palestine!#REF!,qatar!#REF!,'saudi arabia'!#REF!,sudan!#REF!,syria!#REF!,UAE!#REF!,yemen!#REF!)</f>
        <v>#REF!</v>
      </c>
      <c r="I104" s="52" t="e">
        <f>SUM(bahrain!I103,egypt!#REF!,jordan!#REF!,kuwait!#REF!,lebanon!#REF!,oman!#REF!,palestine!#REF!,qatar!#REF!,'saudi arabia'!#REF!,sudan!#REF!,syria!#REF!,UAE!#REF!,yemen!#REF!)</f>
        <v>#REF!</v>
      </c>
      <c r="J104" s="52" t="e">
        <f>SUM(bahrain!J103,egypt!#REF!,jordan!#REF!,kuwait!#REF!,lebanon!#REF!,oman!#REF!,palestine!#REF!,qatar!#REF!,'saudi arabia'!#REF!,sudan!#REF!,syria!#REF!,UAE!#REF!,yemen!#REF!)</f>
        <v>#REF!</v>
      </c>
      <c r="K104" s="148" t="e">
        <f>SUM(bahrain!K103,egypt!#REF!,jordan!#REF!,kuwait!#REF!,lebanon!#REF!,oman!#REF!,palestine!#REF!,qatar!#REF!,'saudi arabia'!#REF!,sudan!#REF!,syria!#REF!,UAE!#REF!,yemen!#REF!)</f>
        <v>#REF!</v>
      </c>
      <c r="L104" s="54" t="s">
        <v>173</v>
      </c>
      <c r="N104" s="165" t="e">
        <f t="shared" si="7"/>
        <v>#REF!</v>
      </c>
      <c r="O104" s="165" t="e">
        <f t="shared" si="7"/>
        <v>#REF!</v>
      </c>
      <c r="P104" s="165" t="e">
        <f t="shared" si="7"/>
        <v>#REF!</v>
      </c>
      <c r="Q104" s="165" t="e">
        <f t="shared" si="7"/>
        <v>#REF!</v>
      </c>
      <c r="R104" s="165" t="e">
        <f t="shared" si="7"/>
        <v>#REF!</v>
      </c>
      <c r="S104" s="165" t="e">
        <f t="shared" si="6"/>
        <v>#REF!</v>
      </c>
      <c r="T104" s="165" t="e">
        <f t="shared" si="6"/>
        <v>#REF!</v>
      </c>
      <c r="U104" s="165" t="e">
        <f t="shared" si="6"/>
        <v>#REF!</v>
      </c>
      <c r="V104" s="165" t="e">
        <f t="shared" si="6"/>
        <v>#REF!</v>
      </c>
      <c r="W104" s="165" t="e">
        <f t="shared" si="6"/>
        <v>#REF!</v>
      </c>
    </row>
    <row r="105" spans="1:95" s="99" customFormat="1">
      <c r="A105" s="94" t="s">
        <v>174</v>
      </c>
      <c r="B105" s="112"/>
      <c r="C105" s="112"/>
      <c r="D105" s="112"/>
      <c r="E105" s="112"/>
      <c r="F105" s="112"/>
      <c r="G105" s="113"/>
      <c r="H105" s="113"/>
      <c r="I105" s="113"/>
      <c r="J105" s="113"/>
      <c r="K105" s="113"/>
      <c r="L105" s="97" t="s">
        <v>190</v>
      </c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</row>
    <row r="106" spans="1:95" s="99" customFormat="1">
      <c r="A106" s="100" t="s">
        <v>191</v>
      </c>
      <c r="B106" s="95"/>
      <c r="C106" s="96"/>
      <c r="D106" s="95"/>
      <c r="E106" s="95"/>
      <c r="F106" s="95"/>
      <c r="G106" s="96"/>
      <c r="H106" s="96"/>
      <c r="I106" s="96"/>
      <c r="J106" s="96"/>
      <c r="K106" s="96"/>
      <c r="L106" s="97" t="s">
        <v>206</v>
      </c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</row>
    <row r="107" spans="1:95" s="99" customFormat="1">
      <c r="A107" s="100" t="s">
        <v>192</v>
      </c>
      <c r="B107" s="95"/>
      <c r="C107" s="96"/>
      <c r="D107" s="95"/>
      <c r="E107" s="95"/>
      <c r="F107" s="95"/>
      <c r="G107" s="96"/>
      <c r="H107" s="96"/>
      <c r="I107" s="96"/>
      <c r="J107" s="96"/>
      <c r="K107" s="96"/>
      <c r="L107" s="97" t="s">
        <v>203</v>
      </c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</row>
    <row r="108" spans="1:95" s="99" customFormat="1">
      <c r="A108" s="100" t="s">
        <v>204</v>
      </c>
      <c r="C108" s="98"/>
      <c r="G108" s="98"/>
      <c r="H108" s="98"/>
      <c r="I108" s="98"/>
      <c r="J108" s="98"/>
      <c r="K108" s="98"/>
      <c r="L108" s="97" t="s">
        <v>205</v>
      </c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</row>
    <row r="109" spans="1:95" s="13" customFormat="1">
      <c r="A109" s="100" t="s">
        <v>175</v>
      </c>
      <c r="B109" s="149"/>
      <c r="C109" s="149"/>
      <c r="D109" s="149"/>
      <c r="E109" s="149"/>
      <c r="F109" s="149"/>
      <c r="G109" s="150"/>
      <c r="H109" s="150"/>
      <c r="I109" s="150"/>
      <c r="J109" s="150"/>
      <c r="K109" s="150"/>
      <c r="L109" s="101" t="s">
        <v>182</v>
      </c>
      <c r="M109" s="12"/>
      <c r="N109" s="98"/>
      <c r="O109" s="98"/>
      <c r="P109" s="98"/>
      <c r="Q109" s="98"/>
      <c r="R109" s="98"/>
      <c r="S109" s="98"/>
      <c r="T109" s="98"/>
      <c r="U109" s="98"/>
      <c r="V109" s="98"/>
      <c r="W109" s="98"/>
    </row>
    <row r="110" spans="1:95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N110" s="98"/>
      <c r="O110" s="98"/>
      <c r="P110" s="98"/>
      <c r="Q110" s="98"/>
      <c r="R110" s="98"/>
      <c r="S110" s="98"/>
      <c r="T110" s="98"/>
      <c r="U110" s="98"/>
      <c r="V110" s="98"/>
      <c r="W110" s="98"/>
    </row>
    <row r="111" spans="1:95">
      <c r="B111" s="159"/>
      <c r="C111" s="115"/>
      <c r="D111" s="115"/>
      <c r="E111" s="115"/>
      <c r="F111" s="115"/>
      <c r="G111" s="115"/>
      <c r="H111" s="115"/>
      <c r="I111" s="115"/>
      <c r="J111" s="115"/>
      <c r="K111" s="115"/>
      <c r="N111" s="98"/>
      <c r="O111" s="98"/>
      <c r="P111" s="98"/>
      <c r="Q111" s="98"/>
      <c r="R111" s="98"/>
      <c r="S111" s="98"/>
      <c r="T111" s="98"/>
      <c r="U111" s="98"/>
      <c r="V111" s="98"/>
      <c r="W111" s="98"/>
    </row>
    <row r="112" spans="1:95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108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</row>
    <row r="114" spans="1:108" s="99" customFormat="1">
      <c r="A114" s="100"/>
      <c r="B114" s="112"/>
      <c r="C114" s="112"/>
      <c r="D114" s="112"/>
      <c r="E114" s="112"/>
      <c r="F114" s="112"/>
      <c r="G114" s="113"/>
      <c r="H114" s="113"/>
      <c r="I114" s="113"/>
      <c r="J114" s="113"/>
      <c r="K114" s="113"/>
      <c r="L114" s="97"/>
      <c r="M114" s="98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108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</row>
    <row r="116" spans="1:108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</row>
    <row r="117" spans="1:108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</row>
    <row r="118" spans="1:108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</row>
    <row r="119" spans="1:108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</row>
    <row r="120" spans="1:108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</row>
    <row r="121" spans="1:108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</row>
    <row r="122" spans="1:108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</row>
    <row r="123" spans="1:108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</row>
    <row r="124" spans="1:108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</row>
    <row r="125" spans="1:108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</row>
    <row r="126" spans="1:108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</row>
    <row r="127" spans="1:108" ht="13.5" thickBot="1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</row>
    <row r="128" spans="1:108">
      <c r="B128" s="166">
        <f>B5</f>
        <v>2007</v>
      </c>
      <c r="C128" s="167">
        <f t="shared" ref="C128:K128" si="8">C5</f>
        <v>2008</v>
      </c>
      <c r="D128" s="167">
        <f t="shared" si="8"/>
        <v>2009</v>
      </c>
      <c r="E128" s="167">
        <f t="shared" si="8"/>
        <v>2010</v>
      </c>
      <c r="F128" s="168">
        <f t="shared" si="8"/>
        <v>2011</v>
      </c>
      <c r="G128" s="166">
        <f t="shared" si="8"/>
        <v>2007</v>
      </c>
      <c r="H128" s="167">
        <f t="shared" si="8"/>
        <v>2008</v>
      </c>
      <c r="I128" s="167">
        <f t="shared" si="8"/>
        <v>2009</v>
      </c>
      <c r="J128" s="167">
        <f t="shared" si="8"/>
        <v>2010</v>
      </c>
      <c r="K128" s="168">
        <f t="shared" si="8"/>
        <v>2011</v>
      </c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>
      <c r="B129" s="154"/>
      <c r="C129" s="4"/>
      <c r="D129" s="4"/>
      <c r="E129" s="4"/>
      <c r="F129" s="169"/>
      <c r="G129" s="154"/>
      <c r="H129" s="4"/>
      <c r="I129" s="4"/>
      <c r="J129" s="4"/>
      <c r="K129" s="169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13.5" thickBot="1">
      <c r="A130" s="102" t="s">
        <v>209</v>
      </c>
      <c r="B130" s="170">
        <f>B6-B9</f>
        <v>486530.913823187</v>
      </c>
      <c r="C130" s="171">
        <f t="shared" ref="C130:K130" si="9">C6-C9</f>
        <v>397483.54953185306</v>
      </c>
      <c r="D130" s="171">
        <f t="shared" si="9"/>
        <v>440228.98912466591</v>
      </c>
      <c r="E130" s="171">
        <f t="shared" si="9"/>
        <v>514263.48107588099</v>
      </c>
      <c r="F130" s="172">
        <f t="shared" si="9"/>
        <v>362713.87056903541</v>
      </c>
      <c r="G130" s="173">
        <f t="shared" si="9"/>
        <v>246664.24814814917</v>
      </c>
      <c r="H130" s="174">
        <f t="shared" si="9"/>
        <v>216239.86380468478</v>
      </c>
      <c r="I130" s="174">
        <f t="shared" si="9"/>
        <v>275250.80679252581</v>
      </c>
      <c r="J130" s="174">
        <f t="shared" si="9"/>
        <v>360201.31652298709</v>
      </c>
      <c r="K130" s="175">
        <f t="shared" si="9"/>
        <v>292678.55347387196</v>
      </c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</row>
    <row r="132" spans="1:108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</row>
    <row r="133" spans="1:108">
      <c r="B133" s="115">
        <f>B71-B9</f>
        <v>48112.156791497524</v>
      </c>
      <c r="C133" s="115">
        <f t="shared" ref="C133:F133" si="10">C71-C9</f>
        <v>41947.7845688292</v>
      </c>
      <c r="D133" s="115">
        <f t="shared" si="10"/>
        <v>49969.741043573755</v>
      </c>
      <c r="E133" s="115">
        <f t="shared" si="10"/>
        <v>60048.354869323251</v>
      </c>
      <c r="F133" s="115">
        <f t="shared" si="10"/>
        <v>50076.874786409586</v>
      </c>
      <c r="G133" s="115"/>
      <c r="H133" s="115"/>
      <c r="I133" s="115"/>
      <c r="J133" s="115"/>
      <c r="K133" s="115"/>
    </row>
    <row r="134" spans="1:108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</row>
    <row r="135" spans="1:108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</row>
    <row r="136" spans="1:108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</row>
    <row r="137" spans="1:108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</row>
    <row r="138" spans="1:108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</row>
    <row r="139" spans="1:108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</row>
    <row r="140" spans="1:108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</row>
    <row r="141" spans="1:108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</row>
    <row r="142" spans="1:108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</row>
  </sheetData>
  <mergeCells count="3">
    <mergeCell ref="A3:L3"/>
    <mergeCell ref="B4:F4"/>
    <mergeCell ref="G4:K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DD142"/>
  <sheetViews>
    <sheetView topLeftCell="A58" workbookViewId="0">
      <selection activeCell="F71" sqref="F71"/>
    </sheetView>
  </sheetViews>
  <sheetFormatPr defaultRowHeight="12.75"/>
  <cols>
    <col min="1" max="1" width="32.42578125" style="102" customWidth="1"/>
    <col min="2" max="11" width="9.140625" style="5"/>
    <col min="12" max="12" width="31.42578125" style="103" customWidth="1"/>
    <col min="13" max="23" width="9.140625" style="4"/>
    <col min="24" max="16384" width="9.140625" style="5"/>
  </cols>
  <sheetData>
    <row r="1" spans="1:23" ht="15.75">
      <c r="A1" s="1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23" ht="15.75">
      <c r="A2" s="176" t="s">
        <v>211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23" ht="15.75">
      <c r="A3" s="278" t="s">
        <v>208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6.5" thickBot="1">
      <c r="A4" s="8" t="s">
        <v>0</v>
      </c>
      <c r="B4" s="280" t="s">
        <v>1</v>
      </c>
      <c r="C4" s="280"/>
      <c r="D4" s="280"/>
      <c r="E4" s="280"/>
      <c r="F4" s="280"/>
      <c r="G4" s="280" t="s">
        <v>2</v>
      </c>
      <c r="H4" s="280"/>
      <c r="I4" s="280"/>
      <c r="J4" s="280"/>
      <c r="K4" s="280"/>
      <c r="L4" s="9" t="s">
        <v>3</v>
      </c>
    </row>
    <row r="5" spans="1:23" s="13" customFormat="1" ht="13.5" thickBot="1">
      <c r="A5" s="10"/>
      <c r="B5" s="117">
        <v>2007</v>
      </c>
      <c r="C5" s="117">
        <v>2008</v>
      </c>
      <c r="D5" s="117">
        <v>2009</v>
      </c>
      <c r="E5" s="117">
        <v>2010</v>
      </c>
      <c r="F5" s="153">
        <v>2011</v>
      </c>
      <c r="G5" s="117">
        <v>2007</v>
      </c>
      <c r="H5" s="117">
        <v>2008</v>
      </c>
      <c r="I5" s="117">
        <v>2009</v>
      </c>
      <c r="J5" s="117">
        <v>2010</v>
      </c>
      <c r="K5" s="153">
        <v>2011</v>
      </c>
      <c r="L5" s="11" t="s">
        <v>4</v>
      </c>
      <c r="M5" s="12"/>
      <c r="N5" s="117">
        <f>B5</f>
        <v>2007</v>
      </c>
      <c r="O5" s="117">
        <f t="shared" ref="O5:W5" si="0">C5</f>
        <v>2008</v>
      </c>
      <c r="P5" s="117">
        <f t="shared" si="0"/>
        <v>2009</v>
      </c>
      <c r="Q5" s="117">
        <f t="shared" si="0"/>
        <v>2010</v>
      </c>
      <c r="R5" s="117">
        <f t="shared" si="0"/>
        <v>2011</v>
      </c>
      <c r="S5" s="117">
        <f t="shared" si="0"/>
        <v>2007</v>
      </c>
      <c r="T5" s="117">
        <f t="shared" si="0"/>
        <v>2008</v>
      </c>
      <c r="U5" s="117">
        <f t="shared" si="0"/>
        <v>2009</v>
      </c>
      <c r="V5" s="117">
        <f t="shared" si="0"/>
        <v>2010</v>
      </c>
      <c r="W5" s="117">
        <f t="shared" si="0"/>
        <v>2011</v>
      </c>
    </row>
    <row r="6" spans="1:23" s="13" customFormat="1" ht="19.5" thickBot="1">
      <c r="A6" s="14" t="s">
        <v>5</v>
      </c>
      <c r="B6" s="177">
        <f>SUM(kuwait!B6,oman!B6,qatar!B6,'saudi arabia'!B6,UAE!B6)</f>
        <v>344842.32922054862</v>
      </c>
      <c r="C6" s="177">
        <f>SUM(kuwait!C6,oman!C6,qatar!C6,'saudi arabia'!C6,UAE!C6)</f>
        <v>280483.98497257562</v>
      </c>
      <c r="D6" s="177">
        <f>SUM(kuwait!D6,oman!D6,qatar!D6,'saudi arabia'!D6,UAE!D6)</f>
        <v>304727.81425711629</v>
      </c>
      <c r="E6" s="177">
        <f>SUM(kuwait!E6,oman!E6,qatar!E6,'saudi arabia'!E6,UAE!E6)</f>
        <v>366808.59518457565</v>
      </c>
      <c r="F6" s="127">
        <f>SUM(kuwait!F6,oman!F6,qatar!F6,'saudi arabia'!F6,UAE!F6)</f>
        <v>237062.29877225682</v>
      </c>
      <c r="G6" s="15">
        <f>SUM(kuwait!G6,oman!G6,qatar!G6,'saudi arabia'!G6,UAE!G6)</f>
        <v>654178.9939198338</v>
      </c>
      <c r="H6" s="15">
        <f>SUM(kuwait!H6,oman!H6,qatar!H6,'saudi arabia'!H6,UAE!H6)</f>
        <v>442472.71067928273</v>
      </c>
      <c r="I6" s="15">
        <f>SUM(kuwait!I6,oman!I6,qatar!I6,'saudi arabia'!I6,UAE!I6)</f>
        <v>568180.51950965007</v>
      </c>
      <c r="J6" s="15">
        <f>SUM(kuwait!J6,oman!J6,qatar!J6,'saudi arabia'!J6,UAE!J6)</f>
        <v>823023.6794310268</v>
      </c>
      <c r="K6" s="127">
        <f>SUM(kuwait!K6,oman!K6,qatar!K6,'saudi arabia'!K6,UAE!K6)</f>
        <v>688026.43656528962</v>
      </c>
      <c r="L6" s="16" t="s">
        <v>6</v>
      </c>
      <c r="M6" s="12"/>
      <c r="N6" s="165" t="str">
        <f>IF(B6&lt;0.05,"x",".")</f>
        <v>.</v>
      </c>
      <c r="O6" s="165" t="str">
        <f t="shared" ref="O6:W21" si="1">IF(C6&lt;0.05,"x",".")</f>
        <v>.</v>
      </c>
      <c r="P6" s="165" t="str">
        <f t="shared" si="1"/>
        <v>.</v>
      </c>
      <c r="Q6" s="165" t="str">
        <f t="shared" si="1"/>
        <v>.</v>
      </c>
      <c r="R6" s="165" t="str">
        <f t="shared" si="1"/>
        <v>.</v>
      </c>
      <c r="S6" s="165" t="str">
        <f t="shared" si="1"/>
        <v>.</v>
      </c>
      <c r="T6" s="165" t="str">
        <f t="shared" si="1"/>
        <v>.</v>
      </c>
      <c r="U6" s="165" t="str">
        <f t="shared" si="1"/>
        <v>.</v>
      </c>
      <c r="V6" s="165" t="str">
        <f t="shared" si="1"/>
        <v>.</v>
      </c>
      <c r="W6" s="165" t="str">
        <f t="shared" si="1"/>
        <v>.</v>
      </c>
    </row>
    <row r="7" spans="1:23">
      <c r="A7" s="17" t="s">
        <v>7</v>
      </c>
      <c r="B7" s="18">
        <f>SUM(kuwait!B7,oman!B7,qatar!B7,'saudi arabia'!B7,UAE!B7)</f>
        <v>170642.04323906905</v>
      </c>
      <c r="C7" s="18">
        <f>SUM(kuwait!C7,oman!C7,qatar!C7,'saudi arabia'!C7,UAE!C7)</f>
        <v>134836.79512223339</v>
      </c>
      <c r="D7" s="18">
        <f>SUM(kuwait!D7,oman!D7,qatar!D7,'saudi arabia'!D7,UAE!D7)</f>
        <v>138357.83841772546</v>
      </c>
      <c r="E7" s="18">
        <f>SUM(kuwait!E7,oman!E7,qatar!E7,'saudi arabia'!E7,UAE!E7)</f>
        <v>157775.47509137678</v>
      </c>
      <c r="F7" s="128">
        <f>SUM(kuwait!F7,oman!F7,qatar!F7,'saudi arabia'!F7,UAE!F7)</f>
        <v>109417.51483516765</v>
      </c>
      <c r="G7" s="18">
        <f>SUM(kuwait!G7,oman!G7,qatar!G7,'saudi arabia'!G7,UAE!G7)</f>
        <v>175131.97763164353</v>
      </c>
      <c r="H7" s="18">
        <f>SUM(kuwait!H7,oman!H7,qatar!H7,'saudi arabia'!H7,UAE!H7)</f>
        <v>99635.815887662771</v>
      </c>
      <c r="I7" s="18">
        <f>SUM(kuwait!I7,oman!I7,qatar!I7,'saudi arabia'!I7,UAE!I7)</f>
        <v>143378.97364823718</v>
      </c>
      <c r="J7" s="18">
        <f>SUM(kuwait!J7,oman!J7,qatar!J7,'saudi arabia'!J7,UAE!J7)</f>
        <v>215651.80900070112</v>
      </c>
      <c r="K7" s="128">
        <f>SUM(kuwait!K7,oman!K7,qatar!K7,'saudi arabia'!K7,UAE!K7)</f>
        <v>219948.08643494066</v>
      </c>
      <c r="L7" s="20" t="s">
        <v>8</v>
      </c>
      <c r="N7" s="165" t="str">
        <f t="shared" ref="N7:W25" si="2">IF(B7&lt;0.05,"x",".")</f>
        <v>.</v>
      </c>
      <c r="O7" s="165" t="str">
        <f t="shared" si="1"/>
        <v>.</v>
      </c>
      <c r="P7" s="165" t="str">
        <f t="shared" si="1"/>
        <v>.</v>
      </c>
      <c r="Q7" s="165" t="str">
        <f t="shared" si="1"/>
        <v>.</v>
      </c>
      <c r="R7" s="165" t="str">
        <f t="shared" si="1"/>
        <v>.</v>
      </c>
      <c r="S7" s="165" t="str">
        <f t="shared" si="1"/>
        <v>.</v>
      </c>
      <c r="T7" s="165" t="str">
        <f t="shared" si="1"/>
        <v>.</v>
      </c>
      <c r="U7" s="165" t="str">
        <f t="shared" si="1"/>
        <v>.</v>
      </c>
      <c r="V7" s="165" t="str">
        <f t="shared" si="1"/>
        <v>.</v>
      </c>
      <c r="W7" s="165" t="str">
        <f t="shared" si="1"/>
        <v>.</v>
      </c>
    </row>
    <row r="8" spans="1:23">
      <c r="A8" s="21" t="s">
        <v>9</v>
      </c>
      <c r="B8" s="22">
        <f>SUM(kuwait!B8,oman!B8,qatar!B8,'saudi arabia'!B8,UAE!B8)</f>
        <v>164465.36473993451</v>
      </c>
      <c r="C8" s="22">
        <f>SUM(kuwait!C8,oman!C8,qatar!C8,'saudi arabia'!C8,UAE!C8)</f>
        <v>137875.77300017388</v>
      </c>
      <c r="D8" s="22">
        <f>SUM(kuwait!D8,oman!D8,qatar!D8,'saudi arabia'!D8,UAE!D8)</f>
        <v>159461.62572351861</v>
      </c>
      <c r="E8" s="22">
        <f>SUM(kuwait!E8,oman!E8,qatar!E8,'saudi arabia'!E8,UAE!E8)</f>
        <v>202015.66287644632</v>
      </c>
      <c r="F8" s="129">
        <f>SUM(kuwait!F8,oman!F8,qatar!F8,'saudi arabia'!F8,UAE!F8)</f>
        <v>121151.93488578495</v>
      </c>
      <c r="G8" s="22">
        <f>SUM(kuwait!G8,oman!G8,qatar!G8,'saudi arabia'!G8,UAE!G8)</f>
        <v>257620.82325690263</v>
      </c>
      <c r="H8" s="22">
        <f>SUM(kuwait!H8,oman!H8,qatar!H8,'saudi arabia'!H8,UAE!H8)</f>
        <v>198634.82709935226</v>
      </c>
      <c r="I8" s="22">
        <f>SUM(kuwait!I8,oman!I8,qatar!I8,'saudi arabia'!I8,UAE!I8)</f>
        <v>265779.60010091681</v>
      </c>
      <c r="J8" s="22">
        <f>SUM(kuwait!J8,oman!J8,qatar!J8,'saudi arabia'!J8,UAE!J8)</f>
        <v>362551.64287305041</v>
      </c>
      <c r="K8" s="129">
        <f>SUM(kuwait!K8,oman!K8,qatar!K8,'saudi arabia'!K8,UAE!K8)</f>
        <v>318236.03143011226</v>
      </c>
      <c r="L8" s="23" t="s">
        <v>10</v>
      </c>
      <c r="N8" s="165" t="str">
        <f t="shared" si="2"/>
        <v>.</v>
      </c>
      <c r="O8" s="165" t="str">
        <f t="shared" si="1"/>
        <v>.</v>
      </c>
      <c r="P8" s="165" t="str">
        <f t="shared" si="1"/>
        <v>.</v>
      </c>
      <c r="Q8" s="165" t="str">
        <f t="shared" si="1"/>
        <v>.</v>
      </c>
      <c r="R8" s="165" t="str">
        <f t="shared" si="1"/>
        <v>.</v>
      </c>
      <c r="S8" s="165" t="str">
        <f t="shared" si="1"/>
        <v>.</v>
      </c>
      <c r="T8" s="165" t="str">
        <f t="shared" si="1"/>
        <v>.</v>
      </c>
      <c r="U8" s="165" t="str">
        <f t="shared" si="1"/>
        <v>.</v>
      </c>
      <c r="V8" s="165" t="str">
        <f t="shared" si="1"/>
        <v>.</v>
      </c>
      <c r="W8" s="165" t="str">
        <f t="shared" si="1"/>
        <v>.</v>
      </c>
    </row>
    <row r="9" spans="1:23">
      <c r="A9" s="21" t="s">
        <v>176</v>
      </c>
      <c r="B9" s="22">
        <f>SUM(kuwait!B9,oman!B9,qatar!B9,'saudi arabia'!B9,UAE!B9)</f>
        <v>0</v>
      </c>
      <c r="C9" s="22">
        <f>SUM(kuwait!C9,oman!C9,qatar!C9,'saudi arabia'!C9,UAE!C9)</f>
        <v>1.5662057309250002</v>
      </c>
      <c r="D9" s="22">
        <f>SUM(kuwait!D9,oman!D9,qatar!D9,'saudi arabia'!D9,UAE!D9)</f>
        <v>0.30795434232000002</v>
      </c>
      <c r="E9" s="22">
        <f>SUM(kuwait!E9,oman!E9,qatar!E9,'saudi arabia'!E9,UAE!E9)</f>
        <v>1.1314958896576999</v>
      </c>
      <c r="F9" s="129">
        <f>SUM(kuwait!F9,oman!F9,qatar!F9,'saudi arabia'!F9,UAE!F9)</f>
        <v>3.8311359999999999</v>
      </c>
      <c r="G9" s="22">
        <f>SUM(kuwait!G9,oman!G9,qatar!G9,'saudi arabia'!G9,UAE!G9)</f>
        <v>461374.49577112898</v>
      </c>
      <c r="H9" s="22">
        <f>SUM(kuwait!H9,oman!H9,qatar!H9,'saudi arabia'!H9,UAE!H9)</f>
        <v>271850.88006483758</v>
      </c>
      <c r="I9" s="22">
        <f>SUM(kuwait!I9,oman!I9,qatar!I9,'saudi arabia'!I9,UAE!I9)</f>
        <v>346386.89466747228</v>
      </c>
      <c r="J9" s="22">
        <f>SUM(kuwait!J9,oman!J9,qatar!J9,'saudi arabia'!J9,UAE!J9)</f>
        <v>525164.86401330156</v>
      </c>
      <c r="K9" s="129">
        <f>SUM(kuwait!K9,oman!K9,qatar!K9,'saudi arabia'!K9,UAE!K9)</f>
        <v>440441.2918321183</v>
      </c>
      <c r="L9" s="23" t="s">
        <v>177</v>
      </c>
      <c r="N9" s="165" t="str">
        <f t="shared" si="2"/>
        <v>x</v>
      </c>
      <c r="O9" s="165" t="str">
        <f t="shared" si="1"/>
        <v>.</v>
      </c>
      <c r="P9" s="165" t="str">
        <f t="shared" si="1"/>
        <v>.</v>
      </c>
      <c r="Q9" s="165" t="str">
        <f t="shared" si="1"/>
        <v>.</v>
      </c>
      <c r="R9" s="165" t="str">
        <f t="shared" si="1"/>
        <v>.</v>
      </c>
      <c r="S9" s="165" t="str">
        <f t="shared" si="1"/>
        <v>.</v>
      </c>
      <c r="T9" s="165" t="str">
        <f t="shared" si="1"/>
        <v>.</v>
      </c>
      <c r="U9" s="165" t="str">
        <f t="shared" si="1"/>
        <v>.</v>
      </c>
      <c r="V9" s="165" t="str">
        <f t="shared" si="1"/>
        <v>.</v>
      </c>
      <c r="W9" s="165" t="str">
        <f t="shared" si="1"/>
        <v>.</v>
      </c>
    </row>
    <row r="10" spans="1:23" ht="13.5" thickBot="1">
      <c r="A10" s="24" t="s">
        <v>183</v>
      </c>
      <c r="B10" s="18">
        <f>SUM(kuwait!B10,oman!B10,qatar!B10,'saudi arabia'!B10,UAE!B10)</f>
        <v>9734.9127560639499</v>
      </c>
      <c r="C10" s="18">
        <f>SUM(kuwait!C10,oman!C10,qatar!C10,'saudi arabia'!C10,UAE!C10)</f>
        <v>7771.3921090916501</v>
      </c>
      <c r="D10" s="18">
        <f>SUM(kuwait!D10,oman!D10,qatar!D10,'saudi arabia'!D10,UAE!D10)</f>
        <v>6908.3501158721938</v>
      </c>
      <c r="E10" s="18">
        <f>SUM(kuwait!E10,oman!E10,qatar!E10,'saudi arabia'!E10,UAE!E10)</f>
        <v>7016.5086110164384</v>
      </c>
      <c r="F10" s="128">
        <f>SUM(kuwait!F10,oman!F10,qatar!F10,'saudi arabia'!F10,UAE!F10)</f>
        <v>6492.8350866451101</v>
      </c>
      <c r="G10" s="18">
        <f>SUM(kuwait!G10,oman!G10,qatar!G10,'saudi arabia'!G10,UAE!G10)</f>
        <v>32912.741330101504</v>
      </c>
      <c r="H10" s="18">
        <f>SUM(kuwait!H10,oman!H10,qatar!H10,'saudi arabia'!H10,UAE!H10)</f>
        <v>28597.552579770065</v>
      </c>
      <c r="I10" s="18">
        <f>SUM(kuwait!I10,oman!I10,qatar!I10,'saudi arabia'!I10,UAE!I10)</f>
        <v>22264.399419298756</v>
      </c>
      <c r="J10" s="18">
        <f>SUM(kuwait!J10,oman!J10,qatar!J10,'saudi arabia'!J10,UAE!J10)</f>
        <v>31039.440754797291</v>
      </c>
      <c r="K10" s="128">
        <f>SUM(kuwait!K10,oman!K10,qatar!K10,'saudi arabia'!K10,UAE!K10)</f>
        <v>40756.891526722233</v>
      </c>
      <c r="L10" s="25" t="s">
        <v>194</v>
      </c>
      <c r="N10" s="165" t="str">
        <f t="shared" si="2"/>
        <v>.</v>
      </c>
      <c r="O10" s="165" t="str">
        <f t="shared" si="1"/>
        <v>.</v>
      </c>
      <c r="P10" s="165" t="str">
        <f t="shared" si="1"/>
        <v>.</v>
      </c>
      <c r="Q10" s="165" t="str">
        <f t="shared" si="1"/>
        <v>.</v>
      </c>
      <c r="R10" s="165" t="str">
        <f t="shared" si="1"/>
        <v>.</v>
      </c>
      <c r="S10" s="165" t="str">
        <f t="shared" si="1"/>
        <v>.</v>
      </c>
      <c r="T10" s="165" t="str">
        <f t="shared" si="1"/>
        <v>.</v>
      </c>
      <c r="U10" s="165" t="str">
        <f t="shared" si="1"/>
        <v>.</v>
      </c>
      <c r="V10" s="165" t="str">
        <f t="shared" si="1"/>
        <v>.</v>
      </c>
      <c r="W10" s="165" t="str">
        <f t="shared" si="1"/>
        <v>.</v>
      </c>
    </row>
    <row r="11" spans="1:23" s="13" customFormat="1" ht="19.5" thickBot="1">
      <c r="A11" s="26" t="s">
        <v>11</v>
      </c>
      <c r="B11" s="27">
        <f>SUM(kuwait!B11,oman!B11,qatar!B11,'saudi arabia'!B11,UAE!B11)</f>
        <v>104876.1958095351</v>
      </c>
      <c r="C11" s="27">
        <f>SUM(kuwait!C11,oman!C11,qatar!C11,'saudi arabia'!C11,UAE!C11)</f>
        <v>83278.455104344321</v>
      </c>
      <c r="D11" s="27">
        <f>SUM(kuwait!D11,oman!D11,qatar!D11,'saudi arabia'!D11,UAE!D11)</f>
        <v>85220.893441059889</v>
      </c>
      <c r="E11" s="27">
        <f>SUM(kuwait!E11,oman!E11,qatar!E11,'saudi arabia'!E11,UAE!E11)</f>
        <v>98562.975999624352</v>
      </c>
      <c r="F11" s="130">
        <f>SUM(kuwait!F11,oman!F11,qatar!F11,'saudi arabia'!F11,UAE!F11)</f>
        <v>66208.832446997199</v>
      </c>
      <c r="G11" s="27">
        <f>SUM(kuwait!G11,oman!G11,qatar!G11,'saudi arabia'!G11,UAE!G11)</f>
        <v>44965.939106189493</v>
      </c>
      <c r="H11" s="27">
        <f>SUM(kuwait!H11,oman!H11,qatar!H11,'saudi arabia'!H11,UAE!H11)</f>
        <v>29447.33114318562</v>
      </c>
      <c r="I11" s="27">
        <f>SUM(kuwait!I11,oman!I11,qatar!I11,'saudi arabia'!I11,UAE!I11)</f>
        <v>44153.083896208467</v>
      </c>
      <c r="J11" s="27">
        <f>SUM(kuwait!J11,oman!J11,qatar!J11,'saudi arabia'!J11,UAE!J11)</f>
        <v>73994.974483778016</v>
      </c>
      <c r="K11" s="130">
        <f>SUM(kuwait!K11,oman!K11,qatar!K11,'saudi arabia'!K11,UAE!K11)</f>
        <v>61422.710329942609</v>
      </c>
      <c r="L11" s="28" t="s">
        <v>12</v>
      </c>
      <c r="M11" s="12"/>
      <c r="N11" s="165" t="str">
        <f t="shared" si="2"/>
        <v>.</v>
      </c>
      <c r="O11" s="165" t="str">
        <f t="shared" si="1"/>
        <v>.</v>
      </c>
      <c r="P11" s="165" t="str">
        <f t="shared" si="1"/>
        <v>.</v>
      </c>
      <c r="Q11" s="165" t="str">
        <f t="shared" si="1"/>
        <v>.</v>
      </c>
      <c r="R11" s="165" t="str">
        <f t="shared" si="1"/>
        <v>.</v>
      </c>
      <c r="S11" s="165" t="str">
        <f t="shared" si="1"/>
        <v>.</v>
      </c>
      <c r="T11" s="165" t="str">
        <f t="shared" si="1"/>
        <v>.</v>
      </c>
      <c r="U11" s="165" t="str">
        <f t="shared" si="1"/>
        <v>.</v>
      </c>
      <c r="V11" s="165" t="str">
        <f t="shared" si="1"/>
        <v>.</v>
      </c>
      <c r="W11" s="165" t="str">
        <f t="shared" si="1"/>
        <v>.</v>
      </c>
    </row>
    <row r="12" spans="1:23" s="13" customFormat="1" ht="15" thickBot="1">
      <c r="A12" s="29" t="s">
        <v>184</v>
      </c>
      <c r="B12" s="30">
        <f>SUM(kuwait!B12,oman!B12,qatar!B12,'saudi arabia'!B12,UAE!B12)</f>
        <v>94356.919435931311</v>
      </c>
      <c r="C12" s="30">
        <f>SUM(kuwait!C12,oman!C12,qatar!C12,'saudi arabia'!C12,UAE!C12)</f>
        <v>76430.481536333595</v>
      </c>
      <c r="D12" s="30">
        <f>SUM(kuwait!D12,oman!D12,qatar!D12,'saudi arabia'!D12,UAE!D12)</f>
        <v>77053.356721004864</v>
      </c>
      <c r="E12" s="30">
        <f>SUM(kuwait!E12,oman!E12,qatar!E12,'saudi arabia'!E12,UAE!E12)</f>
        <v>88439.447306417467</v>
      </c>
      <c r="F12" s="63">
        <f>SUM(kuwait!F12,oman!F12,qatar!F12,'saudi arabia'!F12,UAE!F12)</f>
        <v>58160.823226008048</v>
      </c>
      <c r="G12" s="30">
        <f>SUM(kuwait!G12,oman!G12,qatar!G12,'saudi arabia'!G12,UAE!G12)</f>
        <v>43075.52810321204</v>
      </c>
      <c r="H12" s="30">
        <f>SUM(kuwait!H12,oman!H12,qatar!H12,'saudi arabia'!H12,UAE!H12)</f>
        <v>28670.457990601593</v>
      </c>
      <c r="I12" s="30">
        <f>SUM(kuwait!I12,oman!I12,qatar!I12,'saudi arabia'!I12,UAE!I12)</f>
        <v>43025.455847070676</v>
      </c>
      <c r="J12" s="30">
        <f>SUM(kuwait!J12,oman!J12,qatar!J12,'saudi arabia'!J12,UAE!J12)</f>
        <v>72512.914816909761</v>
      </c>
      <c r="K12" s="63">
        <f>SUM(kuwait!K12,oman!K12,qatar!K12,'saudi arabia'!K12,UAE!K12)</f>
        <v>60278.492066459767</v>
      </c>
      <c r="L12" s="31" t="s">
        <v>185</v>
      </c>
      <c r="M12" s="12"/>
      <c r="N12" s="165" t="str">
        <f t="shared" si="2"/>
        <v>.</v>
      </c>
      <c r="O12" s="165" t="str">
        <f t="shared" si="1"/>
        <v>.</v>
      </c>
      <c r="P12" s="165" t="str">
        <f t="shared" si="1"/>
        <v>.</v>
      </c>
      <c r="Q12" s="165" t="str">
        <f t="shared" si="1"/>
        <v>.</v>
      </c>
      <c r="R12" s="165" t="str">
        <f t="shared" si="1"/>
        <v>.</v>
      </c>
      <c r="S12" s="165" t="str">
        <f t="shared" si="1"/>
        <v>.</v>
      </c>
      <c r="T12" s="165" t="str">
        <f t="shared" si="1"/>
        <v>.</v>
      </c>
      <c r="U12" s="165" t="str">
        <f t="shared" si="1"/>
        <v>.</v>
      </c>
      <c r="V12" s="165" t="str">
        <f t="shared" si="1"/>
        <v>.</v>
      </c>
      <c r="W12" s="165" t="str">
        <f t="shared" si="1"/>
        <v>.</v>
      </c>
    </row>
    <row r="13" spans="1:23">
      <c r="A13" s="17" t="s">
        <v>13</v>
      </c>
      <c r="B13" s="19">
        <f>SUM(kuwait!B13,oman!B13,qatar!B13,'saudi arabia'!B13,UAE!B13)</f>
        <v>90340.48439301044</v>
      </c>
      <c r="C13" s="19">
        <f>SUM(kuwait!C13,oman!C13,qatar!C13,'saudi arabia'!C13,UAE!C13)</f>
        <v>74184.986766617279</v>
      </c>
      <c r="D13" s="19">
        <f>SUM(kuwait!D13,oman!D13,qatar!D13,'saudi arabia'!D13,UAE!D13)</f>
        <v>74076.406041498311</v>
      </c>
      <c r="E13" s="19">
        <f>SUM(kuwait!E13,oman!E13,qatar!E13,'saudi arabia'!E13,UAE!E13)</f>
        <v>84948.671541419462</v>
      </c>
      <c r="F13" s="146">
        <f>SUM(kuwait!F13,oman!F13,qatar!F13,'saudi arabia'!F13,UAE!F13)</f>
        <v>56130.560472439203</v>
      </c>
      <c r="G13" s="19">
        <f>SUM(kuwait!G13,oman!G13,qatar!G13,'saudi arabia'!G13,UAE!G13)</f>
        <v>40953.448589421314</v>
      </c>
      <c r="H13" s="19">
        <f>SUM(kuwait!H13,oman!H13,qatar!H13,'saudi arabia'!H13,UAE!H13)</f>
        <v>24376.747537573647</v>
      </c>
      <c r="I13" s="19">
        <f>SUM(kuwait!I13,oman!I13,qatar!I13,'saudi arabia'!I13,UAE!I13)</f>
        <v>38113.472551607258</v>
      </c>
      <c r="J13" s="19">
        <f>SUM(kuwait!J13,oman!J13,qatar!J13,'saudi arabia'!J13,UAE!J13)</f>
        <v>68094.230990567885</v>
      </c>
      <c r="K13" s="146">
        <f>SUM(kuwait!K13,oman!K13,qatar!K13,'saudi arabia'!K13,UAE!K13)</f>
        <v>60644.984317917311</v>
      </c>
      <c r="L13" s="158" t="s">
        <v>178</v>
      </c>
      <c r="N13" s="165" t="str">
        <f t="shared" si="2"/>
        <v>.</v>
      </c>
      <c r="O13" s="165" t="str">
        <f t="shared" si="1"/>
        <v>.</v>
      </c>
      <c r="P13" s="165" t="str">
        <f t="shared" si="1"/>
        <v>.</v>
      </c>
      <c r="Q13" s="165" t="str">
        <f t="shared" si="1"/>
        <v>.</v>
      </c>
      <c r="R13" s="165" t="str">
        <f t="shared" si="1"/>
        <v>.</v>
      </c>
      <c r="S13" s="165" t="str">
        <f t="shared" si="1"/>
        <v>.</v>
      </c>
      <c r="T13" s="165" t="str">
        <f t="shared" si="1"/>
        <v>.</v>
      </c>
      <c r="U13" s="165" t="str">
        <f t="shared" si="1"/>
        <v>.</v>
      </c>
      <c r="V13" s="165" t="str">
        <f t="shared" si="1"/>
        <v>.</v>
      </c>
      <c r="W13" s="165" t="str">
        <f t="shared" si="1"/>
        <v>.</v>
      </c>
    </row>
    <row r="14" spans="1:23">
      <c r="A14" s="35" t="s">
        <v>15</v>
      </c>
      <c r="B14" s="18">
        <f>SUM(kuwait!B14,oman!B14,qatar!B14,'saudi arabia'!B14,UAE!B14)</f>
        <v>84992.826970861483</v>
      </c>
      <c r="C14" s="18">
        <f>SUM(kuwait!C14,oman!C14,qatar!C14,'saudi arabia'!C14,UAE!C14)</f>
        <v>70230.709506541563</v>
      </c>
      <c r="D14" s="18">
        <f>SUM(kuwait!D14,oman!D14,qatar!D14,'saudi arabia'!D14,UAE!D14)</f>
        <v>69518.042927058297</v>
      </c>
      <c r="E14" s="18">
        <f>SUM(kuwait!E14,oman!E14,qatar!E14,'saudi arabia'!E14,UAE!E14)</f>
        <v>79096.089488615427</v>
      </c>
      <c r="F14" s="128">
        <f>SUM(kuwait!F14,oman!F14,qatar!F14,'saudi arabia'!F14,UAE!F14)</f>
        <v>51952.198551798436</v>
      </c>
      <c r="G14" s="18">
        <f>SUM(kuwait!G14,oman!G14,qatar!G14,'saudi arabia'!G14,UAE!G14)</f>
        <v>39911.420196811006</v>
      </c>
      <c r="H14" s="18">
        <f>SUM(kuwait!H14,oman!H14,qatar!H14,'saudi arabia'!H14,UAE!H14)</f>
        <v>23965.609477161288</v>
      </c>
      <c r="I14" s="18">
        <f>SUM(kuwait!I14,oman!I14,qatar!I14,'saudi arabia'!I14,UAE!I14)</f>
        <v>37538.683038984178</v>
      </c>
      <c r="J14" s="18">
        <f>SUM(kuwait!J14,oman!J14,qatar!J14,'saudi arabia'!J14,UAE!J14)</f>
        <v>67177.398404672669</v>
      </c>
      <c r="K14" s="128">
        <f>SUM(kuwait!K14,oman!K14,qatar!K14,'saudi arabia'!K14,UAE!K14)</f>
        <v>59632.579657512542</v>
      </c>
      <c r="L14" s="36" t="s">
        <v>16</v>
      </c>
      <c r="N14" s="165" t="str">
        <f t="shared" si="2"/>
        <v>.</v>
      </c>
      <c r="O14" s="165" t="str">
        <f t="shared" si="1"/>
        <v>.</v>
      </c>
      <c r="P14" s="165" t="str">
        <f t="shared" si="1"/>
        <v>.</v>
      </c>
      <c r="Q14" s="165" t="str">
        <f t="shared" si="1"/>
        <v>.</v>
      </c>
      <c r="R14" s="165" t="str">
        <f t="shared" si="1"/>
        <v>.</v>
      </c>
      <c r="S14" s="165" t="str">
        <f t="shared" si="1"/>
        <v>.</v>
      </c>
      <c r="T14" s="165" t="str">
        <f t="shared" si="1"/>
        <v>.</v>
      </c>
      <c r="U14" s="165" t="str">
        <f t="shared" si="1"/>
        <v>.</v>
      </c>
      <c r="V14" s="165" t="str">
        <f t="shared" si="1"/>
        <v>.</v>
      </c>
      <c r="W14" s="165" t="str">
        <f t="shared" si="1"/>
        <v>.</v>
      </c>
    </row>
    <row r="15" spans="1:23">
      <c r="A15" s="37" t="s">
        <v>17</v>
      </c>
      <c r="B15" s="38">
        <f>SUM(kuwait!B15,oman!B15,qatar!B15,'saudi arabia'!B15,UAE!B15)</f>
        <v>2054.8165750838639</v>
      </c>
      <c r="C15" s="38">
        <f>SUM(kuwait!C15,oman!C15,qatar!C15,'saudi arabia'!C15,UAE!C15)</f>
        <v>1983.1329586889112</v>
      </c>
      <c r="D15" s="38">
        <f>SUM(kuwait!D15,oman!D15,qatar!D15,'saudi arabia'!D15,UAE!D15)</f>
        <v>1703.3438310221354</v>
      </c>
      <c r="E15" s="38">
        <f>SUM(kuwait!E15,oman!E15,qatar!E15,'saudi arabia'!E15,UAE!E15)</f>
        <v>2226.2563578415875</v>
      </c>
      <c r="F15" s="132">
        <f>SUM(kuwait!F15,oman!F15,qatar!F15,'saudi arabia'!F15,UAE!F15)</f>
        <v>1708.609866224263</v>
      </c>
      <c r="G15" s="38">
        <f>SUM(kuwait!G15,oman!G15,qatar!G15,'saudi arabia'!G15,UAE!G15)</f>
        <v>53.975716804500863</v>
      </c>
      <c r="H15" s="38">
        <f>SUM(kuwait!H15,oman!H15,qatar!H15,'saudi arabia'!H15,UAE!H15)</f>
        <v>31.405954910353309</v>
      </c>
      <c r="I15" s="38">
        <f>SUM(kuwait!I15,oman!I15,qatar!I15,'saudi arabia'!I15,UAE!I15)</f>
        <v>26.087014696590813</v>
      </c>
      <c r="J15" s="38">
        <f>SUM(kuwait!J15,oman!J15,qatar!J15,'saudi arabia'!J15,UAE!J15)</f>
        <v>42.184465266213934</v>
      </c>
      <c r="K15" s="132">
        <f>SUM(kuwait!K15,oman!K15,qatar!K15,'saudi arabia'!K15,UAE!K15)</f>
        <v>19.323153355206408</v>
      </c>
      <c r="L15" s="39" t="s">
        <v>18</v>
      </c>
      <c r="N15" s="165" t="str">
        <f t="shared" si="2"/>
        <v>.</v>
      </c>
      <c r="O15" s="165" t="str">
        <f t="shared" si="1"/>
        <v>.</v>
      </c>
      <c r="P15" s="165" t="str">
        <f t="shared" si="1"/>
        <v>.</v>
      </c>
      <c r="Q15" s="165" t="str">
        <f t="shared" si="1"/>
        <v>.</v>
      </c>
      <c r="R15" s="165" t="str">
        <f t="shared" si="1"/>
        <v>.</v>
      </c>
      <c r="S15" s="165" t="str">
        <f t="shared" si="1"/>
        <v>.</v>
      </c>
      <c r="T15" s="165" t="str">
        <f t="shared" si="1"/>
        <v>.</v>
      </c>
      <c r="U15" s="165" t="str">
        <f t="shared" si="1"/>
        <v>.</v>
      </c>
      <c r="V15" s="165" t="str">
        <f t="shared" si="1"/>
        <v>.</v>
      </c>
      <c r="W15" s="165" t="str">
        <f t="shared" si="1"/>
        <v>.</v>
      </c>
    </row>
    <row r="16" spans="1:23">
      <c r="A16" s="37" t="s">
        <v>19</v>
      </c>
      <c r="B16" s="38">
        <f>SUM(kuwait!B16,oman!B16,qatar!B16,'saudi arabia'!B16,UAE!B16)</f>
        <v>4881.0667444605842</v>
      </c>
      <c r="C16" s="38">
        <f>SUM(kuwait!C16,oman!C16,qatar!C16,'saudi arabia'!C16,UAE!C16)</f>
        <v>3672.8605921585486</v>
      </c>
      <c r="D16" s="38">
        <f>SUM(kuwait!D16,oman!D16,qatar!D16,'saudi arabia'!D16,UAE!D16)</f>
        <v>3660.5533304894307</v>
      </c>
      <c r="E16" s="38">
        <f>SUM(kuwait!E16,oman!E16,qatar!E16,'saudi arabia'!E16,UAE!E16)</f>
        <v>4791.1859484227307</v>
      </c>
      <c r="F16" s="132">
        <f>SUM(kuwait!F16,oman!F16,qatar!F16,'saudi arabia'!F16,UAE!F16)</f>
        <v>2108.7823618898951</v>
      </c>
      <c r="G16" s="38">
        <f>SUM(kuwait!G16,oman!G16,qatar!G16,'saudi arabia'!G16,UAE!G16)</f>
        <v>6384.8855415916396</v>
      </c>
      <c r="H16" s="38">
        <f>SUM(kuwait!H16,oman!H16,qatar!H16,'saudi arabia'!H16,UAE!H16)</f>
        <v>4653.973604662162</v>
      </c>
      <c r="I16" s="38">
        <f>SUM(kuwait!I16,oman!I16,qatar!I16,'saudi arabia'!I16,UAE!I16)</f>
        <v>5897.6040798700524</v>
      </c>
      <c r="J16" s="38">
        <f>SUM(kuwait!J16,oman!J16,qatar!J16,'saudi arabia'!J16,UAE!J16)</f>
        <v>9502.0953719370482</v>
      </c>
      <c r="K16" s="132">
        <f>SUM(kuwait!K16,oman!K16,qatar!K16,'saudi arabia'!K16,UAE!K16)</f>
        <v>7041.5341644953878</v>
      </c>
      <c r="L16" s="39" t="s">
        <v>20</v>
      </c>
      <c r="N16" s="165" t="str">
        <f t="shared" si="2"/>
        <v>.</v>
      </c>
      <c r="O16" s="165" t="str">
        <f t="shared" si="1"/>
        <v>.</v>
      </c>
      <c r="P16" s="165" t="str">
        <f t="shared" si="1"/>
        <v>.</v>
      </c>
      <c r="Q16" s="165" t="str">
        <f t="shared" si="1"/>
        <v>.</v>
      </c>
      <c r="R16" s="165" t="str">
        <f t="shared" si="1"/>
        <v>.</v>
      </c>
      <c r="S16" s="165" t="str">
        <f t="shared" si="1"/>
        <v>.</v>
      </c>
      <c r="T16" s="165" t="str">
        <f t="shared" si="1"/>
        <v>.</v>
      </c>
      <c r="U16" s="165" t="str">
        <f t="shared" si="1"/>
        <v>.</v>
      </c>
      <c r="V16" s="165" t="str">
        <f t="shared" si="1"/>
        <v>.</v>
      </c>
      <c r="W16" s="165" t="str">
        <f t="shared" si="1"/>
        <v>.</v>
      </c>
    </row>
    <row r="17" spans="1:23">
      <c r="A17" s="37" t="s">
        <v>21</v>
      </c>
      <c r="B17" s="38">
        <f>SUM(kuwait!B17,oman!B17,qatar!B17,'saudi arabia'!B17,UAE!B17)</f>
        <v>972.67861655991612</v>
      </c>
      <c r="C17" s="38">
        <f>SUM(kuwait!C17,oman!C17,qatar!C17,'saudi arabia'!C17,UAE!C17)</f>
        <v>967.42019319893893</v>
      </c>
      <c r="D17" s="38">
        <f>SUM(kuwait!D17,oman!D17,qatar!D17,'saudi arabia'!D17,UAE!D17)</f>
        <v>1168.3170185833994</v>
      </c>
      <c r="E17" s="38">
        <f>SUM(kuwait!E17,oman!E17,qatar!E17,'saudi arabia'!E17,UAE!E17)</f>
        <v>1254.0221637867364</v>
      </c>
      <c r="F17" s="132">
        <f>SUM(kuwait!F17,oman!F17,qatar!F17,'saudi arabia'!F17,UAE!F17)</f>
        <v>967.63211794277231</v>
      </c>
      <c r="G17" s="18">
        <f>SUM(kuwait!G17,oman!G17,qatar!G17,'saudi arabia'!G17,UAE!G17)</f>
        <v>32.524916980915528</v>
      </c>
      <c r="H17" s="18">
        <f>SUM(kuwait!H17,oman!H17,qatar!H17,'saudi arabia'!H17,UAE!H17)</f>
        <v>48.198414297674887</v>
      </c>
      <c r="I17" s="18">
        <f>SUM(kuwait!I17,oman!I17,qatar!I17,'saudi arabia'!I17,UAE!I17)</f>
        <v>33.511290619085806</v>
      </c>
      <c r="J17" s="18">
        <f>SUM(kuwait!J17,oman!J17,qatar!J17,'saudi arabia'!J17,UAE!J17)</f>
        <v>106.23843702575023</v>
      </c>
      <c r="K17" s="128">
        <f>SUM(kuwait!K17,oman!K17,qatar!K17,'saudi arabia'!K17,UAE!K17)</f>
        <v>15.352803780723335</v>
      </c>
      <c r="L17" s="39" t="s">
        <v>195</v>
      </c>
      <c r="N17" s="165" t="str">
        <f t="shared" si="2"/>
        <v>.</v>
      </c>
      <c r="O17" s="165" t="str">
        <f t="shared" si="1"/>
        <v>.</v>
      </c>
      <c r="P17" s="165" t="str">
        <f t="shared" si="1"/>
        <v>.</v>
      </c>
      <c r="Q17" s="165" t="str">
        <f t="shared" si="1"/>
        <v>.</v>
      </c>
      <c r="R17" s="165" t="str">
        <f t="shared" si="1"/>
        <v>.</v>
      </c>
      <c r="S17" s="165" t="str">
        <f t="shared" si="1"/>
        <v>.</v>
      </c>
      <c r="T17" s="165" t="str">
        <f t="shared" si="1"/>
        <v>.</v>
      </c>
      <c r="U17" s="165" t="str">
        <f t="shared" si="1"/>
        <v>.</v>
      </c>
      <c r="V17" s="165" t="str">
        <f t="shared" si="1"/>
        <v>.</v>
      </c>
      <c r="W17" s="165" t="str">
        <f t="shared" si="1"/>
        <v>.</v>
      </c>
    </row>
    <row r="18" spans="1:23">
      <c r="A18" s="37" t="s">
        <v>23</v>
      </c>
      <c r="B18" s="38">
        <f>SUM(kuwait!B18,oman!B18,qatar!B18,'saudi arabia'!B18,UAE!B18)</f>
        <v>2619.8300567655151</v>
      </c>
      <c r="C18" s="38">
        <f>SUM(kuwait!C18,oman!C18,qatar!C18,'saudi arabia'!C18,UAE!C18)</f>
        <v>1375.5242073747236</v>
      </c>
      <c r="D18" s="38">
        <f>SUM(kuwait!D18,oman!D18,qatar!D18,'saudi arabia'!D18,UAE!D18)</f>
        <v>862.64332358238187</v>
      </c>
      <c r="E18" s="38">
        <f>SUM(kuwait!E18,oman!E18,qatar!E18,'saudi arabia'!E18,UAE!E18)</f>
        <v>1102.0350593040496</v>
      </c>
      <c r="F18" s="132">
        <f>SUM(kuwait!F18,oman!F18,qatar!F18,'saudi arabia'!F18,UAE!F18)</f>
        <v>824.16960244033078</v>
      </c>
      <c r="G18" s="38">
        <f>SUM(kuwait!G18,oman!G18,qatar!G18,'saudi arabia'!G18,UAE!G18)</f>
        <v>152.9435119139257</v>
      </c>
      <c r="H18" s="38">
        <f>SUM(kuwait!H18,oman!H18,qatar!H18,'saudi arabia'!H18,UAE!H18)</f>
        <v>85.675626431222739</v>
      </c>
      <c r="I18" s="38">
        <f>SUM(kuwait!I18,oman!I18,qatar!I18,'saudi arabia'!I18,UAE!I18)</f>
        <v>91.862105882348544</v>
      </c>
      <c r="J18" s="38">
        <f>SUM(kuwait!J18,oman!J18,qatar!J18,'saudi arabia'!J18,UAE!J18)</f>
        <v>114.74723215831204</v>
      </c>
      <c r="K18" s="132">
        <f>SUM(kuwait!K18,oman!K18,qatar!K18,'saudi arabia'!K18,UAE!K18)</f>
        <v>30.437234885268129</v>
      </c>
      <c r="L18" s="39" t="s">
        <v>24</v>
      </c>
      <c r="N18" s="165" t="str">
        <f t="shared" si="2"/>
        <v>.</v>
      </c>
      <c r="O18" s="165" t="str">
        <f t="shared" si="1"/>
        <v>.</v>
      </c>
      <c r="P18" s="165" t="str">
        <f t="shared" si="1"/>
        <v>.</v>
      </c>
      <c r="Q18" s="165" t="str">
        <f t="shared" si="1"/>
        <v>.</v>
      </c>
      <c r="R18" s="165" t="str">
        <f t="shared" si="1"/>
        <v>.</v>
      </c>
      <c r="S18" s="165" t="str">
        <f t="shared" si="1"/>
        <v>.</v>
      </c>
      <c r="T18" s="165" t="str">
        <f t="shared" si="1"/>
        <v>.</v>
      </c>
      <c r="U18" s="165" t="str">
        <f t="shared" si="1"/>
        <v>.</v>
      </c>
      <c r="V18" s="165" t="str">
        <f t="shared" si="1"/>
        <v>.</v>
      </c>
      <c r="W18" s="165" t="str">
        <f t="shared" si="1"/>
        <v>.</v>
      </c>
    </row>
    <row r="19" spans="1:23">
      <c r="A19" s="37" t="s">
        <v>25</v>
      </c>
      <c r="B19" s="38">
        <f>SUM(kuwait!B19,oman!B19,qatar!B19,'saudi arabia'!B19,UAE!B19)</f>
        <v>9644.1156707371865</v>
      </c>
      <c r="C19" s="38">
        <f>SUM(kuwait!C19,oman!C19,qatar!C19,'saudi arabia'!C19,UAE!C19)</f>
        <v>9625.7241995784243</v>
      </c>
      <c r="D19" s="38">
        <f>SUM(kuwait!D19,oman!D19,qatar!D19,'saudi arabia'!D19,UAE!D19)</f>
        <v>9925.9989010469562</v>
      </c>
      <c r="E19" s="38">
        <f>SUM(kuwait!E19,oman!E19,qatar!E19,'saudi arabia'!E19,UAE!E19)</f>
        <v>10871.057323351295</v>
      </c>
      <c r="F19" s="132">
        <f>SUM(kuwait!F19,oman!F19,qatar!F19,'saudi arabia'!F19,UAE!F19)</f>
        <v>6755.1108329927756</v>
      </c>
      <c r="G19" s="38">
        <f>SUM(kuwait!G19,oman!G19,qatar!G19,'saudi arabia'!G19,UAE!G19)</f>
        <v>5358.802634005513</v>
      </c>
      <c r="H19" s="38">
        <f>SUM(kuwait!H19,oman!H19,qatar!H19,'saudi arabia'!H19,UAE!H19)</f>
        <v>3489.1539565782477</v>
      </c>
      <c r="I19" s="38">
        <f>SUM(kuwait!I19,oman!I19,qatar!I19,'saudi arabia'!I19,UAE!I19)</f>
        <v>5825.0419718259036</v>
      </c>
      <c r="J19" s="38">
        <f>SUM(kuwait!J19,oman!J19,qatar!J19,'saudi arabia'!J19,UAE!J19)</f>
        <v>8818.846234161856</v>
      </c>
      <c r="K19" s="132">
        <f>SUM(kuwait!K19,oman!K19,qatar!K19,'saudi arabia'!K19,UAE!K19)</f>
        <v>8515.6195022922275</v>
      </c>
      <c r="L19" s="39" t="s">
        <v>26</v>
      </c>
      <c r="N19" s="165" t="str">
        <f t="shared" si="2"/>
        <v>.</v>
      </c>
      <c r="O19" s="165" t="str">
        <f t="shared" si="1"/>
        <v>.</v>
      </c>
      <c r="P19" s="165" t="str">
        <f t="shared" si="1"/>
        <v>.</v>
      </c>
      <c r="Q19" s="165" t="str">
        <f t="shared" si="1"/>
        <v>.</v>
      </c>
      <c r="R19" s="165" t="str">
        <f t="shared" si="1"/>
        <v>.</v>
      </c>
      <c r="S19" s="165" t="str">
        <f t="shared" si="1"/>
        <v>.</v>
      </c>
      <c r="T19" s="165" t="str">
        <f t="shared" si="1"/>
        <v>.</v>
      </c>
      <c r="U19" s="165" t="str">
        <f t="shared" si="1"/>
        <v>.</v>
      </c>
      <c r="V19" s="165" t="str">
        <f t="shared" si="1"/>
        <v>.</v>
      </c>
      <c r="W19" s="165" t="str">
        <f t="shared" si="1"/>
        <v>.</v>
      </c>
    </row>
    <row r="20" spans="1:23">
      <c r="A20" s="37" t="s">
        <v>27</v>
      </c>
      <c r="B20" s="38">
        <f>SUM(kuwait!B20,oman!B20,qatar!B20,'saudi arabia'!B20,UAE!B20)</f>
        <v>23351.644872781886</v>
      </c>
      <c r="C20" s="38">
        <f>SUM(kuwait!C20,oman!C20,qatar!C20,'saudi arabia'!C20,UAE!C20)</f>
        <v>19773.453494675865</v>
      </c>
      <c r="D20" s="38">
        <f>SUM(kuwait!D20,oman!D20,qatar!D20,'saudi arabia'!D20,UAE!D20)</f>
        <v>20294.526209111318</v>
      </c>
      <c r="E20" s="38">
        <f>SUM(kuwait!E20,oman!E20,qatar!E20,'saudi arabia'!E20,UAE!E20)</f>
        <v>21247.691999333067</v>
      </c>
      <c r="F20" s="132">
        <f>SUM(kuwait!F20,oman!F20,qatar!F20,'saudi arabia'!F20,UAE!F20)</f>
        <v>15185.599300636031</v>
      </c>
      <c r="G20" s="38">
        <f>SUM(kuwait!G20,oman!G20,qatar!G20,'saudi arabia'!G20,UAE!G20)</f>
        <v>2059.1267281920577</v>
      </c>
      <c r="H20" s="38">
        <f>SUM(kuwait!H20,oman!H20,qatar!H20,'saudi arabia'!H20,UAE!H20)</f>
        <v>847.97204077547462</v>
      </c>
      <c r="I20" s="38">
        <f>SUM(kuwait!I20,oman!I20,qatar!I20,'saudi arabia'!I20,UAE!I20)</f>
        <v>680.27288061942113</v>
      </c>
      <c r="J20" s="38">
        <f>SUM(kuwait!J20,oman!J20,qatar!J20,'saudi arabia'!J20,UAE!J20)</f>
        <v>951.88317676161421</v>
      </c>
      <c r="K20" s="132">
        <f>SUM(kuwait!K20,oman!K20,qatar!K20,'saudi arabia'!K20,UAE!K20)</f>
        <v>546.73591428915142</v>
      </c>
      <c r="L20" s="39" t="s">
        <v>196</v>
      </c>
      <c r="N20" s="165" t="str">
        <f t="shared" si="2"/>
        <v>.</v>
      </c>
      <c r="O20" s="165" t="str">
        <f t="shared" si="1"/>
        <v>.</v>
      </c>
      <c r="P20" s="165" t="str">
        <f t="shared" si="1"/>
        <v>.</v>
      </c>
      <c r="Q20" s="165" t="str">
        <f t="shared" si="1"/>
        <v>.</v>
      </c>
      <c r="R20" s="165" t="str">
        <f t="shared" si="1"/>
        <v>.</v>
      </c>
      <c r="S20" s="165" t="str">
        <f t="shared" si="1"/>
        <v>.</v>
      </c>
      <c r="T20" s="165" t="str">
        <f t="shared" si="1"/>
        <v>.</v>
      </c>
      <c r="U20" s="165" t="str">
        <f t="shared" si="1"/>
        <v>.</v>
      </c>
      <c r="V20" s="165" t="str">
        <f t="shared" si="1"/>
        <v>.</v>
      </c>
      <c r="W20" s="165" t="str">
        <f t="shared" si="1"/>
        <v>.</v>
      </c>
    </row>
    <row r="21" spans="1:23">
      <c r="A21" s="37" t="s">
        <v>29</v>
      </c>
      <c r="B21" s="38">
        <f>SUM(kuwait!B21,oman!B21,qatar!B21,'saudi arabia'!B21,UAE!B21)</f>
        <v>331.28245819184991</v>
      </c>
      <c r="C21" s="38">
        <f>SUM(kuwait!C21,oman!C21,qatar!C21,'saudi arabia'!C21,UAE!C21)</f>
        <v>253.78978677132955</v>
      </c>
      <c r="D21" s="38">
        <f>SUM(kuwait!D21,oman!D21,qatar!D21,'saudi arabia'!D21,UAE!D21)</f>
        <v>246.4352359748101</v>
      </c>
      <c r="E21" s="38">
        <f>SUM(kuwait!E21,oman!E21,qatar!E21,'saudi arabia'!E21,UAE!E21)</f>
        <v>303.97205349058385</v>
      </c>
      <c r="F21" s="132">
        <f>SUM(kuwait!F21,oman!F21,qatar!F21,'saudi arabia'!F21,UAE!F21)</f>
        <v>389.86360157291494</v>
      </c>
      <c r="G21" s="38">
        <f>SUM(kuwait!G21,oman!G21,qatar!G21,'saudi arabia'!G21,UAE!G21)</f>
        <v>2124.675618031868</v>
      </c>
      <c r="H21" s="38">
        <f>SUM(kuwait!H21,oman!H21,qatar!H21,'saudi arabia'!H21,UAE!H21)</f>
        <v>1060.2150495282742</v>
      </c>
      <c r="I21" s="38">
        <f>SUM(kuwait!I21,oman!I21,qatar!I21,'saudi arabia'!I21,UAE!I21)</f>
        <v>1673.0855661606693</v>
      </c>
      <c r="J21" s="38">
        <f>SUM(kuwait!J21,oman!J21,qatar!J21,'saudi arabia'!J21,UAE!J21)</f>
        <v>2457.3041514283518</v>
      </c>
      <c r="K21" s="132">
        <f>SUM(kuwait!K21,oman!K21,qatar!K21,'saudi arabia'!K21,UAE!K21)</f>
        <v>3362.7763767654483</v>
      </c>
      <c r="L21" s="39" t="s">
        <v>30</v>
      </c>
      <c r="N21" s="165" t="str">
        <f t="shared" si="2"/>
        <v>.</v>
      </c>
      <c r="O21" s="165" t="str">
        <f t="shared" si="1"/>
        <v>.</v>
      </c>
      <c r="P21" s="165" t="str">
        <f t="shared" si="1"/>
        <v>.</v>
      </c>
      <c r="Q21" s="165" t="str">
        <f t="shared" si="1"/>
        <v>.</v>
      </c>
      <c r="R21" s="165" t="str">
        <f t="shared" si="1"/>
        <v>.</v>
      </c>
      <c r="S21" s="165" t="str">
        <f t="shared" si="1"/>
        <v>.</v>
      </c>
      <c r="T21" s="165" t="str">
        <f t="shared" si="1"/>
        <v>.</v>
      </c>
      <c r="U21" s="165" t="str">
        <f t="shared" si="1"/>
        <v>.</v>
      </c>
      <c r="V21" s="165" t="str">
        <f t="shared" si="1"/>
        <v>.</v>
      </c>
      <c r="W21" s="165" t="str">
        <f t="shared" si="1"/>
        <v>.</v>
      </c>
    </row>
    <row r="22" spans="1:23">
      <c r="A22" s="37" t="s">
        <v>31</v>
      </c>
      <c r="B22" s="38">
        <f>SUM(kuwait!B22,oman!B22,qatar!B22,'saudi arabia'!B22,UAE!B22)</f>
        <v>1465.4536417072109</v>
      </c>
      <c r="C22" s="38">
        <f>SUM(kuwait!C22,oman!C22,qatar!C22,'saudi arabia'!C22,UAE!C22)</f>
        <v>1370.8117577271291</v>
      </c>
      <c r="D22" s="38">
        <f>SUM(kuwait!D22,oman!D22,qatar!D22,'saudi arabia'!D22,UAE!D22)</f>
        <v>1525.2224380056355</v>
      </c>
      <c r="E22" s="38">
        <f>SUM(kuwait!E22,oman!E22,qatar!E22,'saudi arabia'!E22,UAE!E22)</f>
        <v>1664.9563181175288</v>
      </c>
      <c r="F22" s="132">
        <f>SUM(kuwait!F22,oman!F22,qatar!F22,'saudi arabia'!F22,UAE!F22)</f>
        <v>1588.6053671390373</v>
      </c>
      <c r="G22" s="38">
        <f>SUM(kuwait!G22,oman!G22,qatar!G22,'saudi arabia'!G22,UAE!G22)</f>
        <v>59.030879361621011</v>
      </c>
      <c r="H22" s="38">
        <f>SUM(kuwait!H22,oman!H22,qatar!H22,'saudi arabia'!H22,UAE!H22)</f>
        <v>16.967271761514411</v>
      </c>
      <c r="I22" s="38">
        <f>SUM(kuwait!I22,oman!I22,qatar!I22,'saudi arabia'!I22,UAE!I22)</f>
        <v>56.35929090480316</v>
      </c>
      <c r="J22" s="38">
        <f>SUM(kuwait!J22,oman!J22,qatar!J22,'saudi arabia'!J22,UAE!J22)</f>
        <v>19.665113386489629</v>
      </c>
      <c r="K22" s="132">
        <f>SUM(kuwait!K22,oman!K22,qatar!K22,'saudi arabia'!K22,UAE!K22)</f>
        <v>23.408201518203249</v>
      </c>
      <c r="L22" s="39" t="s">
        <v>197</v>
      </c>
      <c r="N22" s="165" t="str">
        <f t="shared" si="2"/>
        <v>.</v>
      </c>
      <c r="O22" s="165" t="str">
        <f t="shared" si="2"/>
        <v>.</v>
      </c>
      <c r="P22" s="165" t="str">
        <f t="shared" si="2"/>
        <v>.</v>
      </c>
      <c r="Q22" s="165" t="str">
        <f t="shared" si="2"/>
        <v>.</v>
      </c>
      <c r="R22" s="165" t="str">
        <f t="shared" si="2"/>
        <v>.</v>
      </c>
      <c r="S22" s="165" t="str">
        <f t="shared" si="2"/>
        <v>.</v>
      </c>
      <c r="T22" s="165" t="str">
        <f t="shared" si="2"/>
        <v>.</v>
      </c>
      <c r="U22" s="165" t="str">
        <f t="shared" si="2"/>
        <v>.</v>
      </c>
      <c r="V22" s="165" t="str">
        <f t="shared" si="2"/>
        <v>.</v>
      </c>
      <c r="W22" s="165" t="str">
        <f t="shared" si="2"/>
        <v>.</v>
      </c>
    </row>
    <row r="23" spans="1:23">
      <c r="A23" s="37" t="s">
        <v>33</v>
      </c>
      <c r="B23" s="38">
        <f>SUM(kuwait!B23,oman!B23,qatar!B23,'saudi arabia'!B23,UAE!B23)</f>
        <v>14152.671993127351</v>
      </c>
      <c r="C23" s="38">
        <f>SUM(kuwait!C23,oman!C23,qatar!C23,'saudi arabia'!C23,UAE!C23)</f>
        <v>11358.574410658475</v>
      </c>
      <c r="D23" s="38">
        <f>SUM(kuwait!D23,oman!D23,qatar!D23,'saudi arabia'!D23,UAE!D23)</f>
        <v>10396.011618075394</v>
      </c>
      <c r="E23" s="38">
        <f>SUM(kuwait!E23,oman!E23,qatar!E23,'saudi arabia'!E23,UAE!E23)</f>
        <v>12705.271049677976</v>
      </c>
      <c r="F23" s="132">
        <f>SUM(kuwait!F23,oman!F23,qatar!F23,'saudi arabia'!F23,UAE!F23)</f>
        <v>7763.5355440232679</v>
      </c>
      <c r="G23" s="38">
        <f>SUM(kuwait!G23,oman!G23,qatar!G23,'saudi arabia'!G23,UAE!G23)</f>
        <v>6856.3200287863265</v>
      </c>
      <c r="H23" s="38">
        <f>SUM(kuwait!H23,oman!H23,qatar!H23,'saudi arabia'!H23,UAE!H23)</f>
        <v>3142.3252992006992</v>
      </c>
      <c r="I23" s="38">
        <f>SUM(kuwait!I23,oman!I23,qatar!I23,'saudi arabia'!I23,UAE!I23)</f>
        <v>4642.3066579741208</v>
      </c>
      <c r="J23" s="38">
        <f>SUM(kuwait!J23,oman!J23,qatar!J23,'saudi arabia'!J23,UAE!J23)</f>
        <v>11033.155437474679</v>
      </c>
      <c r="K23" s="132">
        <f>SUM(kuwait!K23,oman!K23,qatar!K23,'saudi arabia'!K23,UAE!K23)</f>
        <v>10807.849513982985</v>
      </c>
      <c r="L23" s="39" t="s">
        <v>198</v>
      </c>
      <c r="N23" s="165" t="str">
        <f t="shared" si="2"/>
        <v>.</v>
      </c>
      <c r="O23" s="165" t="str">
        <f t="shared" si="2"/>
        <v>.</v>
      </c>
      <c r="P23" s="165" t="str">
        <f t="shared" si="2"/>
        <v>.</v>
      </c>
      <c r="Q23" s="165" t="str">
        <f t="shared" si="2"/>
        <v>.</v>
      </c>
      <c r="R23" s="165" t="str">
        <f t="shared" si="2"/>
        <v>.</v>
      </c>
      <c r="S23" s="165" t="str">
        <f t="shared" si="2"/>
        <v>.</v>
      </c>
      <c r="T23" s="165" t="str">
        <f t="shared" si="2"/>
        <v>.</v>
      </c>
      <c r="U23" s="165" t="str">
        <f t="shared" si="2"/>
        <v>.</v>
      </c>
      <c r="V23" s="165" t="str">
        <f t="shared" si="2"/>
        <v>.</v>
      </c>
      <c r="W23" s="165" t="str">
        <f t="shared" si="2"/>
        <v>.</v>
      </c>
    </row>
    <row r="24" spans="1:23">
      <c r="A24" s="40" t="s">
        <v>35</v>
      </c>
      <c r="B24" s="38">
        <f>SUM(kuwait!B24,oman!B24,qatar!B24,'saudi arabia'!B24,UAE!B24)</f>
        <v>103.70780521032381</v>
      </c>
      <c r="C24" s="38">
        <f>SUM(kuwait!C24,oman!C24,qatar!C24,'saudi arabia'!C24,UAE!C24)</f>
        <v>107.66584438027206</v>
      </c>
      <c r="D24" s="38">
        <f>SUM(kuwait!D24,oman!D24,qatar!D24,'saudi arabia'!D24,UAE!D24)</f>
        <v>134.29817071206753</v>
      </c>
      <c r="E24" s="38">
        <f>SUM(kuwait!E24,oman!E24,qatar!E24,'saudi arabia'!E24,UAE!E24)</f>
        <v>179.71343262381617</v>
      </c>
      <c r="F24" s="132">
        <f>SUM(kuwait!F24,oman!F24,qatar!F24,'saudi arabia'!F24,UAE!F24)</f>
        <v>91.977858714336563</v>
      </c>
      <c r="G24" s="38">
        <f>SUM(kuwait!G24,oman!G24,qatar!G24,'saudi arabia'!G24,UAE!G24)</f>
        <v>20.009731901070527</v>
      </c>
      <c r="H24" s="38">
        <f>SUM(kuwait!H24,oman!H24,qatar!H24,'saudi arabia'!H24,UAE!H24)</f>
        <v>18.14024553897616</v>
      </c>
      <c r="I24" s="38">
        <f>SUM(kuwait!I24,oman!I24,qatar!I24,'saudi arabia'!I24,UAE!I24)</f>
        <v>7.0414692319036334</v>
      </c>
      <c r="J24" s="38">
        <f>SUM(kuwait!J24,oman!J24,qatar!J24,'saudi arabia'!J24,UAE!J24)</f>
        <v>1.5439167533293108</v>
      </c>
      <c r="K24" s="132">
        <f>SUM(kuwait!K24,oman!K24,qatar!K24,'saudi arabia'!K24,UAE!K24)</f>
        <v>0.80001000000000011</v>
      </c>
      <c r="L24" s="41" t="s">
        <v>199</v>
      </c>
      <c r="N24" s="165" t="str">
        <f t="shared" si="2"/>
        <v>.</v>
      </c>
      <c r="O24" s="165" t="str">
        <f t="shared" si="2"/>
        <v>.</v>
      </c>
      <c r="P24" s="165" t="str">
        <f t="shared" si="2"/>
        <v>.</v>
      </c>
      <c r="Q24" s="165" t="str">
        <f t="shared" si="2"/>
        <v>.</v>
      </c>
      <c r="R24" s="165" t="str">
        <f t="shared" si="2"/>
        <v>.</v>
      </c>
      <c r="S24" s="165" t="str">
        <f t="shared" si="2"/>
        <v>.</v>
      </c>
      <c r="T24" s="165" t="str">
        <f t="shared" si="2"/>
        <v>.</v>
      </c>
      <c r="U24" s="165" t="str">
        <f t="shared" si="2"/>
        <v>.</v>
      </c>
      <c r="V24" s="165" t="str">
        <f t="shared" si="2"/>
        <v>.</v>
      </c>
      <c r="W24" s="165" t="str">
        <f t="shared" si="2"/>
        <v>.</v>
      </c>
    </row>
    <row r="25" spans="1:23">
      <c r="A25" s="37" t="s">
        <v>37</v>
      </c>
      <c r="B25" s="38">
        <f>SUM(kuwait!B25,oman!B25,qatar!B25,'saudi arabia'!B25,UAE!B25)</f>
        <v>4111.4047049194633</v>
      </c>
      <c r="C25" s="38">
        <f>SUM(kuwait!C25,oman!C25,qatar!C25,'saudi arabia'!C25,UAE!C25)</f>
        <v>3446.3369622400523</v>
      </c>
      <c r="D25" s="38">
        <f>SUM(kuwait!D25,oman!D25,qatar!D25,'saudi arabia'!D25,UAE!D25)</f>
        <v>3423.8627593614374</v>
      </c>
      <c r="E25" s="38">
        <f>SUM(kuwait!E25,oman!E25,qatar!E25,'saudi arabia'!E25,UAE!E25)</f>
        <v>3792.0424681882237</v>
      </c>
      <c r="F25" s="132">
        <f>SUM(kuwait!F25,oman!F25,qatar!F25,'saudi arabia'!F25,UAE!F25)</f>
        <v>2705.2968894069113</v>
      </c>
      <c r="G25" s="38">
        <f>SUM(kuwait!G25,oman!G25,qatar!G25,'saudi arabia'!G25,UAE!G25)</f>
        <v>7007.3394775357629</v>
      </c>
      <c r="H25" s="38">
        <f>SUM(kuwait!H25,oman!H25,qatar!H25,'saudi arabia'!H25,UAE!H25)</f>
        <v>3981.1414914809857</v>
      </c>
      <c r="I25" s="38">
        <f>SUM(kuwait!I25,oman!I25,qatar!I25,'saudi arabia'!I25,UAE!I25)</f>
        <v>4363.2989497586823</v>
      </c>
      <c r="J25" s="38">
        <f>SUM(kuwait!J25,oman!J25,qatar!J25,'saudi arabia'!J25,UAE!J25)</f>
        <v>10361.215796810608</v>
      </c>
      <c r="K25" s="132">
        <f>SUM(kuwait!K25,oman!K25,qatar!K25,'saudi arabia'!K25,UAE!K25)</f>
        <v>9129.1414082030151</v>
      </c>
      <c r="L25" s="39" t="s">
        <v>38</v>
      </c>
      <c r="N25" s="165" t="str">
        <f t="shared" si="2"/>
        <v>.</v>
      </c>
      <c r="O25" s="165" t="str">
        <f t="shared" si="2"/>
        <v>.</v>
      </c>
      <c r="P25" s="165" t="str">
        <f t="shared" si="2"/>
        <v>.</v>
      </c>
      <c r="Q25" s="165" t="str">
        <f t="shared" si="2"/>
        <v>.</v>
      </c>
      <c r="R25" s="165" t="str">
        <f t="shared" si="2"/>
        <v>.</v>
      </c>
      <c r="S25" s="165" t="str">
        <f t="shared" si="2"/>
        <v>.</v>
      </c>
      <c r="T25" s="165" t="str">
        <f t="shared" si="2"/>
        <v>.</v>
      </c>
      <c r="U25" s="165" t="str">
        <f t="shared" si="2"/>
        <v>.</v>
      </c>
      <c r="V25" s="165" t="str">
        <f t="shared" si="2"/>
        <v>.</v>
      </c>
      <c r="W25" s="165" t="str">
        <f t="shared" si="2"/>
        <v>.</v>
      </c>
    </row>
    <row r="26" spans="1:23">
      <c r="A26" s="37" t="s">
        <v>39</v>
      </c>
      <c r="B26" s="38">
        <f>SUM(kuwait!B26,oman!B26,qatar!B26,'saudi arabia'!B26,UAE!B26)</f>
        <v>286.2263949248802</v>
      </c>
      <c r="C26" s="38">
        <f>SUM(kuwait!C26,oman!C26,qatar!C26,'saudi arabia'!C26,UAE!C26)</f>
        <v>258.1579252513535</v>
      </c>
      <c r="D26" s="38">
        <f>SUM(kuwait!D26,oman!D26,qatar!D26,'saudi arabia'!D26,UAE!D26)</f>
        <v>346.8103848571983</v>
      </c>
      <c r="E26" s="38">
        <f>SUM(kuwait!E26,oman!E26,qatar!E26,'saudi arabia'!E26,UAE!E26)</f>
        <v>430.2677126765501</v>
      </c>
      <c r="F26" s="132">
        <f>SUM(kuwait!F26,oman!F26,qatar!F26,'saudi arabia'!F26,UAE!F26)</f>
        <v>368.75928640927941</v>
      </c>
      <c r="G26" s="38">
        <f>SUM(kuwait!G26,oman!G26,qatar!G26,'saudi arabia'!G26,UAE!G26)</f>
        <v>959.08266208849182</v>
      </c>
      <c r="H26" s="38">
        <f>SUM(kuwait!H26,oman!H26,qatar!H26,'saudi arabia'!H26,UAE!H26)</f>
        <v>493.10945999534806</v>
      </c>
      <c r="I26" s="38">
        <f>SUM(kuwait!I26,oman!I26,qatar!I26,'saudi arabia'!I26,UAE!I26)</f>
        <v>743.05796167995391</v>
      </c>
      <c r="J26" s="38">
        <f>SUM(kuwait!J26,oman!J26,qatar!J26,'saudi arabia'!J26,UAE!J26)</f>
        <v>1356.6323103703185</v>
      </c>
      <c r="K26" s="132">
        <f>SUM(kuwait!K26,oman!K26,qatar!K26,'saudi arabia'!K26,UAE!K26)</f>
        <v>1022.1420743825124</v>
      </c>
      <c r="L26" s="39" t="s">
        <v>40</v>
      </c>
      <c r="N26" s="165" t="str">
        <f t="shared" ref="N26:W51" si="3">IF(B26&lt;0.05,"x",".")</f>
        <v>.</v>
      </c>
      <c r="O26" s="165" t="str">
        <f t="shared" si="3"/>
        <v>.</v>
      </c>
      <c r="P26" s="165" t="str">
        <f t="shared" si="3"/>
        <v>.</v>
      </c>
      <c r="Q26" s="165" t="str">
        <f t="shared" si="3"/>
        <v>.</v>
      </c>
      <c r="R26" s="165" t="str">
        <f t="shared" si="3"/>
        <v>.</v>
      </c>
      <c r="S26" s="165" t="str">
        <f t="shared" si="3"/>
        <v>.</v>
      </c>
      <c r="T26" s="165" t="str">
        <f t="shared" si="3"/>
        <v>.</v>
      </c>
      <c r="U26" s="165" t="str">
        <f t="shared" si="3"/>
        <v>.</v>
      </c>
      <c r="V26" s="165" t="str">
        <f t="shared" si="3"/>
        <v>.</v>
      </c>
      <c r="W26" s="165" t="str">
        <f t="shared" si="3"/>
        <v>.</v>
      </c>
    </row>
    <row r="27" spans="1:23">
      <c r="A27" s="37" t="s">
        <v>41</v>
      </c>
      <c r="B27" s="38">
        <f>SUM(kuwait!B27,oman!B27,qatar!B27,'saudi arabia'!B27,UAE!B27)</f>
        <v>3477.7355531206695</v>
      </c>
      <c r="C27" s="38">
        <f>SUM(kuwait!C27,oman!C27,qatar!C27,'saudi arabia'!C27,UAE!C27)</f>
        <v>2904.1549142330614</v>
      </c>
      <c r="D27" s="38">
        <f>SUM(kuwait!D27,oman!D27,qatar!D27,'saudi arabia'!D27,UAE!D27)</f>
        <v>2899.4645965943155</v>
      </c>
      <c r="E27" s="38">
        <f>SUM(kuwait!E27,oman!E27,qatar!E27,'saudi arabia'!E27,UAE!E27)</f>
        <v>3564.0868056709824</v>
      </c>
      <c r="F27" s="132">
        <f>SUM(kuwait!F27,oman!F27,qatar!F27,'saudi arabia'!F27,UAE!F27)</f>
        <v>2591.8886953376191</v>
      </c>
      <c r="G27" s="38">
        <f>SUM(kuwait!G27,oman!G27,qatar!G27,'saudi arabia'!G27,UAE!G27)</f>
        <v>7095.9345450052724</v>
      </c>
      <c r="H27" s="38">
        <f>SUM(kuwait!H27,oman!H27,qatar!H27,'saudi arabia'!H27,UAE!H27)</f>
        <v>4150.1260533493924</v>
      </c>
      <c r="I27" s="38">
        <f>SUM(kuwait!I27,oman!I27,qatar!I27,'saudi arabia'!I27,UAE!I27)</f>
        <v>8091.3690971304641</v>
      </c>
      <c r="J27" s="38">
        <f>SUM(kuwait!J27,oman!J27,qatar!J27,'saudi arabia'!J27,UAE!J27)</f>
        <v>11944.277163694403</v>
      </c>
      <c r="K27" s="132">
        <f>SUM(kuwait!K27,oman!K27,qatar!K27,'saudi arabia'!K27,UAE!K27)</f>
        <v>12263.337617266254</v>
      </c>
      <c r="L27" s="39" t="s">
        <v>200</v>
      </c>
      <c r="N27" s="165" t="str">
        <f t="shared" si="3"/>
        <v>.</v>
      </c>
      <c r="O27" s="165" t="str">
        <f t="shared" si="3"/>
        <v>.</v>
      </c>
      <c r="P27" s="165" t="str">
        <f t="shared" si="3"/>
        <v>.</v>
      </c>
      <c r="Q27" s="165" t="str">
        <f t="shared" si="3"/>
        <v>.</v>
      </c>
      <c r="R27" s="165" t="str">
        <f t="shared" si="3"/>
        <v>.</v>
      </c>
      <c r="S27" s="165" t="str">
        <f t="shared" si="3"/>
        <v>.</v>
      </c>
      <c r="T27" s="165" t="str">
        <f t="shared" si="3"/>
        <v>.</v>
      </c>
      <c r="U27" s="165" t="str">
        <f t="shared" si="3"/>
        <v>.</v>
      </c>
      <c r="V27" s="165" t="str">
        <f t="shared" si="3"/>
        <v>.</v>
      </c>
      <c r="W27" s="165" t="str">
        <f t="shared" si="3"/>
        <v>.</v>
      </c>
    </row>
    <row r="28" spans="1:23">
      <c r="A28" s="37" t="s">
        <v>43</v>
      </c>
      <c r="B28" s="38">
        <f>SUM(kuwait!B28,oman!B28,qatar!B28,'saudi arabia'!B28,UAE!B28)</f>
        <v>3467.6988511907457</v>
      </c>
      <c r="C28" s="38">
        <f>SUM(kuwait!C28,oman!C28,qatar!C28,'saudi arabia'!C28,UAE!C28)</f>
        <v>2501.880497808515</v>
      </c>
      <c r="D28" s="38">
        <f>SUM(kuwait!D28,oman!D28,qatar!D28,'saudi arabia'!D28,UAE!D28)</f>
        <v>2507.6520961000342</v>
      </c>
      <c r="E28" s="38">
        <f>SUM(kuwait!E28,oman!E28,qatar!E28,'saudi arabia'!E28,UAE!E28)</f>
        <v>3086.1423697232749</v>
      </c>
      <c r="F28" s="132">
        <f>SUM(kuwait!F28,oman!F28,qatar!F28,'saudi arabia'!F28,UAE!F28)</f>
        <v>2212.8053032100652</v>
      </c>
      <c r="G28" s="38">
        <f>SUM(kuwait!G28,oman!G28,qatar!G28,'saudi arabia'!G28,UAE!G28)</f>
        <v>96.545198457878669</v>
      </c>
      <c r="H28" s="38">
        <f>SUM(kuwait!H28,oman!H28,qatar!H28,'saudi arabia'!H28,UAE!H28)</f>
        <v>54.461314963010423</v>
      </c>
      <c r="I28" s="38">
        <f>SUM(kuwait!I28,oman!I28,qatar!I28,'saudi arabia'!I28,UAE!I28)</f>
        <v>141.62831854541673</v>
      </c>
      <c r="J28" s="38">
        <f>SUM(kuwait!J28,oman!J28,qatar!J28,'saudi arabia'!J28,UAE!J28)</f>
        <v>139.31069051992128</v>
      </c>
      <c r="K28" s="132">
        <f>SUM(kuwait!K28,oman!K28,qatar!K28,'saudi arabia'!K28,UAE!K28)</f>
        <v>133.25004558043565</v>
      </c>
      <c r="L28" s="39" t="s">
        <v>44</v>
      </c>
      <c r="N28" s="165" t="str">
        <f t="shared" si="3"/>
        <v>.</v>
      </c>
      <c r="O28" s="165" t="str">
        <f t="shared" si="3"/>
        <v>.</v>
      </c>
      <c r="P28" s="165" t="str">
        <f t="shared" si="3"/>
        <v>.</v>
      </c>
      <c r="Q28" s="165" t="str">
        <f t="shared" si="3"/>
        <v>.</v>
      </c>
      <c r="R28" s="165" t="str">
        <f t="shared" si="3"/>
        <v>.</v>
      </c>
      <c r="S28" s="165" t="str">
        <f t="shared" si="3"/>
        <v>.</v>
      </c>
      <c r="T28" s="165" t="str">
        <f t="shared" si="3"/>
        <v>.</v>
      </c>
      <c r="U28" s="165" t="str">
        <f t="shared" si="3"/>
        <v>.</v>
      </c>
      <c r="V28" s="165" t="str">
        <f t="shared" si="3"/>
        <v>.</v>
      </c>
      <c r="W28" s="165" t="str">
        <f t="shared" si="3"/>
        <v>.</v>
      </c>
    </row>
    <row r="29" spans="1:23" s="13" customFormat="1" ht="25.5">
      <c r="A29" s="42" t="s">
        <v>193</v>
      </c>
      <c r="B29" s="38">
        <f>SUM(kuwait!B29,oman!B29,qatar!B29,'saudi arabia'!B29,UAE!B29)</f>
        <v>14072.493032080038</v>
      </c>
      <c r="C29" s="38">
        <f>SUM(kuwait!C29,oman!C29,qatar!C29,'saudi arabia'!C29,UAE!C29)</f>
        <v>10631.221761795972</v>
      </c>
      <c r="D29" s="38">
        <f>SUM(kuwait!D29,oman!D29,qatar!D29,'saudi arabia'!D29,UAE!D29)</f>
        <v>10422.903013541776</v>
      </c>
      <c r="E29" s="38">
        <f>SUM(kuwait!E29,oman!E29,qatar!E29,'saudi arabia'!E29,UAE!E29)</f>
        <v>11877.388426407033</v>
      </c>
      <c r="F29" s="132">
        <f>SUM(kuwait!F29,oman!F29,qatar!F29,'saudi arabia'!F29,UAE!F29)</f>
        <v>6689.5619238589388</v>
      </c>
      <c r="G29" s="38">
        <f>SUM(kuwait!G29,oman!G29,qatar!G29,'saudi arabia'!G29,UAE!G29)</f>
        <v>1650.0999955355878</v>
      </c>
      <c r="H29" s="38">
        <f>SUM(kuwait!H29,oman!H29,qatar!H29,'saudi arabia'!H29,UAE!H29)</f>
        <v>1892.7254327053315</v>
      </c>
      <c r="I29" s="38">
        <f>SUM(kuwait!I29,oman!I29,qatar!I29,'saudi arabia'!I29,UAE!I29)</f>
        <v>5266.1380026498846</v>
      </c>
      <c r="J29" s="38">
        <f>SUM(kuwait!J29,oman!J29,qatar!J29,'saudi arabia'!J29,UAE!J29)</f>
        <v>10328.258318095843</v>
      </c>
      <c r="K29" s="132">
        <f>SUM(kuwait!K29,oman!K29,qatar!K29,'saudi arabia'!K29,UAE!K29)</f>
        <v>6720.8185916810216</v>
      </c>
      <c r="L29" s="43" t="s">
        <v>45</v>
      </c>
      <c r="M29" s="12"/>
      <c r="N29" s="165" t="str">
        <f t="shared" si="3"/>
        <v>.</v>
      </c>
      <c r="O29" s="165" t="str">
        <f t="shared" si="3"/>
        <v>.</v>
      </c>
      <c r="P29" s="165" t="str">
        <f t="shared" si="3"/>
        <v>.</v>
      </c>
      <c r="Q29" s="165" t="str">
        <f t="shared" si="3"/>
        <v>.</v>
      </c>
      <c r="R29" s="165" t="str">
        <f t="shared" si="3"/>
        <v>.</v>
      </c>
      <c r="S29" s="165" t="str">
        <f t="shared" si="3"/>
        <v>.</v>
      </c>
      <c r="T29" s="165" t="str">
        <f t="shared" si="3"/>
        <v>.</v>
      </c>
      <c r="U29" s="165" t="str">
        <f t="shared" si="3"/>
        <v>.</v>
      </c>
      <c r="V29" s="165" t="str">
        <f t="shared" si="3"/>
        <v>.</v>
      </c>
      <c r="W29" s="165" t="str">
        <f t="shared" si="3"/>
        <v>.</v>
      </c>
    </row>
    <row r="30" spans="1:23" ht="14.25">
      <c r="A30" s="44" t="s">
        <v>46</v>
      </c>
      <c r="B30" s="18">
        <f>SUM(kuwait!B30,oman!B30,qatar!B30,'saudi arabia'!B30,UAE!B30)</f>
        <v>5347.6574221489518</v>
      </c>
      <c r="C30" s="18">
        <f>SUM(kuwait!C30,oman!C30,qatar!C30,'saudi arabia'!C30,UAE!C30)</f>
        <v>3954.2772600757175</v>
      </c>
      <c r="D30" s="18">
        <f>SUM(kuwait!D30,oman!D30,qatar!D30,'saudi arabia'!D30,UAE!D30)</f>
        <v>4558.3631144400133</v>
      </c>
      <c r="E30" s="18">
        <f>SUM(kuwait!E30,oman!E30,qatar!E30,'saudi arabia'!E30,UAE!E30)</f>
        <v>5852.582052804034</v>
      </c>
      <c r="F30" s="128">
        <f>SUM(kuwait!F30,oman!F30,qatar!F30,'saudi arabia'!F30,UAE!F30)</f>
        <v>4178.361920640772</v>
      </c>
      <c r="G30" s="18">
        <f>SUM(kuwait!G30,oman!G30,qatar!G30,'saudi arabia'!G30,UAE!G30)</f>
        <v>1042.0283926103016</v>
      </c>
      <c r="H30" s="18">
        <f>SUM(kuwait!H30,oman!H30,qatar!H30,'saudi arabia'!H30,UAE!H30)</f>
        <v>411.13806041236035</v>
      </c>
      <c r="I30" s="18">
        <f>SUM(kuwait!I30,oman!I30,qatar!I30,'saudi arabia'!I30,UAE!I30)</f>
        <v>574.78951262307794</v>
      </c>
      <c r="J30" s="18">
        <f>SUM(kuwait!J30,oman!J30,qatar!J30,'saudi arabia'!J30,UAE!J30)</f>
        <v>916.83258589522643</v>
      </c>
      <c r="K30" s="128">
        <f>SUM(kuwait!K30,oman!K30,qatar!K30,'saudi arabia'!K30,UAE!K30)</f>
        <v>1012.4046604047667</v>
      </c>
      <c r="L30" s="45" t="s">
        <v>47</v>
      </c>
      <c r="N30" s="165" t="str">
        <f t="shared" si="3"/>
        <v>.</v>
      </c>
      <c r="O30" s="165" t="str">
        <f t="shared" si="3"/>
        <v>.</v>
      </c>
      <c r="P30" s="165" t="str">
        <f t="shared" si="3"/>
        <v>.</v>
      </c>
      <c r="Q30" s="165" t="str">
        <f t="shared" si="3"/>
        <v>.</v>
      </c>
      <c r="R30" s="165" t="str">
        <f t="shared" si="3"/>
        <v>.</v>
      </c>
      <c r="S30" s="165" t="str">
        <f t="shared" si="3"/>
        <v>.</v>
      </c>
      <c r="T30" s="165" t="str">
        <f t="shared" si="3"/>
        <v>.</v>
      </c>
      <c r="U30" s="165" t="str">
        <f t="shared" si="3"/>
        <v>.</v>
      </c>
      <c r="V30" s="165" t="str">
        <f t="shared" si="3"/>
        <v>.</v>
      </c>
      <c r="W30" s="165" t="str">
        <f t="shared" si="3"/>
        <v>.</v>
      </c>
    </row>
    <row r="31" spans="1:23">
      <c r="A31" s="40" t="s">
        <v>48</v>
      </c>
      <c r="B31" s="104">
        <f>SUM(kuwait!B31,oman!B31,qatar!B31,'saudi arabia'!B31,UAE!B31)</f>
        <v>188.49599107295498</v>
      </c>
      <c r="C31" s="104">
        <f>SUM(kuwait!C31,oman!C31,qatar!C31,'saudi arabia'!C31,UAE!C31)</f>
        <v>78.601961033259101</v>
      </c>
      <c r="D31" s="104">
        <f>SUM(kuwait!D31,oman!D31,qatar!D31,'saudi arabia'!D31,UAE!D31)</f>
        <v>170.59793450122893</v>
      </c>
      <c r="E31" s="104">
        <f>SUM(kuwait!E31,oman!E31,qatar!E31,'saudi arabia'!E31,UAE!E31)</f>
        <v>343.60666217149105</v>
      </c>
      <c r="F31" s="160">
        <f>SUM(kuwait!F31,oman!F31,qatar!F31,'saudi arabia'!F31,UAE!F31)</f>
        <v>225.03954180004516</v>
      </c>
      <c r="G31" s="46">
        <f>SUM(kuwait!G31,oman!G31,qatar!G31,'saudi arabia'!G31,UAE!G31)</f>
        <v>16.049984171341293</v>
      </c>
      <c r="H31" s="46">
        <f>SUM(kuwait!H31,oman!H31,qatar!H31,'saudi arabia'!H31,UAE!H31)</f>
        <v>16.171094958085121</v>
      </c>
      <c r="I31" s="46">
        <f>SUM(kuwait!I31,oman!I31,qatar!I31,'saudi arabia'!I31,UAE!I31)</f>
        <v>17.529893106598262</v>
      </c>
      <c r="J31" s="46">
        <f>SUM(kuwait!J31,oman!J31,qatar!J31,'saudi arabia'!J31,UAE!J31)</f>
        <v>19.775144259975932</v>
      </c>
      <c r="K31" s="133">
        <f>SUM(kuwait!K31,oman!K31,qatar!K31,'saudi arabia'!K31,UAE!K31)</f>
        <v>20.561485082498926</v>
      </c>
      <c r="L31" s="41" t="s">
        <v>49</v>
      </c>
      <c r="N31" s="165" t="str">
        <f t="shared" si="3"/>
        <v>.</v>
      </c>
      <c r="O31" s="165" t="str">
        <f t="shared" si="3"/>
        <v>.</v>
      </c>
      <c r="P31" s="165" t="str">
        <f t="shared" si="3"/>
        <v>.</v>
      </c>
      <c r="Q31" s="165" t="str">
        <f t="shared" si="3"/>
        <v>.</v>
      </c>
      <c r="R31" s="165" t="str">
        <f t="shared" si="3"/>
        <v>.</v>
      </c>
      <c r="S31" s="165" t="str">
        <f t="shared" si="3"/>
        <v>.</v>
      </c>
      <c r="T31" s="165" t="str">
        <f t="shared" si="3"/>
        <v>.</v>
      </c>
      <c r="U31" s="165" t="str">
        <f t="shared" si="3"/>
        <v>.</v>
      </c>
      <c r="V31" s="165" t="str">
        <f t="shared" si="3"/>
        <v>.</v>
      </c>
      <c r="W31" s="165" t="str">
        <f t="shared" si="3"/>
        <v>.</v>
      </c>
    </row>
    <row r="32" spans="1:23">
      <c r="A32" s="40" t="s">
        <v>50</v>
      </c>
      <c r="B32" s="38">
        <f>SUM(kuwait!B32,oman!B32,qatar!B32,'saudi arabia'!B32,UAE!B32)</f>
        <v>105.34424997112282</v>
      </c>
      <c r="C32" s="38">
        <f>SUM(kuwait!C32,oman!C32,qatar!C32,'saudi arabia'!C32,UAE!C32)</f>
        <v>46.62685808527128</v>
      </c>
      <c r="D32" s="38">
        <f>SUM(kuwait!D32,oman!D32,qatar!D32,'saudi arabia'!D32,UAE!D32)</f>
        <v>69.509757453304005</v>
      </c>
      <c r="E32" s="38">
        <f>SUM(kuwait!E32,oman!E32,qatar!E32,'saudi arabia'!E32,UAE!E32)</f>
        <v>63.185464991054658</v>
      </c>
      <c r="F32" s="132">
        <f>SUM(kuwait!F32,oman!F32,qatar!F32,'saudi arabia'!F32,UAE!F32)</f>
        <v>50.168850708541484</v>
      </c>
      <c r="G32" s="38">
        <f>SUM(kuwait!G32,oman!G32,qatar!G32,'saudi arabia'!G32,UAE!G32)</f>
        <v>131.01732358082978</v>
      </c>
      <c r="H32" s="38">
        <f>SUM(kuwait!H32,oman!H32,qatar!H32,'saudi arabia'!H32,UAE!H32)</f>
        <v>49.246952545374135</v>
      </c>
      <c r="I32" s="38">
        <f>SUM(kuwait!I32,oman!I32,qatar!I32,'saudi arabia'!I32,UAE!I32)</f>
        <v>104.39971122520043</v>
      </c>
      <c r="J32" s="38">
        <f>SUM(kuwait!J32,oman!J32,qatar!J32,'saudi arabia'!J32,UAE!J32)</f>
        <v>35.028591089320237</v>
      </c>
      <c r="K32" s="132">
        <f>SUM(kuwait!K32,oman!K32,qatar!K32,'saudi arabia'!K32,UAE!K32)</f>
        <v>39.208740883299036</v>
      </c>
      <c r="L32" s="41" t="s">
        <v>51</v>
      </c>
      <c r="N32" s="165" t="str">
        <f t="shared" si="3"/>
        <v>.</v>
      </c>
      <c r="O32" s="165" t="str">
        <f t="shared" si="3"/>
        <v>.</v>
      </c>
      <c r="P32" s="165" t="str">
        <f t="shared" si="3"/>
        <v>.</v>
      </c>
      <c r="Q32" s="165" t="str">
        <f t="shared" si="3"/>
        <v>.</v>
      </c>
      <c r="R32" s="165" t="str">
        <f t="shared" si="3"/>
        <v>.</v>
      </c>
      <c r="S32" s="165" t="str">
        <f t="shared" si="3"/>
        <v>.</v>
      </c>
      <c r="T32" s="165" t="str">
        <f t="shared" si="3"/>
        <v>.</v>
      </c>
      <c r="U32" s="165" t="str">
        <f t="shared" si="3"/>
        <v>.</v>
      </c>
      <c r="V32" s="165" t="str">
        <f t="shared" si="3"/>
        <v>.</v>
      </c>
      <c r="W32" s="165" t="str">
        <f t="shared" si="3"/>
        <v>.</v>
      </c>
    </row>
    <row r="33" spans="1:23" s="13" customFormat="1">
      <c r="A33" s="37" t="s">
        <v>52</v>
      </c>
      <c r="B33" s="38">
        <f>SUM(kuwait!B33,oman!B33,qatar!B33,'saudi arabia'!B33,UAE!B33)</f>
        <v>722.63509919442367</v>
      </c>
      <c r="C33" s="38">
        <f>SUM(kuwait!C33,oman!C33,qatar!C33,'saudi arabia'!C33,UAE!C33)</f>
        <v>863.08120365696072</v>
      </c>
      <c r="D33" s="38">
        <f>SUM(kuwait!D33,oman!D33,qatar!D33,'saudi arabia'!D33,UAE!D33)</f>
        <v>795.47926157966049</v>
      </c>
      <c r="E33" s="38">
        <f>SUM(kuwait!E33,oman!E33,qatar!E33,'saudi arabia'!E33,UAE!E33)</f>
        <v>893.40961994518898</v>
      </c>
      <c r="F33" s="132">
        <f>SUM(kuwait!F33,oman!F33,qatar!F33,'saudi arabia'!F33,UAE!F33)</f>
        <v>598.19319061070064</v>
      </c>
      <c r="G33" s="38">
        <f>SUM(kuwait!G33,oman!G33,qatar!G33,'saudi arabia'!G33,UAE!G33)</f>
        <v>44.465876045914364</v>
      </c>
      <c r="H33" s="38">
        <f>SUM(kuwait!H33,oman!H33,qatar!H33,'saudi arabia'!H33,UAE!H33)</f>
        <v>45.625716426038778</v>
      </c>
      <c r="I33" s="38">
        <f>SUM(kuwait!I33,oman!I33,qatar!I33,'saudi arabia'!I33,UAE!I33)</f>
        <v>32.122856614036991</v>
      </c>
      <c r="J33" s="38">
        <f>SUM(kuwait!J33,oman!J33,qatar!J33,'saudi arabia'!J33,UAE!J33)</f>
        <v>46.107526123359783</v>
      </c>
      <c r="K33" s="132">
        <f>SUM(kuwait!K33,oman!K33,qatar!K33,'saudi arabia'!K33,UAE!K33)</f>
        <v>16.311449482063502</v>
      </c>
      <c r="L33" s="39" t="s">
        <v>53</v>
      </c>
      <c r="M33" s="12"/>
      <c r="N33" s="165" t="str">
        <f t="shared" si="3"/>
        <v>.</v>
      </c>
      <c r="O33" s="165" t="str">
        <f t="shared" si="3"/>
        <v>.</v>
      </c>
      <c r="P33" s="165" t="str">
        <f t="shared" si="3"/>
        <v>.</v>
      </c>
      <c r="Q33" s="165" t="str">
        <f t="shared" si="3"/>
        <v>.</v>
      </c>
      <c r="R33" s="165" t="str">
        <f t="shared" si="3"/>
        <v>.</v>
      </c>
      <c r="S33" s="165" t="str">
        <f t="shared" si="3"/>
        <v>.</v>
      </c>
      <c r="T33" s="165" t="str">
        <f t="shared" si="3"/>
        <v>.</v>
      </c>
      <c r="U33" s="165" t="str">
        <f t="shared" si="3"/>
        <v>.</v>
      </c>
      <c r="V33" s="165" t="str">
        <f t="shared" si="3"/>
        <v>.</v>
      </c>
      <c r="W33" s="165" t="str">
        <f t="shared" si="3"/>
        <v>.</v>
      </c>
    </row>
    <row r="34" spans="1:23" s="13" customFormat="1">
      <c r="A34" s="37" t="s">
        <v>54</v>
      </c>
      <c r="B34" s="38">
        <f>SUM(kuwait!B34,oman!B34,qatar!B34,'saudi arabia'!B34,UAE!B34)</f>
        <v>1874.509943772679</v>
      </c>
      <c r="C34" s="38">
        <f>SUM(kuwait!C34,oman!C34,qatar!C34,'saudi arabia'!C34,UAE!C34)</f>
        <v>1155.4609306433122</v>
      </c>
      <c r="D34" s="38">
        <f>SUM(kuwait!D34,oman!D34,qatar!D34,'saudi arabia'!D34,UAE!D34)</f>
        <v>1428.6015659150598</v>
      </c>
      <c r="E34" s="38">
        <f>SUM(kuwait!E34,oman!E34,qatar!E34,'saudi arabia'!E34,UAE!E34)</f>
        <v>1871.6630977321079</v>
      </c>
      <c r="F34" s="132">
        <f>SUM(kuwait!F34,oman!F34,qatar!F34,'saudi arabia'!F34,UAE!F34)</f>
        <v>1059.6492489216166</v>
      </c>
      <c r="G34" s="38">
        <f>SUM(kuwait!G34,oman!G34,qatar!G34,'saudi arabia'!G34,UAE!G34)</f>
        <v>266.64041669963058</v>
      </c>
      <c r="H34" s="38">
        <f>SUM(kuwait!H34,oman!H34,qatar!H34,'saudi arabia'!H34,UAE!H34)</f>
        <v>11.785736452682139</v>
      </c>
      <c r="I34" s="38">
        <f>SUM(kuwait!I34,oman!I34,qatar!I34,'saudi arabia'!I34,UAE!I34)</f>
        <v>22.092640638520987</v>
      </c>
      <c r="J34" s="38">
        <f>SUM(kuwait!J34,oman!J34,qatar!J34,'saudi arabia'!J34,UAE!J34)</f>
        <v>14.995945270108038</v>
      </c>
      <c r="K34" s="132">
        <f>SUM(kuwait!K34,oman!K34,qatar!K34,'saudi arabia'!K34,UAE!K34)</f>
        <v>14.097471684546699</v>
      </c>
      <c r="L34" s="39" t="s">
        <v>55</v>
      </c>
      <c r="M34" s="12"/>
      <c r="N34" s="165" t="str">
        <f t="shared" si="3"/>
        <v>.</v>
      </c>
      <c r="O34" s="165" t="str">
        <f t="shared" si="3"/>
        <v>.</v>
      </c>
      <c r="P34" s="165" t="str">
        <f t="shared" si="3"/>
        <v>.</v>
      </c>
      <c r="Q34" s="165" t="str">
        <f t="shared" si="3"/>
        <v>.</v>
      </c>
      <c r="R34" s="165" t="str">
        <f t="shared" si="3"/>
        <v>.</v>
      </c>
      <c r="S34" s="165" t="str">
        <f t="shared" si="3"/>
        <v>.</v>
      </c>
      <c r="T34" s="165" t="str">
        <f t="shared" si="3"/>
        <v>.</v>
      </c>
      <c r="U34" s="165" t="str">
        <f t="shared" si="3"/>
        <v>.</v>
      </c>
      <c r="V34" s="165" t="str">
        <f t="shared" si="3"/>
        <v>.</v>
      </c>
      <c r="W34" s="165" t="str">
        <f t="shared" si="3"/>
        <v>.</v>
      </c>
    </row>
    <row r="35" spans="1:23">
      <c r="A35" s="40" t="s">
        <v>56</v>
      </c>
      <c r="B35" s="38">
        <f>SUM(kuwait!B35,oman!B35,qatar!B35,'saudi arabia'!B35,UAE!B35)</f>
        <v>1347.1254556755839</v>
      </c>
      <c r="C35" s="38">
        <f>SUM(kuwait!C35,oman!C35,qatar!C35,'saudi arabia'!C35,UAE!C35)</f>
        <v>1035.9006831788138</v>
      </c>
      <c r="D35" s="38">
        <f>SUM(kuwait!D35,oman!D35,qatar!D35,'saudi arabia'!D35,UAE!D35)</f>
        <v>947.63653487036481</v>
      </c>
      <c r="E35" s="38">
        <f>SUM(kuwait!E35,oman!E35,qatar!E35,'saudi arabia'!E35,UAE!E35)</f>
        <v>980.99687727717514</v>
      </c>
      <c r="F35" s="132">
        <f>SUM(kuwait!F35,oman!F35,qatar!F35,'saudi arabia'!F35,UAE!F35)</f>
        <v>924.70055813924773</v>
      </c>
      <c r="G35" s="38">
        <f>SUM(kuwait!G35,oman!G35,qatar!G35,'saudi arabia'!G35,UAE!G35)</f>
        <v>89.452253692346105</v>
      </c>
      <c r="H35" s="38">
        <f>SUM(kuwait!H35,oman!H35,qatar!H35,'saudi arabia'!H35,UAE!H35)</f>
        <v>60.031241042654607</v>
      </c>
      <c r="I35" s="38">
        <f>SUM(kuwait!I35,oman!I35,qatar!I35,'saudi arabia'!I35,UAE!I35)</f>
        <v>170.68324870631284</v>
      </c>
      <c r="J35" s="38">
        <f>SUM(kuwait!J35,oman!J35,qatar!J35,'saudi arabia'!J35,UAE!J35)</f>
        <v>367.04809645136743</v>
      </c>
      <c r="K35" s="132">
        <f>SUM(kuwait!K35,oman!K35,qatar!K35,'saudi arabia'!K35,UAE!K35)</f>
        <v>471.9199313827915</v>
      </c>
      <c r="L35" s="41" t="s">
        <v>57</v>
      </c>
      <c r="N35" s="165" t="str">
        <f t="shared" si="3"/>
        <v>.</v>
      </c>
      <c r="O35" s="165" t="str">
        <f t="shared" si="3"/>
        <v>.</v>
      </c>
      <c r="P35" s="165" t="str">
        <f t="shared" si="3"/>
        <v>.</v>
      </c>
      <c r="Q35" s="165" t="str">
        <f t="shared" si="3"/>
        <v>.</v>
      </c>
      <c r="R35" s="165" t="str">
        <f t="shared" si="3"/>
        <v>.</v>
      </c>
      <c r="S35" s="165" t="str">
        <f t="shared" si="3"/>
        <v>.</v>
      </c>
      <c r="T35" s="165" t="str">
        <f t="shared" si="3"/>
        <v>.</v>
      </c>
      <c r="U35" s="165" t="str">
        <f t="shared" si="3"/>
        <v>.</v>
      </c>
      <c r="V35" s="165" t="str">
        <f t="shared" si="3"/>
        <v>.</v>
      </c>
      <c r="W35" s="165" t="str">
        <f t="shared" si="3"/>
        <v>.</v>
      </c>
    </row>
    <row r="36" spans="1:23">
      <c r="A36" s="40" t="s">
        <v>58</v>
      </c>
      <c r="B36" s="38">
        <f>SUM(kuwait!B36,oman!B36,qatar!B36,'saudi arabia'!B36,UAE!B36)</f>
        <v>486.07290757306839</v>
      </c>
      <c r="C36" s="38">
        <f>SUM(kuwait!C36,oman!C36,qatar!C36,'saudi arabia'!C36,UAE!C36)</f>
        <v>377.14381685938702</v>
      </c>
      <c r="D36" s="38">
        <f>SUM(kuwait!D36,oman!D36,qatar!D36,'saudi arabia'!D36,UAE!D36)</f>
        <v>588.0141133503771</v>
      </c>
      <c r="E36" s="38">
        <f>SUM(kuwait!E36,oman!E36,qatar!E36,'saudi arabia'!E36,UAE!E36)</f>
        <v>924.57114454788382</v>
      </c>
      <c r="F36" s="132">
        <f>SUM(kuwait!F36,oman!F36,qatar!F36,'saudi arabia'!F36,UAE!F36)</f>
        <v>609.5992595609282</v>
      </c>
      <c r="G36" s="38">
        <f>SUM(kuwait!G36,oman!G36,qatar!G36,'saudi arabia'!G36,UAE!G36)</f>
        <v>63.879230934953917</v>
      </c>
      <c r="H36" s="38">
        <f>SUM(kuwait!H36,oman!H36,qatar!H36,'saudi arabia'!H36,UAE!H36)</f>
        <v>59.319412646093596</v>
      </c>
      <c r="I36" s="38">
        <f>SUM(kuwait!I36,oman!I36,qatar!I36,'saudi arabia'!I36,UAE!I36)</f>
        <v>62.979835990042773</v>
      </c>
      <c r="J36" s="38">
        <f>SUM(kuwait!J36,oman!J36,qatar!J36,'saudi arabia'!J36,UAE!J36)</f>
        <v>62.204292223257831</v>
      </c>
      <c r="K36" s="132">
        <f>SUM(kuwait!K36,oman!K36,qatar!K36,'saudi arabia'!K36,UAE!K36)</f>
        <v>37.029443691424902</v>
      </c>
      <c r="L36" s="47" t="s">
        <v>59</v>
      </c>
      <c r="N36" s="165" t="str">
        <f t="shared" si="3"/>
        <v>.</v>
      </c>
      <c r="O36" s="165" t="str">
        <f t="shared" si="3"/>
        <v>.</v>
      </c>
      <c r="P36" s="165" t="str">
        <f t="shared" si="3"/>
        <v>.</v>
      </c>
      <c r="Q36" s="165" t="str">
        <f t="shared" si="3"/>
        <v>.</v>
      </c>
      <c r="R36" s="165" t="str">
        <f t="shared" si="3"/>
        <v>.</v>
      </c>
      <c r="S36" s="165" t="str">
        <f t="shared" si="3"/>
        <v>.</v>
      </c>
      <c r="T36" s="165" t="str">
        <f t="shared" si="3"/>
        <v>.</v>
      </c>
      <c r="U36" s="165" t="str">
        <f t="shared" si="3"/>
        <v>.</v>
      </c>
      <c r="V36" s="165" t="str">
        <f t="shared" si="3"/>
        <v>.</v>
      </c>
      <c r="W36" s="165" t="str">
        <f t="shared" si="3"/>
        <v>.</v>
      </c>
    </row>
    <row r="37" spans="1:23" ht="25.5">
      <c r="A37" s="48" t="s">
        <v>60</v>
      </c>
      <c r="B37" s="22">
        <f>SUM(kuwait!B37,oman!B37,qatar!B37,'saudi arabia'!B37,UAE!B37)</f>
        <v>260.74703670853296</v>
      </c>
      <c r="C37" s="22">
        <f>SUM(kuwait!C37,oman!C37,qatar!C37,'saudi arabia'!C37,UAE!C37)</f>
        <v>155.81173524433694</v>
      </c>
      <c r="D37" s="22">
        <f>SUM(kuwait!D37,oman!D37,qatar!D37,'saudi arabia'!D37,UAE!D37)</f>
        <v>198.01264115804295</v>
      </c>
      <c r="E37" s="22">
        <f>SUM(kuwait!E37,oman!E37,qatar!E37,'saudi arabia'!E37,UAE!E37)</f>
        <v>339.11073115448551</v>
      </c>
      <c r="F37" s="129">
        <f>SUM(kuwait!F37,oman!F37,qatar!F37,'saudi arabia'!F37,UAE!F37)</f>
        <v>232.43209018968059</v>
      </c>
      <c r="G37" s="22">
        <f>SUM(kuwait!G37,oman!G37,qatar!G37,'saudi arabia'!G37,UAE!G37)</f>
        <v>1.7583160585432269</v>
      </c>
      <c r="H37" s="22">
        <f>SUM(kuwait!H37,oman!H37,qatar!H37,'saudi arabia'!H37,UAE!H37)</f>
        <v>2.1915613492171548</v>
      </c>
      <c r="I37" s="22">
        <f>SUM(kuwait!I37,oman!I37,qatar!I37,'saudi arabia'!I37,UAE!I37)</f>
        <v>0.77322835398230105</v>
      </c>
      <c r="J37" s="22">
        <f>SUM(kuwait!J37,oman!J37,qatar!J37,'saudi arabia'!J37,UAE!J37)</f>
        <v>0.40668708531781156</v>
      </c>
      <c r="K37" s="129">
        <f>SUM(kuwait!K37,oman!K37,qatar!K37,'saudi arabia'!K37,UAE!K37)</f>
        <v>0.22575307369724998</v>
      </c>
      <c r="L37" s="49" t="s">
        <v>61</v>
      </c>
      <c r="N37" s="165" t="str">
        <f t="shared" si="3"/>
        <v>.</v>
      </c>
      <c r="O37" s="165" t="str">
        <f t="shared" si="3"/>
        <v>.</v>
      </c>
      <c r="P37" s="165" t="str">
        <f t="shared" si="3"/>
        <v>.</v>
      </c>
      <c r="Q37" s="165" t="str">
        <f t="shared" si="3"/>
        <v>.</v>
      </c>
      <c r="R37" s="165" t="str">
        <f t="shared" si="3"/>
        <v>.</v>
      </c>
      <c r="S37" s="165" t="str">
        <f t="shared" si="3"/>
        <v>.</v>
      </c>
      <c r="T37" s="165" t="str">
        <f t="shared" si="3"/>
        <v>.</v>
      </c>
      <c r="U37" s="165" t="str">
        <f t="shared" si="3"/>
        <v>.</v>
      </c>
      <c r="V37" s="165" t="str">
        <f t="shared" si="3"/>
        <v>.</v>
      </c>
      <c r="W37" s="165" t="str">
        <f t="shared" si="3"/>
        <v>.</v>
      </c>
    </row>
    <row r="38" spans="1:23">
      <c r="A38" s="37" t="s">
        <v>62</v>
      </c>
      <c r="B38" s="38">
        <f>SUM(kuwait!B38,oman!B38,qatar!B38,'saudi arabia'!B38,UAE!B38)</f>
        <v>362.72673818058558</v>
      </c>
      <c r="C38" s="38">
        <f>SUM(kuwait!C38,oman!C38,qatar!C38,'saudi arabia'!C38,UAE!C38)</f>
        <v>241.65007137437652</v>
      </c>
      <c r="D38" s="38">
        <f>SUM(kuwait!D38,oman!D38,qatar!D38,'saudi arabia'!D38,UAE!D38)</f>
        <v>360.51130561197454</v>
      </c>
      <c r="E38" s="38">
        <f>SUM(kuwait!E38,oman!E38,qatar!E38,'saudi arabia'!E38,UAE!E38)</f>
        <v>436.03845498464739</v>
      </c>
      <c r="F38" s="132">
        <f>SUM(kuwait!F38,oman!F38,qatar!F38,'saudi arabia'!F38,UAE!F38)</f>
        <v>478.57918071001143</v>
      </c>
      <c r="G38" s="38">
        <f>SUM(kuwait!G38,oman!G38,qatar!G38,'saudi arabia'!G38,UAE!G38)</f>
        <v>428.69976206215733</v>
      </c>
      <c r="H38" s="38">
        <f>SUM(kuwait!H38,oman!H38,qatar!H38,'saudi arabia'!H38,UAE!H38)</f>
        <v>166.61810919846639</v>
      </c>
      <c r="I38" s="38">
        <f>SUM(kuwait!I38,oman!I38,qatar!I38,'saudi arabia'!I38,UAE!I38)</f>
        <v>164.19621842238337</v>
      </c>
      <c r="J38" s="38">
        <f>SUM(kuwait!J38,oman!J38,qatar!J38,'saudi arabia'!J38,UAE!J38)</f>
        <v>371.20617970111186</v>
      </c>
      <c r="K38" s="132">
        <f>SUM(kuwait!K38,oman!K38,qatar!K38,'saudi arabia'!K38,UAE!K38)</f>
        <v>412.98056406037551</v>
      </c>
      <c r="L38" s="39" t="s">
        <v>63</v>
      </c>
      <c r="N38" s="165" t="str">
        <f t="shared" si="3"/>
        <v>.</v>
      </c>
      <c r="O38" s="165" t="str">
        <f t="shared" si="3"/>
        <v>.</v>
      </c>
      <c r="P38" s="165" t="str">
        <f t="shared" si="3"/>
        <v>.</v>
      </c>
      <c r="Q38" s="165" t="str">
        <f t="shared" si="3"/>
        <v>.</v>
      </c>
      <c r="R38" s="165" t="str">
        <f t="shared" si="3"/>
        <v>.</v>
      </c>
      <c r="S38" s="165" t="str">
        <f t="shared" si="3"/>
        <v>.</v>
      </c>
      <c r="T38" s="165" t="str">
        <f t="shared" si="3"/>
        <v>.</v>
      </c>
      <c r="U38" s="165" t="str">
        <f t="shared" si="3"/>
        <v>.</v>
      </c>
      <c r="V38" s="165" t="str">
        <f t="shared" si="3"/>
        <v>.</v>
      </c>
      <c r="W38" s="165" t="str">
        <f t="shared" si="3"/>
        <v>.</v>
      </c>
    </row>
    <row r="39" spans="1:23">
      <c r="A39" s="37" t="s">
        <v>64</v>
      </c>
      <c r="B39" s="38">
        <f>SUM(kuwait!B39,oman!B39,qatar!B39,'saudi arabia'!B39,UAE!B39)</f>
        <v>9357.4886949464762</v>
      </c>
      <c r="C39" s="38">
        <f>SUM(kuwait!C39,oman!C39,qatar!C39,'saudi arabia'!C39,UAE!C39)</f>
        <v>6070.4456674909588</v>
      </c>
      <c r="D39" s="38">
        <f>SUM(kuwait!D39,oman!D39,qatar!D39,'saudi arabia'!D39,UAE!D39)</f>
        <v>6966.631121579152</v>
      </c>
      <c r="E39" s="38">
        <f>SUM(kuwait!E39,oman!E39,qatar!E39,'saudi arabia'!E39,UAE!E39)</f>
        <v>8989.0058026358765</v>
      </c>
      <c r="F39" s="132">
        <f>SUM(kuwait!F39,oman!F39,qatar!F39,'saudi arabia'!F39,UAE!F39)</f>
        <v>5806.4940114391839</v>
      </c>
      <c r="G39" s="38">
        <f>SUM(kuwait!G39,oman!G39,qatar!G39,'saudi arabia'!G39,UAE!G39)</f>
        <v>3089.8818140495878</v>
      </c>
      <c r="H39" s="38">
        <f>SUM(kuwait!H39,oman!H39,qatar!H39,'saudi arabia'!H39,UAE!H39)</f>
        <v>3812.8489471996209</v>
      </c>
      <c r="I39" s="38">
        <f>SUM(kuwait!I39,oman!I39,qatar!I39,'saudi arabia'!I39,UAE!I39)</f>
        <v>5368.423870902956</v>
      </c>
      <c r="J39" s="38">
        <f>SUM(kuwait!J39,oman!J39,qatar!J39,'saudi arabia'!J39,UAE!J39)</f>
        <v>5235.5857858499803</v>
      </c>
      <c r="K39" s="132">
        <f>SUM(kuwait!K39,oman!K39,qatar!K39,'saudi arabia'!K39,UAE!K39)</f>
        <v>544.02906971039761</v>
      </c>
      <c r="L39" s="39" t="s">
        <v>65</v>
      </c>
      <c r="N39" s="165" t="str">
        <f t="shared" si="3"/>
        <v>.</v>
      </c>
      <c r="O39" s="165" t="str">
        <f t="shared" si="3"/>
        <v>.</v>
      </c>
      <c r="P39" s="165" t="str">
        <f t="shared" si="3"/>
        <v>.</v>
      </c>
      <c r="Q39" s="165" t="str">
        <f t="shared" si="3"/>
        <v>.</v>
      </c>
      <c r="R39" s="165" t="str">
        <f t="shared" si="3"/>
        <v>.</v>
      </c>
      <c r="S39" s="165" t="str">
        <f t="shared" si="3"/>
        <v>.</v>
      </c>
      <c r="T39" s="165" t="str">
        <f t="shared" si="3"/>
        <v>.</v>
      </c>
      <c r="U39" s="165" t="str">
        <f t="shared" si="3"/>
        <v>.</v>
      </c>
      <c r="V39" s="165" t="str">
        <f t="shared" si="3"/>
        <v>.</v>
      </c>
      <c r="W39" s="165" t="str">
        <f t="shared" si="3"/>
        <v>.</v>
      </c>
    </row>
    <row r="40" spans="1:23">
      <c r="A40" s="40" t="s">
        <v>58</v>
      </c>
      <c r="B40" s="38">
        <f>SUM(kuwait!B40,oman!B40,qatar!B40,'saudi arabia'!B40,UAE!B40)</f>
        <v>684.49928020625725</v>
      </c>
      <c r="C40" s="38">
        <f>SUM(kuwait!C40,oman!C40,qatar!C40,'saudi arabia'!C40,UAE!C40)</f>
        <v>697.9556129683358</v>
      </c>
      <c r="D40" s="38">
        <f>SUM(kuwait!D40,oman!D40,qatar!D40,'saudi arabia'!D40,UAE!D40)</f>
        <v>508.99677942487921</v>
      </c>
      <c r="E40" s="38">
        <f>SUM(kuwait!E40,oman!E40,qatar!E40,'saudi arabia'!E40,UAE!E40)</f>
        <v>413.30117216378051</v>
      </c>
      <c r="F40" s="132">
        <f>SUM(kuwait!F40,oman!F40,qatar!F40,'saudi arabia'!F40,UAE!F40)</f>
        <v>484.56822781606058</v>
      </c>
      <c r="G40" s="38">
        <f>SUM(kuwait!G40,oman!G40,qatar!G40,'saudi arabia'!G40,UAE!G40)</f>
        <v>18.327524316262931</v>
      </c>
      <c r="H40" s="38">
        <f>SUM(kuwait!H40,oman!H40,qatar!H40,'saudi arabia'!H40,UAE!H40)</f>
        <v>15.183425986250199</v>
      </c>
      <c r="I40" s="38">
        <f>SUM(kuwait!I40,oman!I40,qatar!I40,'saudi arabia'!I40,UAE!I40)</f>
        <v>722.72704888213377</v>
      </c>
      <c r="J40" s="38">
        <f>SUM(kuwait!J40,oman!J40,qatar!J40,'saudi arabia'!J40,UAE!J40)</f>
        <v>83.686052599794394</v>
      </c>
      <c r="K40" s="132">
        <f>SUM(kuwait!K40,oman!K40,qatar!K40,'saudi arabia'!K40,UAE!K40)</f>
        <v>227.49285668039997</v>
      </c>
      <c r="L40" s="47" t="s">
        <v>59</v>
      </c>
      <c r="N40" s="165" t="str">
        <f t="shared" si="3"/>
        <v>.</v>
      </c>
      <c r="O40" s="165" t="str">
        <f t="shared" si="3"/>
        <v>.</v>
      </c>
      <c r="P40" s="165" t="str">
        <f t="shared" si="3"/>
        <v>.</v>
      </c>
      <c r="Q40" s="165" t="str">
        <f t="shared" si="3"/>
        <v>.</v>
      </c>
      <c r="R40" s="165" t="str">
        <f t="shared" si="3"/>
        <v>.</v>
      </c>
      <c r="S40" s="165" t="str">
        <f t="shared" si="3"/>
        <v>.</v>
      </c>
      <c r="T40" s="165" t="str">
        <f t="shared" si="3"/>
        <v>.</v>
      </c>
      <c r="U40" s="165" t="str">
        <f t="shared" si="3"/>
        <v>.</v>
      </c>
      <c r="V40" s="165" t="str">
        <f t="shared" si="3"/>
        <v>.</v>
      </c>
      <c r="W40" s="165" t="str">
        <f t="shared" si="3"/>
        <v>.</v>
      </c>
    </row>
    <row r="41" spans="1:23" ht="13.5" thickBot="1">
      <c r="A41" s="51" t="s">
        <v>66</v>
      </c>
      <c r="B41" s="53">
        <f>SUM(kuwait!B41,oman!B41,qatar!B41,'saudi arabia'!B41,UAE!B41)</f>
        <v>8668.9767866380989</v>
      </c>
      <c r="C41" s="53">
        <f>SUM(kuwait!C41,oman!C41,qatar!C41,'saudi arabia'!C41,UAE!C41)</f>
        <v>5365.6477710666804</v>
      </c>
      <c r="D41" s="53">
        <f>SUM(kuwait!D41,oman!D41,qatar!D41,'saudi arabia'!D41,UAE!D41)</f>
        <v>6444.2386715167158</v>
      </c>
      <c r="E41" s="53">
        <f>SUM(kuwait!E41,oman!E41,qatar!E41,'saudi arabia'!E41,UAE!E41)</f>
        <v>8557.1016111053868</v>
      </c>
      <c r="F41" s="134">
        <f>SUM(kuwait!F41,oman!F41,qatar!F41,'saudi arabia'!F41,UAE!F41)</f>
        <v>5314.7985923101169</v>
      </c>
      <c r="G41" s="53">
        <f>SUM(kuwait!G41,oman!G41,qatar!G41,'saudi arabia'!G41,UAE!G41)</f>
        <v>3069.8364827081373</v>
      </c>
      <c r="H41" s="53">
        <f>SUM(kuwait!H41,oman!H41,qatar!H41,'saudi arabia'!H41,UAE!H41)</f>
        <v>3796.532262920312</v>
      </c>
      <c r="I41" s="53">
        <f>SUM(kuwait!I41,oman!I41,qatar!I41,'saudi arabia'!I41,UAE!I41)</f>
        <v>4644.5105896798941</v>
      </c>
      <c r="J41" s="53">
        <f>SUM(kuwait!J41,oman!J41,qatar!J41,'saudi arabia'!J41,UAE!J41)</f>
        <v>5151.2811937275837</v>
      </c>
      <c r="K41" s="134">
        <f>SUM(kuwait!K41,oman!K41,qatar!K41,'saudi arabia'!K41,UAE!K41)</f>
        <v>315.70331343786432</v>
      </c>
      <c r="L41" s="54" t="s">
        <v>67</v>
      </c>
      <c r="N41" s="165" t="str">
        <f t="shared" si="3"/>
        <v>.</v>
      </c>
      <c r="O41" s="165" t="str">
        <f t="shared" si="3"/>
        <v>.</v>
      </c>
      <c r="P41" s="165" t="str">
        <f t="shared" si="3"/>
        <v>.</v>
      </c>
      <c r="Q41" s="165" t="str">
        <f t="shared" si="3"/>
        <v>.</v>
      </c>
      <c r="R41" s="165" t="str">
        <f t="shared" si="3"/>
        <v>.</v>
      </c>
      <c r="S41" s="165" t="str">
        <f t="shared" si="3"/>
        <v>.</v>
      </c>
      <c r="T41" s="165" t="str">
        <f t="shared" si="3"/>
        <v>.</v>
      </c>
      <c r="U41" s="165" t="str">
        <f t="shared" si="3"/>
        <v>.</v>
      </c>
      <c r="V41" s="165" t="str">
        <f t="shared" si="3"/>
        <v>.</v>
      </c>
      <c r="W41" s="165" t="str">
        <f t="shared" si="3"/>
        <v>.</v>
      </c>
    </row>
    <row r="42" spans="1:23" ht="15" thickBot="1">
      <c r="A42" s="55" t="s">
        <v>186</v>
      </c>
      <c r="B42" s="56">
        <f>SUM(kuwait!B42,oman!B42,qatar!B42,'saudi arabia'!B42,UAE!B42)</f>
        <v>4.0080637273685502</v>
      </c>
      <c r="C42" s="56">
        <f>SUM(kuwait!C42,oman!C42,qatar!C42,'saudi arabia'!C42,UAE!C42)</f>
        <v>6.8422834559424466</v>
      </c>
      <c r="D42" s="56">
        <f>SUM(kuwait!D42,oman!D42,qatar!D42,'saudi arabia'!D42,UAE!D42)</f>
        <v>13.370331140587048</v>
      </c>
      <c r="E42" s="56">
        <f>SUM(kuwait!E42,oman!E42,qatar!E42,'saudi arabia'!E42,UAE!E42)</f>
        <v>18.558322189767907</v>
      </c>
      <c r="F42" s="135">
        <f>SUM(kuwait!F42,oman!F42,qatar!F42,'saudi arabia'!F42,UAE!F42)</f>
        <v>7.1271913130058611</v>
      </c>
      <c r="G42" s="56">
        <f>SUM(kuwait!G42,oman!G42,qatar!G42,'saudi arabia'!G42,UAE!G42)</f>
        <v>1.7178070251872022</v>
      </c>
      <c r="H42" s="56">
        <f>SUM(kuwait!H42,oman!H42,qatar!H42,'saudi arabia'!H42,UAE!H42)</f>
        <v>1.1074101837985024</v>
      </c>
      <c r="I42" s="56">
        <f>SUM(kuwait!I42,oman!I42,qatar!I42,'saudi arabia'!I42,UAE!I42)</f>
        <v>1.1751714717494897</v>
      </c>
      <c r="J42" s="56">
        <f>SUM(kuwait!J42,oman!J42,qatar!J42,'saudi arabia'!J42,UAE!J42)</f>
        <v>0.60761360381211715</v>
      </c>
      <c r="K42" s="135">
        <f>SUM(kuwait!K42,oman!K42,qatar!K42,'saudi arabia'!K42,UAE!K42)</f>
        <v>0.80001000000000011</v>
      </c>
      <c r="L42" s="57" t="s">
        <v>187</v>
      </c>
      <c r="N42" s="165" t="str">
        <f t="shared" si="3"/>
        <v>.</v>
      </c>
      <c r="O42" s="165" t="str">
        <f t="shared" si="3"/>
        <v>.</v>
      </c>
      <c r="P42" s="165" t="str">
        <f t="shared" si="3"/>
        <v>.</v>
      </c>
      <c r="Q42" s="165" t="str">
        <f t="shared" si="3"/>
        <v>.</v>
      </c>
      <c r="R42" s="165" t="str">
        <f t="shared" si="3"/>
        <v>.</v>
      </c>
      <c r="S42" s="165" t="str">
        <f t="shared" si="3"/>
        <v>.</v>
      </c>
      <c r="T42" s="165" t="str">
        <f t="shared" si="3"/>
        <v>.</v>
      </c>
      <c r="U42" s="165" t="str">
        <f t="shared" si="3"/>
        <v>.</v>
      </c>
      <c r="V42" s="165" t="str">
        <f t="shared" si="3"/>
        <v>.</v>
      </c>
      <c r="W42" s="165" t="str">
        <f t="shared" si="3"/>
        <v>.</v>
      </c>
    </row>
    <row r="43" spans="1:23">
      <c r="A43" s="37" t="s">
        <v>68</v>
      </c>
      <c r="B43" s="38">
        <f>SUM(kuwait!B43,oman!B43,qatar!B43,'saudi arabia'!B43,UAE!B43)</f>
        <v>6.6037701233429207</v>
      </c>
      <c r="C43" s="38">
        <f>SUM(kuwait!C43,oman!C43,qatar!C43,'saudi arabia'!C43,UAE!C43)</f>
        <v>129.3109812585802</v>
      </c>
      <c r="D43" s="38">
        <f>SUM(kuwait!D43,oman!D43,qatar!D43,'saudi arabia'!D43,UAE!D43)</f>
        <v>568.68267236741804</v>
      </c>
      <c r="E43" s="38">
        <f>SUM(kuwait!E43,oman!E43,qatar!E43,'saudi arabia'!E43,UAE!E43)</f>
        <v>354.35201516616013</v>
      </c>
      <c r="F43" s="132">
        <f>SUM(kuwait!F43,oman!F43,qatar!F43,'saudi arabia'!F43,UAE!F43)</f>
        <v>402.1306627704335</v>
      </c>
      <c r="G43" s="38">
        <f>SUM(kuwait!G43,oman!G43,qatar!G43,'saudi arabia'!G43,UAE!G43)</f>
        <v>74.226092351453417</v>
      </c>
      <c r="H43" s="38">
        <f>SUM(kuwait!H43,oman!H43,qatar!H43,'saudi arabia'!H43,UAE!H43)</f>
        <v>891.99956624068307</v>
      </c>
      <c r="I43" s="38">
        <f>SUM(kuwait!I43,oman!I43,qatar!I43,'saudi arabia'!I43,UAE!I43)</f>
        <v>118.34194920353984</v>
      </c>
      <c r="J43" s="38">
        <f>SUM(kuwait!J43,oman!J43,qatar!J43,'saudi arabia'!J43,UAE!J43)</f>
        <v>99.914938080326763</v>
      </c>
      <c r="K43" s="132">
        <f>SUM(kuwait!K43,oman!K43,qatar!K43,'saudi arabia'!K43,UAE!K43)</f>
        <v>101.86794</v>
      </c>
      <c r="L43" s="39" t="s">
        <v>69</v>
      </c>
      <c r="N43" s="165" t="str">
        <f t="shared" si="3"/>
        <v>.</v>
      </c>
      <c r="O43" s="165" t="str">
        <f t="shared" si="3"/>
        <v>.</v>
      </c>
      <c r="P43" s="165" t="str">
        <f t="shared" si="3"/>
        <v>.</v>
      </c>
      <c r="Q43" s="165" t="str">
        <f t="shared" si="3"/>
        <v>.</v>
      </c>
      <c r="R43" s="165" t="str">
        <f t="shared" si="3"/>
        <v>.</v>
      </c>
      <c r="S43" s="165" t="str">
        <f t="shared" si="3"/>
        <v>.</v>
      </c>
      <c r="T43" s="165" t="str">
        <f t="shared" si="3"/>
        <v>.</v>
      </c>
      <c r="U43" s="165" t="str">
        <f t="shared" si="3"/>
        <v>.</v>
      </c>
      <c r="V43" s="165" t="str">
        <f t="shared" si="3"/>
        <v>.</v>
      </c>
      <c r="W43" s="165" t="str">
        <f t="shared" si="3"/>
        <v>.</v>
      </c>
    </row>
    <row r="44" spans="1:23" s="13" customFormat="1">
      <c r="A44" s="40" t="s">
        <v>70</v>
      </c>
      <c r="B44" s="38">
        <f>SUM(kuwait!B44,oman!B44,qatar!B44,'saudi arabia'!B44,UAE!B44)</f>
        <v>10519.276373603807</v>
      </c>
      <c r="C44" s="38">
        <f>SUM(kuwait!C44,oman!C44,qatar!C44,'saudi arabia'!C44,UAE!C44)</f>
        <v>6847.9735680107333</v>
      </c>
      <c r="D44" s="38">
        <f>SUM(kuwait!D44,oman!D44,qatar!D44,'saudi arabia'!D44,UAE!D44)</f>
        <v>8167.5367200550336</v>
      </c>
      <c r="E44" s="38">
        <f>SUM(kuwait!E44,oman!E44,qatar!E44,'saudi arabia'!E44,UAE!E44)</f>
        <v>10123.528693206885</v>
      </c>
      <c r="F44" s="132">
        <f>SUM(kuwait!F44,oman!F44,qatar!F44,'saudi arabia'!F44,UAE!F44)</f>
        <v>8048.0092209891427</v>
      </c>
      <c r="G44" s="38">
        <f>SUM(kuwait!G44,oman!G44,qatar!G44,'saudi arabia'!G44,UAE!G44)</f>
        <v>1890.4110029774499</v>
      </c>
      <c r="H44" s="38">
        <f>SUM(kuwait!H44,oman!H44,qatar!H44,'saudi arabia'!H44,UAE!H44)</f>
        <v>776.87315258403214</v>
      </c>
      <c r="I44" s="38">
        <f>SUM(kuwait!I44,oman!I44,qatar!I44,'saudi arabia'!I44,UAE!I44)</f>
        <v>1127.6280491377895</v>
      </c>
      <c r="J44" s="38">
        <f>SUM(kuwait!J44,oman!J44,qatar!J44,'saudi arabia'!J44,UAE!J44)</f>
        <v>1482.0596668682474</v>
      </c>
      <c r="K44" s="132">
        <f>SUM(kuwait!K44,oman!K44,qatar!K44,'saudi arabia'!K44,UAE!K44)</f>
        <v>1144.2182634828405</v>
      </c>
      <c r="L44" s="41" t="s">
        <v>71</v>
      </c>
      <c r="M44" s="12"/>
      <c r="N44" s="165" t="str">
        <f t="shared" si="3"/>
        <v>.</v>
      </c>
      <c r="O44" s="165" t="str">
        <f t="shared" si="3"/>
        <v>.</v>
      </c>
      <c r="P44" s="165" t="str">
        <f t="shared" si="3"/>
        <v>.</v>
      </c>
      <c r="Q44" s="165" t="str">
        <f t="shared" si="3"/>
        <v>.</v>
      </c>
      <c r="R44" s="165" t="str">
        <f t="shared" si="3"/>
        <v>.</v>
      </c>
      <c r="S44" s="165" t="str">
        <f t="shared" si="3"/>
        <v>.</v>
      </c>
      <c r="T44" s="165" t="str">
        <f t="shared" si="3"/>
        <v>.</v>
      </c>
      <c r="U44" s="165" t="str">
        <f t="shared" si="3"/>
        <v>.</v>
      </c>
      <c r="V44" s="165" t="str">
        <f t="shared" si="3"/>
        <v>.</v>
      </c>
      <c r="W44" s="165" t="str">
        <f t="shared" si="3"/>
        <v>.</v>
      </c>
    </row>
    <row r="45" spans="1:23">
      <c r="A45" s="37" t="s">
        <v>72</v>
      </c>
      <c r="B45" s="38">
        <f>SUM(kuwait!B45,oman!B45,qatar!B45,'saudi arabia'!B45,UAE!B45)</f>
        <v>7.3526027213237857</v>
      </c>
      <c r="C45" s="38">
        <f>SUM(kuwait!C45,oman!C45,qatar!C45,'saudi arabia'!C45,UAE!C45)</f>
        <v>5.8561192902752808</v>
      </c>
      <c r="D45" s="38">
        <f>SUM(kuwait!D45,oman!D45,qatar!D45,'saudi arabia'!D45,UAE!D45)</f>
        <v>17.810590766695633</v>
      </c>
      <c r="E45" s="38">
        <f>SUM(kuwait!E45,oman!E45,qatar!E45,'saudi arabia'!E45,UAE!E45)</f>
        <v>65.520716148082982</v>
      </c>
      <c r="F45" s="132">
        <f>SUM(kuwait!F45,oman!F45,qatar!F45,'saudi arabia'!F45,UAE!F45)</f>
        <v>17.633359231527329</v>
      </c>
      <c r="G45" s="38">
        <f>SUM(kuwait!G45,oman!G45,qatar!G45,'saudi arabia'!G45,UAE!G45)</f>
        <v>5.178807622277418</v>
      </c>
      <c r="H45" s="38">
        <f>SUM(kuwait!H45,oman!H45,qatar!H45,'saudi arabia'!H45,UAE!H45)</f>
        <v>0.87626579329395504</v>
      </c>
      <c r="I45" s="38">
        <f>SUM(kuwait!I45,oman!I45,qatar!I45,'saudi arabia'!I45,UAE!I45)</f>
        <v>1.320238486044929</v>
      </c>
      <c r="J45" s="38">
        <f>SUM(kuwait!J45,oman!J45,qatar!J45,'saudi arabia'!J45,UAE!J45)</f>
        <v>1.6507201057731513</v>
      </c>
      <c r="K45" s="132">
        <f>SUM(kuwait!K45,oman!K45,qatar!K45,'saudi arabia'!K45,UAE!K45)</f>
        <v>0</v>
      </c>
      <c r="L45" s="39" t="s">
        <v>73</v>
      </c>
      <c r="N45" s="165" t="str">
        <f t="shared" si="3"/>
        <v>.</v>
      </c>
      <c r="O45" s="165" t="str">
        <f t="shared" si="3"/>
        <v>.</v>
      </c>
      <c r="P45" s="165" t="str">
        <f t="shared" si="3"/>
        <v>.</v>
      </c>
      <c r="Q45" s="165" t="str">
        <f t="shared" si="3"/>
        <v>.</v>
      </c>
      <c r="R45" s="165" t="str">
        <f t="shared" si="3"/>
        <v>.</v>
      </c>
      <c r="S45" s="165" t="str">
        <f t="shared" si="3"/>
        <v>.</v>
      </c>
      <c r="T45" s="165" t="str">
        <f t="shared" si="3"/>
        <v>.</v>
      </c>
      <c r="U45" s="165" t="str">
        <f t="shared" si="3"/>
        <v>.</v>
      </c>
      <c r="V45" s="165" t="str">
        <f t="shared" si="3"/>
        <v>.</v>
      </c>
      <c r="W45" s="165" t="str">
        <f t="shared" si="3"/>
        <v>x</v>
      </c>
    </row>
    <row r="46" spans="1:23" s="13" customFormat="1">
      <c r="A46" s="40" t="s">
        <v>74</v>
      </c>
      <c r="B46" s="38">
        <f>SUM(kuwait!B46,oman!B46,qatar!B46,'saudi arabia'!B46,UAE!B46)</f>
        <v>2257.4286188310007</v>
      </c>
      <c r="C46" s="38">
        <f>SUM(kuwait!C46,oman!C46,qatar!C46,'saudi arabia'!C46,UAE!C46)</f>
        <v>1356.3055311173127</v>
      </c>
      <c r="D46" s="38">
        <f>SUM(kuwait!D46,oman!D46,qatar!D46,'saudi arabia'!D46,UAE!D46)</f>
        <v>1865.5114260011196</v>
      </c>
      <c r="E46" s="38">
        <f>SUM(kuwait!E46,oman!E46,qatar!E46,'saudi arabia'!E46,UAE!E46)</f>
        <v>2550.619898739707</v>
      </c>
      <c r="F46" s="132">
        <f>SUM(kuwait!F46,oman!F46,qatar!F46,'saudi arabia'!F46,UAE!F46)</f>
        <v>2092.95191217611</v>
      </c>
      <c r="G46" s="38">
        <f>SUM(kuwait!G46,oman!G46,qatar!G46,'saudi arabia'!G46,UAE!G46)</f>
        <v>444.09911212064924</v>
      </c>
      <c r="H46" s="38">
        <f>SUM(kuwait!H46,oman!H46,qatar!H46,'saudi arabia'!H46,UAE!H46)</f>
        <v>272.72138226401574</v>
      </c>
      <c r="I46" s="38">
        <f>SUM(kuwait!I46,oman!I46,qatar!I46,'saudi arabia'!I46,UAE!I46)</f>
        <v>384.53819913805989</v>
      </c>
      <c r="J46" s="38">
        <f>SUM(kuwait!J46,oman!J46,qatar!J46,'saudi arabia'!J46,UAE!J46)</f>
        <v>407.38483330457177</v>
      </c>
      <c r="K46" s="132">
        <f>SUM(kuwait!K46,oman!K46,qatar!K46,'saudi arabia'!K46,UAE!K46)</f>
        <v>71.107464091429421</v>
      </c>
      <c r="L46" s="41" t="s">
        <v>75</v>
      </c>
      <c r="M46" s="12"/>
      <c r="N46" s="165" t="str">
        <f t="shared" si="3"/>
        <v>.</v>
      </c>
      <c r="O46" s="165" t="str">
        <f t="shared" si="3"/>
        <v>.</v>
      </c>
      <c r="P46" s="165" t="str">
        <f t="shared" si="3"/>
        <v>.</v>
      </c>
      <c r="Q46" s="165" t="str">
        <f t="shared" si="3"/>
        <v>.</v>
      </c>
      <c r="R46" s="165" t="str">
        <f t="shared" si="3"/>
        <v>.</v>
      </c>
      <c r="S46" s="165" t="str">
        <f t="shared" si="3"/>
        <v>.</v>
      </c>
      <c r="T46" s="165" t="str">
        <f t="shared" si="3"/>
        <v>.</v>
      </c>
      <c r="U46" s="165" t="str">
        <f t="shared" si="3"/>
        <v>.</v>
      </c>
      <c r="V46" s="165" t="str">
        <f t="shared" si="3"/>
        <v>.</v>
      </c>
      <c r="W46" s="165" t="str">
        <f t="shared" si="3"/>
        <v>.</v>
      </c>
    </row>
    <row r="47" spans="1:23">
      <c r="A47" s="40" t="s">
        <v>76</v>
      </c>
      <c r="B47" s="38">
        <f>SUM(kuwait!B47,oman!B47,qatar!B47,'saudi arabia'!B47,UAE!B47)</f>
        <v>2713.0137422867369</v>
      </c>
      <c r="C47" s="38">
        <f>SUM(kuwait!C47,oman!C47,qatar!C47,'saudi arabia'!C47,UAE!C47)</f>
        <v>1381.8460534459928</v>
      </c>
      <c r="D47" s="38">
        <f>SUM(kuwait!D47,oman!D47,qatar!D47,'saudi arabia'!D47,UAE!D47)</f>
        <v>1539.5402869827763</v>
      </c>
      <c r="E47" s="38">
        <f>SUM(kuwait!E47,oman!E47,qatar!E47,'saudi arabia'!E47,UAE!E47)</f>
        <v>1497.1251794219111</v>
      </c>
      <c r="F47" s="132">
        <f>SUM(kuwait!F47,oman!F47,qatar!F47,'saudi arabia'!F47,UAE!F47)</f>
        <v>1660.9756740106682</v>
      </c>
      <c r="G47" s="38">
        <f>SUM(kuwait!G47,oman!G47,qatar!G47,'saudi arabia'!G47,UAE!G47)</f>
        <v>379.99298393014772</v>
      </c>
      <c r="H47" s="38">
        <f>SUM(kuwait!H47,oman!H47,qatar!H47,'saudi arabia'!H47,UAE!H47)</f>
        <v>70.290550190239415</v>
      </c>
      <c r="I47" s="38">
        <f>SUM(kuwait!I47,oman!I47,qatar!I47,'saudi arabia'!I47,UAE!I47)</f>
        <v>136.86522866397723</v>
      </c>
      <c r="J47" s="38">
        <f>SUM(kuwait!J47,oman!J47,qatar!J47,'saudi arabia'!J47,UAE!J47)</f>
        <v>117.93709727158847</v>
      </c>
      <c r="K47" s="132">
        <f>SUM(kuwait!K47,oman!K47,qatar!K47,'saudi arabia'!K47,UAE!K47)</f>
        <v>46.953566460552565</v>
      </c>
      <c r="L47" s="41" t="s">
        <v>77</v>
      </c>
      <c r="N47" s="165" t="str">
        <f t="shared" si="3"/>
        <v>.</v>
      </c>
      <c r="O47" s="165" t="str">
        <f t="shared" si="3"/>
        <v>.</v>
      </c>
      <c r="P47" s="165" t="str">
        <f t="shared" si="3"/>
        <v>.</v>
      </c>
      <c r="Q47" s="165" t="str">
        <f t="shared" si="3"/>
        <v>.</v>
      </c>
      <c r="R47" s="165" t="str">
        <f t="shared" si="3"/>
        <v>.</v>
      </c>
      <c r="S47" s="165" t="str">
        <f t="shared" si="3"/>
        <v>.</v>
      </c>
      <c r="T47" s="165" t="str">
        <f t="shared" si="3"/>
        <v>.</v>
      </c>
      <c r="U47" s="165" t="str">
        <f t="shared" si="3"/>
        <v>.</v>
      </c>
      <c r="V47" s="165" t="str">
        <f t="shared" si="3"/>
        <v>.</v>
      </c>
      <c r="W47" s="165" t="str">
        <f t="shared" si="3"/>
        <v>.</v>
      </c>
    </row>
    <row r="48" spans="1:23" ht="13.5" thickBot="1">
      <c r="A48" s="58" t="s">
        <v>78</v>
      </c>
      <c r="B48" s="59">
        <f>SUM(kuwait!B48,oman!B48,qatar!B48,'saudi arabia'!B48,UAE!B48)</f>
        <v>193.82398761579373</v>
      </c>
      <c r="C48" s="59">
        <f>SUM(kuwait!C48,oman!C48,qatar!C48,'saudi arabia'!C48,UAE!C48)</f>
        <v>149.68860408143493</v>
      </c>
      <c r="D48" s="59">
        <f>SUM(kuwait!D48,oman!D48,qatar!D48,'saudi arabia'!D48,UAE!D48)</f>
        <v>186.31130186442994</v>
      </c>
      <c r="E48" s="59">
        <f>SUM(kuwait!E48,oman!E48,qatar!E48,'saudi arabia'!E48,UAE!E48)</f>
        <v>157.68084609314889</v>
      </c>
      <c r="F48" s="136">
        <f>SUM(kuwait!F48,oman!F48,qatar!F48,'saudi arabia'!F48,UAE!F48)</f>
        <v>98.086354930065184</v>
      </c>
      <c r="G48" s="59">
        <f>SUM(kuwait!G48,oman!G48,qatar!G48,'saudi arabia'!G48,UAE!G48)</f>
        <v>19.08423369407393</v>
      </c>
      <c r="H48" s="59">
        <f>SUM(kuwait!H48,oman!H48,qatar!H48,'saudi arabia'!H48,UAE!H48)</f>
        <v>21.846893924122689</v>
      </c>
      <c r="I48" s="59">
        <f>SUM(kuwait!I48,oman!I48,qatar!I48,'saudi arabia'!I48,UAE!I48)</f>
        <v>30.070341887154751</v>
      </c>
      <c r="J48" s="59">
        <f>SUM(kuwait!J48,oman!J48,qatar!J48,'saudi arabia'!J48,UAE!J48)</f>
        <v>38.215767527198359</v>
      </c>
      <c r="K48" s="136">
        <f>SUM(kuwait!K48,oman!K48,qatar!K48,'saudi arabia'!K48,UAE!K48)</f>
        <v>13.733888013559836</v>
      </c>
      <c r="L48" s="60" t="s">
        <v>201</v>
      </c>
      <c r="N48" s="165" t="str">
        <f t="shared" si="3"/>
        <v>.</v>
      </c>
      <c r="O48" s="165" t="str">
        <f t="shared" si="3"/>
        <v>.</v>
      </c>
      <c r="P48" s="165" t="str">
        <f t="shared" si="3"/>
        <v>.</v>
      </c>
      <c r="Q48" s="165" t="str">
        <f t="shared" si="3"/>
        <v>.</v>
      </c>
      <c r="R48" s="165" t="str">
        <f t="shared" si="3"/>
        <v>.</v>
      </c>
      <c r="S48" s="165" t="str">
        <f t="shared" si="3"/>
        <v>.</v>
      </c>
      <c r="T48" s="165" t="str">
        <f t="shared" si="3"/>
        <v>.</v>
      </c>
      <c r="U48" s="165" t="str">
        <f t="shared" si="3"/>
        <v>.</v>
      </c>
      <c r="V48" s="165" t="str">
        <f t="shared" si="3"/>
        <v>.</v>
      </c>
      <c r="W48" s="165" t="str">
        <f t="shared" si="3"/>
        <v>.</v>
      </c>
    </row>
    <row r="49" spans="1:23" s="13" customFormat="1" ht="19.5" thickBot="1">
      <c r="A49" s="105" t="s">
        <v>80</v>
      </c>
      <c r="B49" s="27">
        <f>SUM(kuwait!B49,oman!B49,qatar!B49,'saudi arabia'!B49,UAE!B49)</f>
        <v>45600.39945809092</v>
      </c>
      <c r="C49" s="27">
        <f>SUM(kuwait!C49,oman!C49,qatar!C49,'saudi arabia'!C49,UAE!C49)</f>
        <v>40467.521950893388</v>
      </c>
      <c r="D49" s="27">
        <f>SUM(kuwait!D49,oman!D49,qatar!D49,'saudi arabia'!D49,UAE!D49)</f>
        <v>42577.831964193218</v>
      </c>
      <c r="E49" s="27">
        <f>SUM(kuwait!E49,oman!E49,qatar!E49,'saudi arabia'!E49,UAE!E49)</f>
        <v>52380.538070361574</v>
      </c>
      <c r="F49" s="130">
        <f>SUM(kuwait!F49,oman!F49,qatar!F49,'saudi arabia'!F49,UAE!F49)</f>
        <v>38878.474748705165</v>
      </c>
      <c r="G49" s="18">
        <f>SUM(kuwait!G49,oman!G49,qatar!G49,'saudi arabia'!G49,UAE!G49)</f>
        <v>59825.875137779127</v>
      </c>
      <c r="H49" s="18">
        <f>SUM(kuwait!H49,oman!H49,qatar!H49,'saudi arabia'!H49,UAE!H49)</f>
        <v>28222.338000615542</v>
      </c>
      <c r="I49" s="18">
        <f>SUM(kuwait!I49,oman!I49,qatar!I49,'saudi arabia'!I49,UAE!I49)</f>
        <v>41835.056104809984</v>
      </c>
      <c r="J49" s="18">
        <f>SUM(kuwait!J49,oman!J49,qatar!J49,'saudi arabia'!J49,UAE!J49)</f>
        <v>63083.939445158627</v>
      </c>
      <c r="K49" s="128">
        <f>SUM(kuwait!K49,oman!K49,qatar!K49,'saudi arabia'!K49,UAE!K49)</f>
        <v>65756.243502128098</v>
      </c>
      <c r="L49" s="106" t="s">
        <v>81</v>
      </c>
      <c r="M49" s="12"/>
      <c r="N49" s="165" t="str">
        <f t="shared" si="3"/>
        <v>.</v>
      </c>
      <c r="O49" s="165" t="str">
        <f t="shared" si="3"/>
        <v>.</v>
      </c>
      <c r="P49" s="165" t="str">
        <f t="shared" si="3"/>
        <v>.</v>
      </c>
      <c r="Q49" s="165" t="str">
        <f t="shared" si="3"/>
        <v>.</v>
      </c>
      <c r="R49" s="165" t="str">
        <f t="shared" si="3"/>
        <v>.</v>
      </c>
      <c r="S49" s="165" t="str">
        <f t="shared" si="3"/>
        <v>.</v>
      </c>
      <c r="T49" s="165" t="str">
        <f t="shared" si="3"/>
        <v>.</v>
      </c>
      <c r="U49" s="165" t="str">
        <f t="shared" si="3"/>
        <v>.</v>
      </c>
      <c r="V49" s="165" t="str">
        <f t="shared" si="3"/>
        <v>.</v>
      </c>
      <c r="W49" s="165" t="str">
        <f t="shared" si="3"/>
        <v>.</v>
      </c>
    </row>
    <row r="50" spans="1:23" ht="15" thickBot="1">
      <c r="A50" s="62" t="s">
        <v>7</v>
      </c>
      <c r="B50" s="30">
        <f>SUM(kuwait!B50,oman!B50,qatar!B50,'saudi arabia'!B50,UAE!B50)</f>
        <v>37583.455216287235</v>
      </c>
      <c r="C50" s="30">
        <f>SUM(kuwait!C50,oman!C50,qatar!C50,'saudi arabia'!C50,UAE!C50)</f>
        <v>33972.476241153192</v>
      </c>
      <c r="D50" s="30">
        <f>SUM(kuwait!D50,oman!D50,qatar!D50,'saudi arabia'!D50,UAE!D50)</f>
        <v>34318.686654971985</v>
      </c>
      <c r="E50" s="30">
        <f>SUM(kuwait!E50,oman!E50,qatar!E50,'saudi arabia'!E50,UAE!E50)</f>
        <v>41013.806051784457</v>
      </c>
      <c r="F50" s="63">
        <f>SUM(kuwait!F50,oman!F50,qatar!F50,'saudi arabia'!F50,UAE!F50)</f>
        <v>30681.893989425222</v>
      </c>
      <c r="G50" s="30">
        <f>SUM(kuwait!G50,oman!G50,qatar!G50,'saudi arabia'!G50,UAE!G50)</f>
        <v>56273.46336308022</v>
      </c>
      <c r="H50" s="30">
        <f>SUM(kuwait!H50,oman!H50,qatar!H50,'saudi arabia'!H50,UAE!H50)</f>
        <v>26040.091284691498</v>
      </c>
      <c r="I50" s="30">
        <f>SUM(kuwait!I50,oman!I50,qatar!I50,'saudi arabia'!I50,UAE!I50)</f>
        <v>37488.898750287262</v>
      </c>
      <c r="J50" s="30">
        <f>SUM(kuwait!J50,oman!J50,qatar!J50,'saudi arabia'!J50,UAE!J50)</f>
        <v>56342.619978654169</v>
      </c>
      <c r="K50" s="63">
        <f>SUM(kuwait!K50,oman!K50,qatar!K50,'saudi arabia'!K50,UAE!K50)</f>
        <v>60392.630375663393</v>
      </c>
      <c r="L50" s="64" t="s">
        <v>8</v>
      </c>
      <c r="N50" s="165" t="str">
        <f t="shared" si="3"/>
        <v>.</v>
      </c>
      <c r="O50" s="165" t="str">
        <f t="shared" si="3"/>
        <v>.</v>
      </c>
      <c r="P50" s="165" t="str">
        <f t="shared" si="3"/>
        <v>.</v>
      </c>
      <c r="Q50" s="165" t="str">
        <f t="shared" si="3"/>
        <v>.</v>
      </c>
      <c r="R50" s="165" t="str">
        <f t="shared" si="3"/>
        <v>.</v>
      </c>
      <c r="S50" s="165" t="str">
        <f t="shared" si="3"/>
        <v>.</v>
      </c>
      <c r="T50" s="165" t="str">
        <f t="shared" si="3"/>
        <v>.</v>
      </c>
      <c r="U50" s="165" t="str">
        <f t="shared" si="3"/>
        <v>.</v>
      </c>
      <c r="V50" s="165" t="str">
        <f t="shared" si="3"/>
        <v>.</v>
      </c>
      <c r="W50" s="165" t="str">
        <f t="shared" si="3"/>
        <v>.</v>
      </c>
    </row>
    <row r="51" spans="1:23">
      <c r="A51" s="37" t="s">
        <v>82</v>
      </c>
      <c r="B51" s="38">
        <f>SUM(kuwait!B51,oman!B51,qatar!B51,'saudi arabia'!B51,UAE!B51)</f>
        <v>3539.7231553536958</v>
      </c>
      <c r="C51" s="38">
        <f>SUM(kuwait!C51,oman!C51,qatar!C51,'saudi arabia'!C51,UAE!C51)</f>
        <v>2921.9125426778073</v>
      </c>
      <c r="D51" s="38">
        <f>SUM(kuwait!D51,oman!D51,qatar!D51,'saudi arabia'!D51,UAE!D51)</f>
        <v>2946.4593915283822</v>
      </c>
      <c r="E51" s="38">
        <f>SUM(kuwait!E51,oman!E51,qatar!E51,'saudi arabia'!E51,UAE!E51)</f>
        <v>3630.6600487601318</v>
      </c>
      <c r="F51" s="132">
        <f>SUM(kuwait!F51,oman!F51,qatar!F51,'saudi arabia'!F51,UAE!F51)</f>
        <v>2925.1568595667272</v>
      </c>
      <c r="G51" s="38">
        <f>SUM(kuwait!G51,oman!G51,qatar!G51,'saudi arabia'!G51,UAE!G51)</f>
        <v>2348.7152612494306</v>
      </c>
      <c r="H51" s="38">
        <f>SUM(kuwait!H51,oman!H51,qatar!H51,'saudi arabia'!H51,UAE!H51)</f>
        <v>1592.967015125007</v>
      </c>
      <c r="I51" s="38">
        <f>SUM(kuwait!I51,oman!I51,qatar!I51,'saudi arabia'!I51,UAE!I51)</f>
        <v>2083.4722503708404</v>
      </c>
      <c r="J51" s="38">
        <f>SUM(kuwait!J51,oman!J51,qatar!J51,'saudi arabia'!J51,UAE!J51)</f>
        <v>3735.2396423382352</v>
      </c>
      <c r="K51" s="132">
        <f>SUM(kuwait!K51,oman!K51,qatar!K51,'saudi arabia'!K51,UAE!K51)</f>
        <v>2784.0350122019777</v>
      </c>
      <c r="L51" s="39" t="s">
        <v>83</v>
      </c>
      <c r="N51" s="165" t="str">
        <f t="shared" si="3"/>
        <v>.</v>
      </c>
      <c r="O51" s="165" t="str">
        <f t="shared" si="3"/>
        <v>.</v>
      </c>
      <c r="P51" s="165" t="str">
        <f t="shared" si="3"/>
        <v>.</v>
      </c>
      <c r="Q51" s="165" t="str">
        <f t="shared" si="3"/>
        <v>.</v>
      </c>
      <c r="R51" s="165" t="str">
        <f t="shared" si="3"/>
        <v>.</v>
      </c>
      <c r="S51" s="165" t="str">
        <f t="shared" ref="S51:W101" si="4">IF(G51&lt;0.05,"x",".")</f>
        <v>.</v>
      </c>
      <c r="T51" s="165" t="str">
        <f t="shared" si="4"/>
        <v>.</v>
      </c>
      <c r="U51" s="165" t="str">
        <f t="shared" si="4"/>
        <v>.</v>
      </c>
      <c r="V51" s="165" t="str">
        <f t="shared" si="4"/>
        <v>.</v>
      </c>
      <c r="W51" s="165" t="str">
        <f t="shared" si="4"/>
        <v>.</v>
      </c>
    </row>
    <row r="52" spans="1:23" ht="13.5" thickBot="1">
      <c r="A52" s="37" t="s">
        <v>84</v>
      </c>
      <c r="B52" s="38">
        <f>SUM(kuwait!B52,oman!B52,qatar!B52,'saudi arabia'!B52,UAE!B52)</f>
        <v>34043.732060933537</v>
      </c>
      <c r="C52" s="38">
        <f>SUM(kuwait!C52,oman!C52,qatar!C52,'saudi arabia'!C52,UAE!C52)</f>
        <v>31050.56369847538</v>
      </c>
      <c r="D52" s="38">
        <f>SUM(kuwait!D52,oman!D52,qatar!D52,'saudi arabia'!D52,UAE!D52)</f>
        <v>31372.227263443601</v>
      </c>
      <c r="E52" s="38">
        <f>SUM(kuwait!E52,oman!E52,qatar!E52,'saudi arabia'!E52,UAE!E52)</f>
        <v>37383.146003024325</v>
      </c>
      <c r="F52" s="132">
        <f>SUM(kuwait!F52,oman!F52,qatar!F52,'saudi arabia'!F52,UAE!F52)</f>
        <v>27756.737129858495</v>
      </c>
      <c r="G52" s="38">
        <f>SUM(kuwait!G52,oman!G52,qatar!G52,'saudi arabia'!G52,UAE!G52)</f>
        <v>53924.748101830781</v>
      </c>
      <c r="H52" s="38">
        <f>SUM(kuwait!H52,oman!H52,qatar!H52,'saudi arabia'!H52,UAE!H52)</f>
        <v>24447.124269566495</v>
      </c>
      <c r="I52" s="38">
        <f>SUM(kuwait!I52,oman!I52,qatar!I52,'saudi arabia'!I52,UAE!I52)</f>
        <v>35405.426499916415</v>
      </c>
      <c r="J52" s="38">
        <f>SUM(kuwait!J52,oman!J52,qatar!J52,'saudi arabia'!J52,UAE!J52)</f>
        <v>52607.380336315931</v>
      </c>
      <c r="K52" s="132">
        <f>SUM(kuwait!K52,oman!K52,qatar!K52,'saudi arabia'!K52,UAE!K52)</f>
        <v>57608.595363461412</v>
      </c>
      <c r="L52" s="39" t="s">
        <v>202</v>
      </c>
      <c r="N52" s="165" t="str">
        <f t="shared" ref="N52:R102" si="5">IF(B52&lt;0.05,"x",".")</f>
        <v>.</v>
      </c>
      <c r="O52" s="165" t="str">
        <f t="shared" si="5"/>
        <v>.</v>
      </c>
      <c r="P52" s="165" t="str">
        <f t="shared" si="5"/>
        <v>.</v>
      </c>
      <c r="Q52" s="165" t="str">
        <f t="shared" si="5"/>
        <v>.</v>
      </c>
      <c r="R52" s="165" t="str">
        <f t="shared" si="5"/>
        <v>.</v>
      </c>
      <c r="S52" s="165" t="str">
        <f t="shared" si="4"/>
        <v>.</v>
      </c>
      <c r="T52" s="165" t="str">
        <f t="shared" si="4"/>
        <v>.</v>
      </c>
      <c r="U52" s="165" t="str">
        <f t="shared" si="4"/>
        <v>.</v>
      </c>
      <c r="V52" s="165" t="str">
        <f t="shared" si="4"/>
        <v>.</v>
      </c>
      <c r="W52" s="165" t="str">
        <f t="shared" si="4"/>
        <v>.</v>
      </c>
    </row>
    <row r="53" spans="1:23" ht="15" thickBot="1">
      <c r="A53" s="65" t="s">
        <v>85</v>
      </c>
      <c r="B53" s="30">
        <f>SUM(kuwait!B53,oman!B53,qatar!B53,'saudi arabia'!B53,UAE!B53)</f>
        <v>8016.9442418036842</v>
      </c>
      <c r="C53" s="30">
        <f>SUM(kuwait!C53,oman!C53,qatar!C53,'saudi arabia'!C53,UAE!C53)</f>
        <v>6495.0457097401959</v>
      </c>
      <c r="D53" s="30">
        <f>SUM(kuwait!D53,oman!D53,qatar!D53,'saudi arabia'!D53,UAE!D53)</f>
        <v>8259.1453092212359</v>
      </c>
      <c r="E53" s="30">
        <f>SUM(kuwait!E53,oman!E53,qatar!E53,'saudi arabia'!E53,UAE!E53)</f>
        <v>11366.732018577117</v>
      </c>
      <c r="F53" s="63">
        <f>SUM(kuwait!F53,oman!F53,qatar!F53,'saudi arabia'!F53,UAE!F53)</f>
        <v>8196.5807592799392</v>
      </c>
      <c r="G53" s="30">
        <f>SUM(kuwait!G53,oman!G53,qatar!G53,'saudi arabia'!G53,UAE!G53)</f>
        <v>3552.41177469892</v>
      </c>
      <c r="H53" s="30">
        <f>SUM(kuwait!H53,oman!H53,qatar!H53,'saudi arabia'!H53,UAE!H53)</f>
        <v>2182.2467159240427</v>
      </c>
      <c r="I53" s="30">
        <f>SUM(kuwait!I53,oman!I53,qatar!I53,'saudi arabia'!I53,UAE!I53)</f>
        <v>4346.1573545227193</v>
      </c>
      <c r="J53" s="30">
        <f>SUM(kuwait!J53,oman!J53,qatar!J53,'saudi arabia'!J53,UAE!J53)</f>
        <v>6741.3194665044584</v>
      </c>
      <c r="K53" s="63">
        <f>SUM(kuwait!K53,oman!K53,qatar!K53,'saudi arabia'!K53,UAE!K53)</f>
        <v>5363.6131264647156</v>
      </c>
      <c r="L53" s="64" t="s">
        <v>86</v>
      </c>
      <c r="N53" s="165" t="str">
        <f t="shared" si="5"/>
        <v>.</v>
      </c>
      <c r="O53" s="165" t="str">
        <f t="shared" si="5"/>
        <v>.</v>
      </c>
      <c r="P53" s="165" t="str">
        <f t="shared" si="5"/>
        <v>.</v>
      </c>
      <c r="Q53" s="165" t="str">
        <f t="shared" si="5"/>
        <v>.</v>
      </c>
      <c r="R53" s="165" t="str">
        <f t="shared" si="5"/>
        <v>.</v>
      </c>
      <c r="S53" s="165" t="str">
        <f t="shared" si="4"/>
        <v>.</v>
      </c>
      <c r="T53" s="165" t="str">
        <f t="shared" si="4"/>
        <v>.</v>
      </c>
      <c r="U53" s="165" t="str">
        <f t="shared" si="4"/>
        <v>.</v>
      </c>
      <c r="V53" s="165" t="str">
        <f t="shared" si="4"/>
        <v>.</v>
      </c>
      <c r="W53" s="165" t="str">
        <f t="shared" si="4"/>
        <v>.</v>
      </c>
    </row>
    <row r="54" spans="1:23" ht="25.5">
      <c r="A54" s="48" t="s">
        <v>87</v>
      </c>
      <c r="B54" s="66">
        <f>SUM(kuwait!B54,oman!B54,qatar!B54,'saudi arabia'!B54,UAE!B54)</f>
        <v>7657.2431771070051</v>
      </c>
      <c r="C54" s="66">
        <f>SUM(kuwait!C54,oman!C54,qatar!C54,'saudi arabia'!C54,UAE!C54)</f>
        <v>6135.3324127412379</v>
      </c>
      <c r="D54" s="66">
        <f>SUM(kuwait!D54,oman!D54,qatar!D54,'saudi arabia'!D54,UAE!D54)</f>
        <v>7544.7799921264286</v>
      </c>
      <c r="E54" s="66">
        <f>SUM(kuwait!E54,oman!E54,qatar!E54,'saudi arabia'!E54,UAE!E54)</f>
        <v>10218.944862669932</v>
      </c>
      <c r="F54" s="137">
        <f>SUM(kuwait!F54,oman!F54,qatar!F54,'saudi arabia'!F54,UAE!F54)</f>
        <v>7994.9239060940308</v>
      </c>
      <c r="G54" s="66">
        <f>SUM(kuwait!G54,oman!G54,qatar!G54,'saudi arabia'!G54,UAE!G54)</f>
        <v>3249.8300447262959</v>
      </c>
      <c r="H54" s="66">
        <f>SUM(kuwait!H54,oman!H54,qatar!H54,'saudi arabia'!H54,UAE!H54)</f>
        <v>2052.0868978757867</v>
      </c>
      <c r="I54" s="66">
        <f>SUM(kuwait!I54,oman!I54,qatar!I54,'saudi arabia'!I54,UAE!I54)</f>
        <v>3852.4136492723942</v>
      </c>
      <c r="J54" s="66">
        <f>SUM(kuwait!J54,oman!J54,qatar!J54,'saudi arabia'!J54,UAE!J54)</f>
        <v>6299.2782582512755</v>
      </c>
      <c r="K54" s="137">
        <f>SUM(kuwait!K54,oman!K54,qatar!K54,'saudi arabia'!K54,UAE!K54)</f>
        <v>5203.0986520224942</v>
      </c>
      <c r="L54" s="49" t="s">
        <v>88</v>
      </c>
      <c r="N54" s="165" t="str">
        <f t="shared" si="5"/>
        <v>.</v>
      </c>
      <c r="O54" s="165" t="str">
        <f t="shared" si="5"/>
        <v>.</v>
      </c>
      <c r="P54" s="165" t="str">
        <f t="shared" si="5"/>
        <v>.</v>
      </c>
      <c r="Q54" s="165" t="str">
        <f t="shared" si="5"/>
        <v>.</v>
      </c>
      <c r="R54" s="165" t="str">
        <f t="shared" si="5"/>
        <v>.</v>
      </c>
      <c r="S54" s="165" t="str">
        <f t="shared" si="4"/>
        <v>.</v>
      </c>
      <c r="T54" s="165" t="str">
        <f t="shared" si="4"/>
        <v>.</v>
      </c>
      <c r="U54" s="165" t="str">
        <f t="shared" si="4"/>
        <v>.</v>
      </c>
      <c r="V54" s="165" t="str">
        <f t="shared" si="4"/>
        <v>.</v>
      </c>
      <c r="W54" s="165" t="str">
        <f t="shared" si="4"/>
        <v>.</v>
      </c>
    </row>
    <row r="55" spans="1:23">
      <c r="A55" s="37" t="s">
        <v>89</v>
      </c>
      <c r="B55" s="38">
        <f>SUM(kuwait!B55,oman!B55,qatar!B55,'saudi arabia'!B55,UAE!B55)</f>
        <v>1086.2814412412986</v>
      </c>
      <c r="C55" s="38">
        <f>SUM(kuwait!C55,oman!C55,qatar!C55,'saudi arabia'!C55,UAE!C55)</f>
        <v>690.77396891845183</v>
      </c>
      <c r="D55" s="38">
        <f>SUM(kuwait!D55,oman!D55,qatar!D55,'saudi arabia'!D55,UAE!D55)</f>
        <v>783.22647362845782</v>
      </c>
      <c r="E55" s="38">
        <f>SUM(kuwait!E55,oman!E55,qatar!E55,'saudi arabia'!E55,UAE!E55)</f>
        <v>1158.1130439084147</v>
      </c>
      <c r="F55" s="132">
        <f>SUM(kuwait!F55,oman!F55,qatar!F55,'saudi arabia'!F55,UAE!F55)</f>
        <v>1034.269466393974</v>
      </c>
      <c r="G55" s="38">
        <f>SUM(kuwait!G55,oman!G55,qatar!G55,'saudi arabia'!G55,UAE!G55)</f>
        <v>35.396001229446888</v>
      </c>
      <c r="H55" s="38">
        <f>SUM(kuwait!H55,oman!H55,qatar!H55,'saudi arabia'!H55,UAE!H55)</f>
        <v>5.6886415245688982</v>
      </c>
      <c r="I55" s="38">
        <f>SUM(kuwait!I55,oman!I55,qatar!I55,'saudi arabia'!I55,UAE!I55)</f>
        <v>111.41018834113395</v>
      </c>
      <c r="J55" s="38">
        <f>SUM(kuwait!J55,oman!J55,qatar!J55,'saudi arabia'!J55,UAE!J55)</f>
        <v>349.39919877307977</v>
      </c>
      <c r="K55" s="132">
        <f>SUM(kuwait!K55,oman!K55,qatar!K55,'saudi arabia'!K55,UAE!K55)</f>
        <v>40.586870387183261</v>
      </c>
      <c r="L55" s="39" t="s">
        <v>90</v>
      </c>
      <c r="N55" s="165" t="str">
        <f t="shared" si="5"/>
        <v>.</v>
      </c>
      <c r="O55" s="165" t="str">
        <f t="shared" si="5"/>
        <v>.</v>
      </c>
      <c r="P55" s="165" t="str">
        <f t="shared" si="5"/>
        <v>.</v>
      </c>
      <c r="Q55" s="165" t="str">
        <f t="shared" si="5"/>
        <v>.</v>
      </c>
      <c r="R55" s="165" t="str">
        <f t="shared" si="5"/>
        <v>.</v>
      </c>
      <c r="S55" s="165" t="str">
        <f t="shared" si="4"/>
        <v>.</v>
      </c>
      <c r="T55" s="165" t="str">
        <f t="shared" si="4"/>
        <v>.</v>
      </c>
      <c r="U55" s="165" t="str">
        <f t="shared" si="4"/>
        <v>.</v>
      </c>
      <c r="V55" s="165" t="str">
        <f t="shared" si="4"/>
        <v>.</v>
      </c>
      <c r="W55" s="165" t="str">
        <f t="shared" si="4"/>
        <v>.</v>
      </c>
    </row>
    <row r="56" spans="1:23">
      <c r="A56" s="40" t="s">
        <v>91</v>
      </c>
      <c r="B56" s="38">
        <f>SUM(kuwait!B56,oman!B56,qatar!B56,'saudi arabia'!B56,UAE!B56)</f>
        <v>0.35402886317222598</v>
      </c>
      <c r="C56" s="38">
        <f>SUM(kuwait!C56,oman!C56,qatar!C56,'saudi arabia'!C56,UAE!C56)</f>
        <v>2.5759443619520828</v>
      </c>
      <c r="D56" s="38">
        <f>SUM(kuwait!D56,oman!D56,qatar!D56,'saudi arabia'!D56,UAE!D56)</f>
        <v>0.70149281774819827</v>
      </c>
      <c r="E56" s="38">
        <f>SUM(kuwait!E56,oman!E56,qatar!E56,'saudi arabia'!E56,UAE!E56)</f>
        <v>1.2599439033124855</v>
      </c>
      <c r="F56" s="132">
        <f>SUM(kuwait!F56,oman!F56,qatar!F56,'saudi arabia'!F56,UAE!F56)</f>
        <v>0.67388337978615009</v>
      </c>
      <c r="G56" s="38">
        <f>SUM(kuwait!G56,oman!G56,qatar!G56,'saudi arabia'!G56,UAE!G56)</f>
        <v>0.33959564329475833</v>
      </c>
      <c r="H56" s="38">
        <f>SUM(kuwait!H56,oman!H56,qatar!H56,'saudi arabia'!H56,UAE!H56)</f>
        <v>0.53317871204901301</v>
      </c>
      <c r="I56" s="38">
        <f>SUM(kuwait!I56,oman!I56,qatar!I56,'saudi arabia'!I56,UAE!I56)</f>
        <v>3.7445224618910706</v>
      </c>
      <c r="J56" s="38">
        <f>SUM(kuwait!J56,oman!J56,qatar!J56,'saudi arabia'!J56,UAE!J56)</f>
        <v>5.7745201822851246</v>
      </c>
      <c r="K56" s="132">
        <f>SUM(kuwait!K56,oman!K56,qatar!K56,'saudi arabia'!K56,UAE!K56)</f>
        <v>0.15667671145500001</v>
      </c>
      <c r="L56" s="41" t="s">
        <v>92</v>
      </c>
      <c r="N56" s="165" t="str">
        <f t="shared" si="5"/>
        <v>.</v>
      </c>
      <c r="O56" s="165" t="str">
        <f t="shared" si="5"/>
        <v>.</v>
      </c>
      <c r="P56" s="165" t="str">
        <f t="shared" si="5"/>
        <v>.</v>
      </c>
      <c r="Q56" s="165" t="str">
        <f t="shared" si="5"/>
        <v>.</v>
      </c>
      <c r="R56" s="165" t="str">
        <f t="shared" si="5"/>
        <v>.</v>
      </c>
      <c r="S56" s="165" t="str">
        <f t="shared" si="4"/>
        <v>.</v>
      </c>
      <c r="T56" s="165" t="str">
        <f t="shared" si="4"/>
        <v>.</v>
      </c>
      <c r="U56" s="165" t="str">
        <f t="shared" si="4"/>
        <v>.</v>
      </c>
      <c r="V56" s="165" t="str">
        <f t="shared" si="4"/>
        <v>.</v>
      </c>
      <c r="W56" s="165" t="str">
        <f t="shared" si="4"/>
        <v>.</v>
      </c>
    </row>
    <row r="57" spans="1:23">
      <c r="A57" s="37" t="s">
        <v>93</v>
      </c>
      <c r="B57" s="38">
        <f>SUM(kuwait!B57,oman!B57,qatar!B57,'saudi arabia'!B57,UAE!B57)</f>
        <v>5078.9231324244547</v>
      </c>
      <c r="C57" s="38">
        <f>SUM(kuwait!C57,oman!C57,qatar!C57,'saudi arabia'!C57,UAE!C57)</f>
        <v>4135.5262849389519</v>
      </c>
      <c r="D57" s="38">
        <f>SUM(kuwait!D57,oman!D57,qatar!D57,'saudi arabia'!D57,UAE!D57)</f>
        <v>5141.5319489969461</v>
      </c>
      <c r="E57" s="38">
        <f>SUM(kuwait!E57,oman!E57,qatar!E57,'saudi arabia'!E57,UAE!E57)</f>
        <v>6888.9502529261099</v>
      </c>
      <c r="F57" s="132">
        <f>SUM(kuwait!F57,oman!F57,qatar!F57,'saudi arabia'!F57,UAE!F57)</f>
        <v>5121.4609050874496</v>
      </c>
      <c r="G57" s="38">
        <f>SUM(kuwait!G57,oman!G57,qatar!G57,'saudi arabia'!G57,UAE!G57)</f>
        <v>2658.0459992306</v>
      </c>
      <c r="H57" s="38">
        <f>SUM(kuwait!H57,oman!H57,qatar!H57,'saudi arabia'!H57,UAE!H57)</f>
        <v>1567.8208964426533</v>
      </c>
      <c r="I57" s="38">
        <f>SUM(kuwait!I57,oman!I57,qatar!I57,'saudi arabia'!I57,UAE!I57)</f>
        <v>2995.8189855187297</v>
      </c>
      <c r="J57" s="38">
        <f>SUM(kuwait!J57,oman!J57,qatar!J57,'saudi arabia'!J57,UAE!J57)</f>
        <v>4276.5223948990324</v>
      </c>
      <c r="K57" s="132">
        <f>SUM(kuwait!K57,oman!K57,qatar!K57,'saudi arabia'!K57,UAE!K57)</f>
        <v>3884.2094451182543</v>
      </c>
      <c r="L57" s="39" t="s">
        <v>94</v>
      </c>
      <c r="N57" s="165" t="str">
        <f t="shared" si="5"/>
        <v>.</v>
      </c>
      <c r="O57" s="165" t="str">
        <f t="shared" si="5"/>
        <v>.</v>
      </c>
      <c r="P57" s="165" t="str">
        <f t="shared" si="5"/>
        <v>.</v>
      </c>
      <c r="Q57" s="165" t="str">
        <f t="shared" si="5"/>
        <v>.</v>
      </c>
      <c r="R57" s="165" t="str">
        <f t="shared" si="5"/>
        <v>.</v>
      </c>
      <c r="S57" s="165" t="str">
        <f t="shared" si="4"/>
        <v>.</v>
      </c>
      <c r="T57" s="165" t="str">
        <f t="shared" si="4"/>
        <v>.</v>
      </c>
      <c r="U57" s="165" t="str">
        <f t="shared" si="4"/>
        <v>.</v>
      </c>
      <c r="V57" s="165" t="str">
        <f t="shared" si="4"/>
        <v>.</v>
      </c>
      <c r="W57" s="165" t="str">
        <f t="shared" si="4"/>
        <v>.</v>
      </c>
    </row>
    <row r="58" spans="1:23">
      <c r="A58" s="40" t="s">
        <v>95</v>
      </c>
      <c r="B58" s="38">
        <f>SUM(kuwait!B58,oman!B58,qatar!B58,'saudi arabia'!B58,UAE!B58)</f>
        <v>292.30739573047703</v>
      </c>
      <c r="C58" s="38">
        <f>SUM(kuwait!C58,oman!C58,qatar!C58,'saudi arabia'!C58,UAE!C58)</f>
        <v>243.32486971570233</v>
      </c>
      <c r="D58" s="38">
        <f>SUM(kuwait!D58,oman!D58,qatar!D58,'saudi arabia'!D58,UAE!D58)</f>
        <v>370.678480773248</v>
      </c>
      <c r="E58" s="38">
        <f>SUM(kuwait!E58,oman!E58,qatar!E58,'saudi arabia'!E58,UAE!E58)</f>
        <v>500.39420591461749</v>
      </c>
      <c r="F58" s="132">
        <f>SUM(kuwait!F58,oman!F58,qatar!F58,'saudi arabia'!F58,UAE!F58)</f>
        <v>288.25339395683972</v>
      </c>
      <c r="G58" s="38">
        <f>SUM(kuwait!G58,oman!G58,qatar!G58,'saudi arabia'!G58,UAE!G58)</f>
        <v>38.927714206943499</v>
      </c>
      <c r="H58" s="38">
        <f>SUM(kuwait!H58,oman!H58,qatar!H58,'saudi arabia'!H58,UAE!H58)</f>
        <v>9.673844230640686</v>
      </c>
      <c r="I58" s="38">
        <f>SUM(kuwait!I58,oman!I58,qatar!I58,'saudi arabia'!I58,UAE!I58)</f>
        <v>35.442789003679415</v>
      </c>
      <c r="J58" s="38">
        <f>SUM(kuwait!J58,oman!J58,qatar!J58,'saudi arabia'!J58,UAE!J58)</f>
        <v>311.61010984775834</v>
      </c>
      <c r="K58" s="132">
        <f>SUM(kuwait!K58,oman!K58,qatar!K58,'saudi arabia'!K58,UAE!K58)</f>
        <v>42.711313300692254</v>
      </c>
      <c r="L58" s="41" t="s">
        <v>96</v>
      </c>
      <c r="N58" s="165" t="str">
        <f t="shared" si="5"/>
        <v>.</v>
      </c>
      <c r="O58" s="165" t="str">
        <f t="shared" si="5"/>
        <v>.</v>
      </c>
      <c r="P58" s="165" t="str">
        <f t="shared" si="5"/>
        <v>.</v>
      </c>
      <c r="Q58" s="165" t="str">
        <f t="shared" si="5"/>
        <v>.</v>
      </c>
      <c r="R58" s="165" t="str">
        <f t="shared" si="5"/>
        <v>.</v>
      </c>
      <c r="S58" s="165" t="str">
        <f t="shared" si="4"/>
        <v>.</v>
      </c>
      <c r="T58" s="165" t="str">
        <f t="shared" si="4"/>
        <v>.</v>
      </c>
      <c r="U58" s="165" t="str">
        <f t="shared" si="4"/>
        <v>.</v>
      </c>
      <c r="V58" s="165" t="str">
        <f t="shared" si="4"/>
        <v>.</v>
      </c>
      <c r="W58" s="165" t="str">
        <f t="shared" si="4"/>
        <v>.</v>
      </c>
    </row>
    <row r="59" spans="1:23">
      <c r="A59" s="40" t="s">
        <v>97</v>
      </c>
      <c r="B59" s="38">
        <f>SUM(kuwait!B59,oman!B59,qatar!B59,'saudi arabia'!B59,UAE!B59)</f>
        <v>21.762887839523042</v>
      </c>
      <c r="C59" s="38">
        <f>SUM(kuwait!C59,oman!C59,qatar!C59,'saudi arabia'!C59,UAE!C59)</f>
        <v>31.745058268632654</v>
      </c>
      <c r="D59" s="38">
        <f>SUM(kuwait!D59,oman!D59,qatar!D59,'saudi arabia'!D59,UAE!D59)</f>
        <v>28.462627535748734</v>
      </c>
      <c r="E59" s="38">
        <f>SUM(kuwait!E59,oman!E59,qatar!E59,'saudi arabia'!E59,UAE!E59)</f>
        <v>27.633807236179116</v>
      </c>
      <c r="F59" s="132">
        <f>SUM(kuwait!F59,oman!F59,qatar!F59,'saudi arabia'!F59,UAE!F59)</f>
        <v>34.762012962691514</v>
      </c>
      <c r="G59" s="38">
        <f>SUM(kuwait!G59,oman!G59,qatar!G59,'saudi arabia'!G59,UAE!G59)</f>
        <v>47.097995944809</v>
      </c>
      <c r="H59" s="38">
        <f>SUM(kuwait!H59,oman!H59,qatar!H59,'saudi arabia'!H59,UAE!H59)</f>
        <v>44.946897753189504</v>
      </c>
      <c r="I59" s="38">
        <f>SUM(kuwait!I59,oman!I59,qatar!I59,'saudi arabia'!I59,UAE!I59)</f>
        <v>10.59478157282325</v>
      </c>
      <c r="J59" s="38">
        <f>SUM(kuwait!J59,oman!J59,qatar!J59,'saudi arabia'!J59,UAE!J59)</f>
        <v>44.518484687306319</v>
      </c>
      <c r="K59" s="132">
        <f>SUM(kuwait!K59,oman!K59,qatar!K59,'saudi arabia'!K59,UAE!K59)</f>
        <v>22.109960268138956</v>
      </c>
      <c r="L59" s="41" t="s">
        <v>98</v>
      </c>
      <c r="N59" s="165" t="str">
        <f t="shared" si="5"/>
        <v>.</v>
      </c>
      <c r="O59" s="165" t="str">
        <f t="shared" si="5"/>
        <v>.</v>
      </c>
      <c r="P59" s="165" t="str">
        <f t="shared" si="5"/>
        <v>.</v>
      </c>
      <c r="Q59" s="165" t="str">
        <f t="shared" si="5"/>
        <v>.</v>
      </c>
      <c r="R59" s="165" t="str">
        <f t="shared" si="5"/>
        <v>.</v>
      </c>
      <c r="S59" s="165" t="str">
        <f t="shared" si="4"/>
        <v>.</v>
      </c>
      <c r="T59" s="165" t="str">
        <f t="shared" si="4"/>
        <v>.</v>
      </c>
      <c r="U59" s="165" t="str">
        <f t="shared" si="4"/>
        <v>.</v>
      </c>
      <c r="V59" s="165" t="str">
        <f t="shared" si="4"/>
        <v>.</v>
      </c>
      <c r="W59" s="165" t="str">
        <f t="shared" si="4"/>
        <v>.</v>
      </c>
    </row>
    <row r="60" spans="1:23">
      <c r="A60" s="40" t="s">
        <v>99</v>
      </c>
      <c r="B60" s="38">
        <f>SUM(kuwait!B60,oman!B60,qatar!B60,'saudi arabia'!B60,UAE!B60)</f>
        <v>1008.9568273186795</v>
      </c>
      <c r="C60" s="38">
        <f>SUM(kuwait!C60,oman!C60,qatar!C60,'saudi arabia'!C60,UAE!C60)</f>
        <v>874.13591456345739</v>
      </c>
      <c r="D60" s="38">
        <f>SUM(kuwait!D60,oman!D60,qatar!D60,'saudi arabia'!D60,UAE!D60)</f>
        <v>1067.4068387533682</v>
      </c>
      <c r="E60" s="38">
        <f>SUM(kuwait!E60,oman!E60,qatar!E60,'saudi arabia'!E60,UAE!E60)</f>
        <v>1454.6735305019033</v>
      </c>
      <c r="F60" s="132">
        <f>SUM(kuwait!F60,oman!F60,qatar!F60,'saudi arabia'!F60,UAE!F60)</f>
        <v>1441.0820702195779</v>
      </c>
      <c r="G60" s="38">
        <f>SUM(kuwait!G60,oman!G60,qatar!G60,'saudi arabia'!G60,UAE!G60)</f>
        <v>412.76714406432853</v>
      </c>
      <c r="H60" s="38">
        <f>SUM(kuwait!H60,oman!H60,qatar!H60,'saudi arabia'!H60,UAE!H60)</f>
        <v>383.99075367117484</v>
      </c>
      <c r="I60" s="38">
        <f>SUM(kuwait!I60,oman!I60,qatar!I60,'saudi arabia'!I60,UAE!I60)</f>
        <v>605.03169375981315</v>
      </c>
      <c r="J60" s="38">
        <f>SUM(kuwait!J60,oman!J60,qatar!J60,'saudi arabia'!J60,UAE!J60)</f>
        <v>1179.2837879595752</v>
      </c>
      <c r="K60" s="132">
        <f>SUM(kuwait!K60,oman!K60,qatar!K60,'saudi arabia'!K60,UAE!K60)</f>
        <v>889.97754159086583</v>
      </c>
      <c r="L60" s="41" t="s">
        <v>100</v>
      </c>
      <c r="N60" s="165" t="str">
        <f t="shared" si="5"/>
        <v>.</v>
      </c>
      <c r="O60" s="165" t="str">
        <f t="shared" si="5"/>
        <v>.</v>
      </c>
      <c r="P60" s="165" t="str">
        <f t="shared" si="5"/>
        <v>.</v>
      </c>
      <c r="Q60" s="165" t="str">
        <f t="shared" si="5"/>
        <v>.</v>
      </c>
      <c r="R60" s="165" t="str">
        <f t="shared" si="5"/>
        <v>.</v>
      </c>
      <c r="S60" s="165" t="str">
        <f t="shared" si="4"/>
        <v>.</v>
      </c>
      <c r="T60" s="165" t="str">
        <f t="shared" si="4"/>
        <v>.</v>
      </c>
      <c r="U60" s="165" t="str">
        <f t="shared" si="4"/>
        <v>.</v>
      </c>
      <c r="V60" s="165" t="str">
        <f t="shared" si="4"/>
        <v>.</v>
      </c>
      <c r="W60" s="165" t="str">
        <f t="shared" si="4"/>
        <v>.</v>
      </c>
    </row>
    <row r="61" spans="1:23">
      <c r="A61" s="37" t="s">
        <v>58</v>
      </c>
      <c r="B61" s="50">
        <f>SUM(kuwait!B61,oman!B61,qatar!B61,'saudi arabia'!B61,UAE!B61)</f>
        <v>168.60743646656999</v>
      </c>
      <c r="C61" s="50">
        <f>SUM(kuwait!C61,oman!C61,qatar!C61,'saudi arabia'!C61,UAE!C61)</f>
        <v>157.25037197409111</v>
      </c>
      <c r="D61" s="50">
        <f>SUM(kuwait!D61,oman!D61,qatar!D61,'saudi arabia'!D61,UAE!D61)</f>
        <v>152.77212962091158</v>
      </c>
      <c r="E61" s="50">
        <f>SUM(kuwait!E61,oman!E61,qatar!E61,'saudi arabia'!E61,UAE!E61)</f>
        <v>187.92007827939565</v>
      </c>
      <c r="F61" s="155">
        <f>SUM(kuwait!F61,oman!F61,qatar!F61,'saudi arabia'!F61,UAE!F61)</f>
        <v>74.402337304184528</v>
      </c>
      <c r="G61" s="38">
        <f>SUM(kuwait!G61,oman!G61,qatar!G61,'saudi arabia'!G61,UAE!G61)</f>
        <v>56.904112575361118</v>
      </c>
      <c r="H61" s="38">
        <f>SUM(kuwait!H61,oman!H61,qatar!H61,'saudi arabia'!H61,UAE!H61)</f>
        <v>39.315155572680936</v>
      </c>
      <c r="I61" s="38">
        <f>SUM(kuwait!I61,oman!I61,qatar!I61,'saudi arabia'!I61,UAE!I61)</f>
        <v>90.358812542313956</v>
      </c>
      <c r="J61" s="38">
        <f>SUM(kuwait!J61,oman!J61,qatar!J61,'saudi arabia'!J61,UAE!J61)</f>
        <v>132.16395625024361</v>
      </c>
      <c r="K61" s="132">
        <f>SUM(kuwait!K61,oman!K61,qatar!K61,'saudi arabia'!K61,UAE!K61)</f>
        <v>323.3463087095879</v>
      </c>
      <c r="L61" s="39" t="s">
        <v>59</v>
      </c>
      <c r="N61" s="165" t="str">
        <f t="shared" si="5"/>
        <v>.</v>
      </c>
      <c r="O61" s="165" t="str">
        <f t="shared" si="5"/>
        <v>.</v>
      </c>
      <c r="P61" s="165" t="str">
        <f t="shared" si="5"/>
        <v>.</v>
      </c>
      <c r="Q61" s="165" t="str">
        <f t="shared" si="5"/>
        <v>.</v>
      </c>
      <c r="R61" s="165" t="str">
        <f t="shared" si="5"/>
        <v>.</v>
      </c>
      <c r="S61" s="165" t="str">
        <f t="shared" si="4"/>
        <v>.</v>
      </c>
      <c r="T61" s="165" t="str">
        <f t="shared" si="4"/>
        <v>.</v>
      </c>
      <c r="U61" s="165" t="str">
        <f t="shared" si="4"/>
        <v>.</v>
      </c>
      <c r="V61" s="165" t="str">
        <f t="shared" si="4"/>
        <v>.</v>
      </c>
      <c r="W61" s="165" t="str">
        <f t="shared" si="4"/>
        <v>.</v>
      </c>
    </row>
    <row r="62" spans="1:23" ht="13.5" thickBot="1">
      <c r="A62" s="21" t="s">
        <v>101</v>
      </c>
      <c r="B62" s="38">
        <f>SUM(kuwait!B62,oman!B62,qatar!B62,'saudi arabia'!B62,UAE!B62)</f>
        <v>359.70106469667945</v>
      </c>
      <c r="C62" s="38">
        <f>SUM(kuwait!C62,oman!C62,qatar!C62,'saudi arabia'!C62,UAE!C62)</f>
        <v>359.71329699895841</v>
      </c>
      <c r="D62" s="38">
        <f>SUM(kuwait!D62,oman!D62,qatar!D62,'saudi arabia'!D62,UAE!D62)</f>
        <v>714.36531709480801</v>
      </c>
      <c r="E62" s="38">
        <f>SUM(kuwait!E62,oman!E62,qatar!E62,'saudi arabia'!E62,UAE!E62)</f>
        <v>1147.7871559071862</v>
      </c>
      <c r="F62" s="132">
        <f>SUM(kuwait!F62,oman!F62,qatar!F62,'saudi arabia'!F62,UAE!F62)</f>
        <v>201.6568531859086</v>
      </c>
      <c r="G62" s="67">
        <f>SUM(kuwait!G62,oman!G62,qatar!G62,'saudi arabia'!G62,UAE!G62)</f>
        <v>302.5390014465836</v>
      </c>
      <c r="H62" s="67">
        <f>SUM(kuwait!H62,oman!H62,qatar!H62,'saudi arabia'!H62,UAE!H62)</f>
        <v>130.15981804825589</v>
      </c>
      <c r="I62" s="67">
        <f>SUM(kuwait!I62,oman!I62,qatar!I62,'saudi arabia'!I62,UAE!I62)</f>
        <v>493.73120724809479</v>
      </c>
      <c r="J62" s="67">
        <f>SUM(kuwait!J62,oman!J62,qatar!J62,'saudi arabia'!J62,UAE!J62)</f>
        <v>442.04120825318222</v>
      </c>
      <c r="K62" s="138">
        <f>SUM(kuwait!K62,oman!K62,qatar!K62,'saudi arabia'!K62,UAE!K62)</f>
        <v>160.51447444222183</v>
      </c>
      <c r="L62" s="49" t="s">
        <v>102</v>
      </c>
      <c r="N62" s="165" t="str">
        <f t="shared" si="5"/>
        <v>.</v>
      </c>
      <c r="O62" s="165" t="str">
        <f t="shared" si="5"/>
        <v>.</v>
      </c>
      <c r="P62" s="165" t="str">
        <f t="shared" si="5"/>
        <v>.</v>
      </c>
      <c r="Q62" s="165" t="str">
        <f t="shared" si="5"/>
        <v>.</v>
      </c>
      <c r="R62" s="165" t="str">
        <f t="shared" si="5"/>
        <v>.</v>
      </c>
      <c r="S62" s="165" t="str">
        <f t="shared" si="4"/>
        <v>.</v>
      </c>
      <c r="T62" s="165" t="str">
        <f t="shared" si="4"/>
        <v>.</v>
      </c>
      <c r="U62" s="165" t="str">
        <f t="shared" si="4"/>
        <v>.</v>
      </c>
      <c r="V62" s="165" t="str">
        <f t="shared" si="4"/>
        <v>.</v>
      </c>
      <c r="W62" s="165" t="str">
        <f t="shared" si="4"/>
        <v>.</v>
      </c>
    </row>
    <row r="63" spans="1:23" ht="19.5" thickBot="1">
      <c r="A63" s="14" t="s">
        <v>103</v>
      </c>
      <c r="B63" s="15">
        <f>SUM(kuwait!B63,oman!B63,qatar!B63,'saudi arabia'!B63,UAE!B63)</f>
        <v>7756.5254856174633</v>
      </c>
      <c r="C63" s="15">
        <f>SUM(kuwait!C63,oman!C63,qatar!C63,'saudi arabia'!C63,UAE!C63)</f>
        <v>5039.9617395378646</v>
      </c>
      <c r="D63" s="15">
        <f>SUM(kuwait!D63,oman!D63,qatar!D63,'saudi arabia'!D63,UAE!D63)</f>
        <v>5823.5825541094709</v>
      </c>
      <c r="E63" s="15">
        <f>SUM(kuwait!E63,oman!E63,qatar!E63,'saudi arabia'!E63,UAE!E63)</f>
        <v>6881.3098810817537</v>
      </c>
      <c r="F63" s="127">
        <f>SUM(kuwait!F63,oman!F63,qatar!F63,'saudi arabia'!F63,UAE!F63)</f>
        <v>4692.3614392053532</v>
      </c>
      <c r="G63" s="15">
        <f>SUM(kuwait!G63,oman!G63,qatar!G63,'saudi arabia'!G63,UAE!G63)</f>
        <v>2263.6260385821165</v>
      </c>
      <c r="H63" s="15">
        <f>SUM(kuwait!H63,oman!H63,qatar!H63,'saudi arabia'!H63,UAE!H63)</f>
        <v>1596.4041029362284</v>
      </c>
      <c r="I63" s="15">
        <f>SUM(kuwait!I63,oman!I63,qatar!I63,'saudi arabia'!I63,UAE!I63)</f>
        <v>1723.4133116968542</v>
      </c>
      <c r="J63" s="15">
        <f>SUM(kuwait!J63,oman!J63,qatar!J63,'saudi arabia'!J63,UAE!J63)</f>
        <v>2744.1563936511302</v>
      </c>
      <c r="K63" s="127">
        <f>SUM(kuwait!K63,oman!K63,qatar!K63,'saudi arabia'!K63,UAE!K63)</f>
        <v>2522.9264333315909</v>
      </c>
      <c r="L63" s="61" t="s">
        <v>104</v>
      </c>
      <c r="N63" s="165" t="str">
        <f t="shared" si="5"/>
        <v>.</v>
      </c>
      <c r="O63" s="165" t="str">
        <f t="shared" si="5"/>
        <v>.</v>
      </c>
      <c r="P63" s="165" t="str">
        <f t="shared" si="5"/>
        <v>.</v>
      </c>
      <c r="Q63" s="165" t="str">
        <f t="shared" si="5"/>
        <v>.</v>
      </c>
      <c r="R63" s="165" t="str">
        <f t="shared" si="5"/>
        <v>.</v>
      </c>
      <c r="S63" s="165" t="str">
        <f t="shared" si="4"/>
        <v>.</v>
      </c>
      <c r="T63" s="165" t="str">
        <f t="shared" si="4"/>
        <v>.</v>
      </c>
      <c r="U63" s="165" t="str">
        <f t="shared" si="4"/>
        <v>.</v>
      </c>
      <c r="V63" s="165" t="str">
        <f t="shared" si="4"/>
        <v>.</v>
      </c>
      <c r="W63" s="165" t="str">
        <f t="shared" si="4"/>
        <v>.</v>
      </c>
    </row>
    <row r="64" spans="1:23" ht="15" thickBot="1">
      <c r="A64" s="62" t="s">
        <v>7</v>
      </c>
      <c r="B64" s="30">
        <f>SUM(kuwait!B64,oman!B64,qatar!B64,'saudi arabia'!B64,UAE!B64)</f>
        <v>7748.9778336280397</v>
      </c>
      <c r="C64" s="30">
        <f>SUM(kuwait!C64,oman!C64,qatar!C64,'saudi arabia'!C64,UAE!C64)</f>
        <v>5038.4265259523972</v>
      </c>
      <c r="D64" s="30">
        <f>SUM(kuwait!D64,oman!D64,qatar!D64,'saudi arabia'!D64,UAE!D64)</f>
        <v>5820.2453146112894</v>
      </c>
      <c r="E64" s="30">
        <f>SUM(kuwait!E64,oman!E64,qatar!E64,'saudi arabia'!E64,UAE!E64)</f>
        <v>6875.7094355503305</v>
      </c>
      <c r="F64" s="63">
        <f>SUM(kuwait!F64,oman!F64,qatar!F64,'saudi arabia'!F64,UAE!F64)</f>
        <v>4637.3849496670855</v>
      </c>
      <c r="G64" s="30">
        <f>SUM(kuwait!G64,oman!G64,qatar!G64,'saudi arabia'!G64,UAE!G64)</f>
        <v>2198.0942455631289</v>
      </c>
      <c r="H64" s="30">
        <f>SUM(kuwait!H64,oman!H64,qatar!H64,'saudi arabia'!H64,UAE!H64)</f>
        <v>1542.8785067443498</v>
      </c>
      <c r="I64" s="30">
        <f>SUM(kuwait!I64,oman!I64,qatar!I64,'saudi arabia'!I64,UAE!I64)</f>
        <v>1630.6514963544923</v>
      </c>
      <c r="J64" s="30">
        <f>SUM(kuwait!J64,oman!J64,qatar!J64,'saudi arabia'!J64,UAE!J64)</f>
        <v>2695.5452866726046</v>
      </c>
      <c r="K64" s="63">
        <f>SUM(kuwait!K64,oman!K64,qatar!K64,'saudi arabia'!K64,UAE!K64)</f>
        <v>2507.3447758927559</v>
      </c>
      <c r="L64" s="68" t="s">
        <v>105</v>
      </c>
      <c r="N64" s="165" t="str">
        <f t="shared" si="5"/>
        <v>.</v>
      </c>
      <c r="O64" s="165" t="str">
        <f t="shared" si="5"/>
        <v>.</v>
      </c>
      <c r="P64" s="165" t="str">
        <f t="shared" si="5"/>
        <v>.</v>
      </c>
      <c r="Q64" s="165" t="str">
        <f t="shared" si="5"/>
        <v>.</v>
      </c>
      <c r="R64" s="165" t="str">
        <f t="shared" si="5"/>
        <v>.</v>
      </c>
      <c r="S64" s="165" t="str">
        <f t="shared" si="4"/>
        <v>.</v>
      </c>
      <c r="T64" s="165" t="str">
        <f t="shared" si="4"/>
        <v>.</v>
      </c>
      <c r="U64" s="165" t="str">
        <f t="shared" si="4"/>
        <v>.</v>
      </c>
      <c r="V64" s="165" t="str">
        <f t="shared" si="4"/>
        <v>.</v>
      </c>
      <c r="W64" s="165" t="str">
        <f t="shared" si="4"/>
        <v>.</v>
      </c>
    </row>
    <row r="65" spans="1:23">
      <c r="A65" s="37" t="s">
        <v>106</v>
      </c>
      <c r="B65" s="38">
        <f>SUM(kuwait!B65,oman!B65,qatar!B65,'saudi arabia'!B65,UAE!B65)</f>
        <v>6739.9066503619142</v>
      </c>
      <c r="C65" s="38">
        <f>SUM(kuwait!C65,oman!C65,qatar!C65,'saudi arabia'!C65,UAE!C65)</f>
        <v>4320.8660175797986</v>
      </c>
      <c r="D65" s="38">
        <f>SUM(kuwait!D65,oman!D65,qatar!D65,'saudi arabia'!D65,UAE!D65)</f>
        <v>4909.0161268812599</v>
      </c>
      <c r="E65" s="38">
        <f>SUM(kuwait!E65,oman!E65,qatar!E65,'saudi arabia'!E65,UAE!E65)</f>
        <v>5688.1387954024121</v>
      </c>
      <c r="F65" s="132">
        <f>SUM(kuwait!F65,oman!F65,qatar!F65,'saudi arabia'!F65,UAE!F65)</f>
        <v>3807.6739843762184</v>
      </c>
      <c r="G65" s="38">
        <f>SUM(kuwait!G65,oman!G65,qatar!G65,'saudi arabia'!G65,UAE!G65)</f>
        <v>738.72914070920581</v>
      </c>
      <c r="H65" s="38">
        <f>SUM(kuwait!H65,oman!H65,qatar!H65,'saudi arabia'!H65,UAE!H65)</f>
        <v>699.52852264880789</v>
      </c>
      <c r="I65" s="38">
        <f>SUM(kuwait!I65,oman!I65,qatar!I65,'saudi arabia'!I65,UAE!I65)</f>
        <v>910.94131530048423</v>
      </c>
      <c r="J65" s="38">
        <f>SUM(kuwait!J65,oman!J65,qatar!J65,'saudi arabia'!J65,UAE!J65)</f>
        <v>1174.5864095635966</v>
      </c>
      <c r="K65" s="132">
        <f>SUM(kuwait!K65,oman!K65,qatar!K65,'saudi arabia'!K65,UAE!K65)</f>
        <v>1328.5790042407277</v>
      </c>
      <c r="L65" s="39" t="s">
        <v>107</v>
      </c>
      <c r="N65" s="165" t="str">
        <f t="shared" si="5"/>
        <v>.</v>
      </c>
      <c r="O65" s="165" t="str">
        <f t="shared" si="5"/>
        <v>.</v>
      </c>
      <c r="P65" s="165" t="str">
        <f t="shared" si="5"/>
        <v>.</v>
      </c>
      <c r="Q65" s="165" t="str">
        <f t="shared" si="5"/>
        <v>.</v>
      </c>
      <c r="R65" s="165" t="str">
        <f t="shared" si="5"/>
        <v>.</v>
      </c>
      <c r="S65" s="165" t="str">
        <f t="shared" si="4"/>
        <v>.</v>
      </c>
      <c r="T65" s="165" t="str">
        <f t="shared" si="4"/>
        <v>.</v>
      </c>
      <c r="U65" s="165" t="str">
        <f t="shared" si="4"/>
        <v>.</v>
      </c>
      <c r="V65" s="165" t="str">
        <f t="shared" si="4"/>
        <v>.</v>
      </c>
      <c r="W65" s="165" t="str">
        <f t="shared" si="4"/>
        <v>.</v>
      </c>
    </row>
    <row r="66" spans="1:23" s="13" customFormat="1" ht="13.5" thickBot="1">
      <c r="A66" s="37" t="s">
        <v>108</v>
      </c>
      <c r="B66" s="38">
        <f>SUM(kuwait!B66,oman!B66,qatar!B66,'saudi arabia'!B66,UAE!B66)</f>
        <v>1009.0711832661264</v>
      </c>
      <c r="C66" s="38">
        <f>SUM(kuwait!C66,oman!C66,qatar!C66,'saudi arabia'!C66,UAE!C66)</f>
        <v>717.56050837259863</v>
      </c>
      <c r="D66" s="38">
        <f>SUM(kuwait!D66,oman!D66,qatar!D66,'saudi arabia'!D66,UAE!D66)</f>
        <v>911.22918773003062</v>
      </c>
      <c r="E66" s="38">
        <f>SUM(kuwait!E66,oman!E66,qatar!E66,'saudi arabia'!E66,UAE!E66)</f>
        <v>1187.5706401479185</v>
      </c>
      <c r="F66" s="132">
        <f>SUM(kuwait!F66,oman!F66,qatar!F66,'saudi arabia'!F66,UAE!F66)</f>
        <v>829.71096529086685</v>
      </c>
      <c r="G66" s="38">
        <f>SUM(kuwait!G66,oman!G66,qatar!G66,'saudi arabia'!G66,UAE!G66)</f>
        <v>1459.3651048539232</v>
      </c>
      <c r="H66" s="38">
        <f>SUM(kuwait!H66,oman!H66,qatar!H66,'saudi arabia'!H66,UAE!H66)</f>
        <v>843.34998409554237</v>
      </c>
      <c r="I66" s="38">
        <f>SUM(kuwait!I66,oman!I66,qatar!I66,'saudi arabia'!I66,UAE!I66)</f>
        <v>719.7101810540081</v>
      </c>
      <c r="J66" s="38">
        <f>SUM(kuwait!J66,oman!J66,qatar!J66,'saudi arabia'!J66,UAE!J66)</f>
        <v>1520.9588771090077</v>
      </c>
      <c r="K66" s="132">
        <f>SUM(kuwait!K66,oman!K66,qatar!K66,'saudi arabia'!K66,UAE!K66)</f>
        <v>1178.7501187386783</v>
      </c>
      <c r="L66" s="39" t="s">
        <v>109</v>
      </c>
      <c r="M66" s="12"/>
      <c r="N66" s="165" t="str">
        <f t="shared" si="5"/>
        <v>.</v>
      </c>
      <c r="O66" s="165" t="str">
        <f t="shared" si="5"/>
        <v>.</v>
      </c>
      <c r="P66" s="165" t="str">
        <f t="shared" si="5"/>
        <v>.</v>
      </c>
      <c r="Q66" s="165" t="str">
        <f t="shared" si="5"/>
        <v>.</v>
      </c>
      <c r="R66" s="165" t="str">
        <f t="shared" si="5"/>
        <v>.</v>
      </c>
      <c r="S66" s="165" t="str">
        <f t="shared" si="4"/>
        <v>.</v>
      </c>
      <c r="T66" s="165" t="str">
        <f t="shared" si="4"/>
        <v>.</v>
      </c>
      <c r="U66" s="165" t="str">
        <f t="shared" si="4"/>
        <v>.</v>
      </c>
      <c r="V66" s="165" t="str">
        <f t="shared" si="4"/>
        <v>.</v>
      </c>
      <c r="W66" s="165" t="str">
        <f t="shared" si="4"/>
        <v>.</v>
      </c>
    </row>
    <row r="67" spans="1:23" ht="15" thickBot="1">
      <c r="A67" s="65" t="s">
        <v>85</v>
      </c>
      <c r="B67" s="30">
        <f>SUM(kuwait!B67,oman!B67,qatar!B67,'saudi arabia'!B67,UAE!B67)</f>
        <v>7.5411084185566128</v>
      </c>
      <c r="C67" s="30">
        <f>SUM(kuwait!C67,oman!C67,qatar!C67,'saudi arabia'!C67,UAE!C67)</f>
        <v>1.5330549339174708</v>
      </c>
      <c r="D67" s="30">
        <f>SUM(kuwait!D67,oman!D67,qatar!D67,'saudi arabia'!D67,UAE!D67)</f>
        <v>3.337239498180562</v>
      </c>
      <c r="E67" s="30">
        <f>SUM(kuwait!E67,oman!E67,qatar!E67,'saudi arabia'!E67,UAE!E67)</f>
        <v>5.6004455314224018</v>
      </c>
      <c r="F67" s="63">
        <f>SUM(kuwait!F67,oman!F67,qatar!F67,'saudi arabia'!F67,UAE!F67)</f>
        <v>54.97648953826814</v>
      </c>
      <c r="G67" s="30">
        <f>SUM(kuwait!G67,oman!G67,qatar!G67,'saudi arabia'!G67,UAE!G67)</f>
        <v>65.531793018987173</v>
      </c>
      <c r="H67" s="30">
        <f>SUM(kuwait!H67,oman!H67,qatar!H67,'saudi arabia'!H67,UAE!H67)</f>
        <v>53.52258109533831</v>
      </c>
      <c r="I67" s="30">
        <f>SUM(kuwait!I67,oman!I67,qatar!I67,'saudi arabia'!I67,UAE!I67)</f>
        <v>92.734503188131839</v>
      </c>
      <c r="J67" s="30">
        <f>SUM(kuwait!J67,oman!J67,qatar!J67,'saudi arabia'!J67,UAE!J67)</f>
        <v>48.611106978525406</v>
      </c>
      <c r="K67" s="63">
        <f>SUM(kuwait!K67,oman!K67,qatar!K67,'saudi arabia'!K67,UAE!K67)</f>
        <v>15.576155159319251</v>
      </c>
      <c r="L67" s="69" t="s">
        <v>110</v>
      </c>
      <c r="N67" s="165" t="str">
        <f t="shared" si="5"/>
        <v>.</v>
      </c>
      <c r="O67" s="165" t="str">
        <f t="shared" si="5"/>
        <v>.</v>
      </c>
      <c r="P67" s="165" t="str">
        <f t="shared" si="5"/>
        <v>.</v>
      </c>
      <c r="Q67" s="165" t="str">
        <f t="shared" si="5"/>
        <v>.</v>
      </c>
      <c r="R67" s="165" t="str">
        <f t="shared" si="5"/>
        <v>.</v>
      </c>
      <c r="S67" s="165" t="str">
        <f t="shared" si="4"/>
        <v>.</v>
      </c>
      <c r="T67" s="165" t="str">
        <f t="shared" si="4"/>
        <v>.</v>
      </c>
      <c r="U67" s="165" t="str">
        <f t="shared" si="4"/>
        <v>.</v>
      </c>
      <c r="V67" s="165" t="str">
        <f t="shared" si="4"/>
        <v>.</v>
      </c>
      <c r="W67" s="165" t="str">
        <f t="shared" si="4"/>
        <v>.</v>
      </c>
    </row>
    <row r="68" spans="1:23" s="13" customFormat="1" ht="19.5" thickBot="1">
      <c r="A68" s="70" t="s">
        <v>111</v>
      </c>
      <c r="B68" s="15">
        <f>SUM(kuwait!B68,oman!B68,qatar!B68,'saudi arabia'!B68,UAE!B68)</f>
        <v>169593.52115684032</v>
      </c>
      <c r="C68" s="15">
        <f>SUM(kuwait!C68,oman!C68,qatar!C68,'saudi arabia'!C68,UAE!C68)</f>
        <v>140080.15509269113</v>
      </c>
      <c r="D68" s="15">
        <f>SUM(kuwait!D68,oman!D68,qatar!D68,'saudi arabia'!D68,UAE!D68)</f>
        <v>157532.94373865143</v>
      </c>
      <c r="E68" s="15">
        <f>SUM(kuwait!E68,oman!E68,qatar!E68,'saudi arabia'!E68,UAE!E68)</f>
        <v>191427.95090118225</v>
      </c>
      <c r="F68" s="127">
        <f>SUM(kuwait!F68,oman!F68,qatar!F68,'saudi arabia'!F68,UAE!F68)</f>
        <v>118262.52860252417</v>
      </c>
      <c r="G68" s="15">
        <f>SUM(kuwait!G68,oman!G68,qatar!G68,'saudi arabia'!G68,UAE!G68)</f>
        <v>313014.16584773967</v>
      </c>
      <c r="H68" s="15">
        <f>SUM(kuwait!H68,oman!H68,qatar!H68,'saudi arabia'!H68,UAE!H68)</f>
        <v>229041.51428842975</v>
      </c>
      <c r="I68" s="15">
        <f>SUM(kuwait!I68,oman!I68,qatar!I68,'saudi arabia'!I68,UAE!I68)</f>
        <v>310586.86756024265</v>
      </c>
      <c r="J68" s="15">
        <f>SUM(kuwait!J68,oman!J68,qatar!J68,'saudi arabia'!J68,UAE!J68)</f>
        <v>422224.04481648072</v>
      </c>
      <c r="K68" s="127">
        <f>SUM(kuwait!K68,oman!K68,qatar!K68,'saudi arabia'!K68,UAE!K68)</f>
        <v>394291.94323621748</v>
      </c>
      <c r="L68" s="71" t="s">
        <v>112</v>
      </c>
      <c r="M68" s="12"/>
      <c r="N68" s="165" t="str">
        <f t="shared" si="5"/>
        <v>.</v>
      </c>
      <c r="O68" s="165" t="str">
        <f t="shared" si="5"/>
        <v>.</v>
      </c>
      <c r="P68" s="165" t="str">
        <f t="shared" si="5"/>
        <v>.</v>
      </c>
      <c r="Q68" s="165" t="str">
        <f t="shared" si="5"/>
        <v>.</v>
      </c>
      <c r="R68" s="165" t="str">
        <f t="shared" si="5"/>
        <v>.</v>
      </c>
      <c r="S68" s="165" t="str">
        <f t="shared" si="4"/>
        <v>.</v>
      </c>
      <c r="T68" s="165" t="str">
        <f t="shared" si="4"/>
        <v>.</v>
      </c>
      <c r="U68" s="165" t="str">
        <f t="shared" si="4"/>
        <v>.</v>
      </c>
      <c r="V68" s="165" t="str">
        <f t="shared" si="4"/>
        <v>.</v>
      </c>
      <c r="W68" s="165" t="str">
        <f t="shared" si="4"/>
        <v>.</v>
      </c>
    </row>
    <row r="69" spans="1:23" ht="15" thickBot="1">
      <c r="A69" s="62" t="s">
        <v>113</v>
      </c>
      <c r="B69" s="30">
        <f>SUM(kuwait!B69,oman!B69,qatar!B69,'saudi arabia'!B69,UAE!B69)</f>
        <v>26682.947950456204</v>
      </c>
      <c r="C69" s="30">
        <f>SUM(kuwait!C69,oman!C69,qatar!C69,'saudi arabia'!C69,UAE!C69)</f>
        <v>18163.537331309068</v>
      </c>
      <c r="D69" s="30">
        <f>SUM(kuwait!D69,oman!D69,qatar!D69,'saudi arabia'!D69,UAE!D69)</f>
        <v>19641.267760316667</v>
      </c>
      <c r="E69" s="30">
        <f>SUM(kuwait!E69,oman!E69,qatar!E69,'saudi arabia'!E69,UAE!E69)</f>
        <v>19801.723602793158</v>
      </c>
      <c r="F69" s="63">
        <f>SUM(kuwait!F69,oman!F69,qatar!F69,'saudi arabia'!F69,UAE!F69)</f>
        <v>15233.213222213555</v>
      </c>
      <c r="G69" s="30">
        <f>SUM(kuwait!G69,oman!G69,qatar!G69,'saudi arabia'!G69,UAE!G69)</f>
        <v>68140.213912288134</v>
      </c>
      <c r="H69" s="30">
        <f>SUM(kuwait!H69,oman!H69,qatar!H69,'saudi arabia'!H69,UAE!H69)</f>
        <v>40252.356804370436</v>
      </c>
      <c r="I69" s="30">
        <f>SUM(kuwait!I69,oman!I69,qatar!I69,'saudi arabia'!I69,UAE!I69)</f>
        <v>57731.364103921398</v>
      </c>
      <c r="J69" s="30">
        <f>SUM(kuwait!J69,oman!J69,qatar!J69,'saudi arabia'!J69,UAE!J69)</f>
        <v>78172.75857872075</v>
      </c>
      <c r="K69" s="63">
        <f>SUM(kuwait!K69,oman!K69,qatar!K69,'saudi arabia'!K69,UAE!K69)</f>
        <v>88196.179612525593</v>
      </c>
      <c r="L69" s="72" t="s">
        <v>114</v>
      </c>
      <c r="N69" s="165" t="str">
        <f t="shared" si="5"/>
        <v>.</v>
      </c>
      <c r="O69" s="165" t="str">
        <f t="shared" si="5"/>
        <v>.</v>
      </c>
      <c r="P69" s="165" t="str">
        <f t="shared" si="5"/>
        <v>.</v>
      </c>
      <c r="Q69" s="165" t="str">
        <f t="shared" si="5"/>
        <v>.</v>
      </c>
      <c r="R69" s="165" t="str">
        <f t="shared" si="5"/>
        <v>.</v>
      </c>
      <c r="S69" s="165" t="str">
        <f t="shared" si="4"/>
        <v>.</v>
      </c>
      <c r="T69" s="165" t="str">
        <f t="shared" si="4"/>
        <v>.</v>
      </c>
      <c r="U69" s="165" t="str">
        <f t="shared" si="4"/>
        <v>.</v>
      </c>
      <c r="V69" s="165" t="str">
        <f t="shared" si="4"/>
        <v>.</v>
      </c>
      <c r="W69" s="165" t="str">
        <f t="shared" si="4"/>
        <v>.</v>
      </c>
    </row>
    <row r="70" spans="1:23" ht="15" thickBot="1">
      <c r="A70" s="73" t="s">
        <v>115</v>
      </c>
      <c r="B70" s="74">
        <f>SUM(kuwait!B70,oman!B70,qatar!B70,'saudi arabia'!B70,UAE!B70)</f>
        <v>142910.57320638414</v>
      </c>
      <c r="C70" s="74">
        <f>SUM(kuwait!C70,oman!C70,qatar!C70,'saudi arabia'!C70,UAE!C70)</f>
        <v>121916.61776138205</v>
      </c>
      <c r="D70" s="74">
        <f>SUM(kuwait!D70,oman!D70,qatar!D70,'saudi arabia'!D70,UAE!D70)</f>
        <v>137891.67597833477</v>
      </c>
      <c r="E70" s="74">
        <f>SUM(kuwait!E70,oman!E70,qatar!E70,'saudi arabia'!E70,UAE!E70)</f>
        <v>171626.22729838913</v>
      </c>
      <c r="F70" s="139">
        <f>SUM(kuwait!F70,oman!F70,qatar!F70,'saudi arabia'!F70,UAE!F70)</f>
        <v>103029.31538031061</v>
      </c>
      <c r="G70" s="74">
        <f>SUM(kuwait!G70,oman!G70,qatar!G70,'saudi arabia'!G70,UAE!G70)</f>
        <v>244873.95193545157</v>
      </c>
      <c r="H70" s="74">
        <f>SUM(kuwait!H70,oman!H70,qatar!H70,'saudi arabia'!H70,UAE!H70)</f>
        <v>188789.15748405931</v>
      </c>
      <c r="I70" s="74">
        <f>SUM(kuwait!I70,oman!I70,qatar!I70,'saudi arabia'!I70,UAE!I70)</f>
        <v>252855.50345632128</v>
      </c>
      <c r="J70" s="74">
        <f>SUM(kuwait!J70,oman!J70,qatar!J70,'saudi arabia'!J70,UAE!J70)</f>
        <v>344051.28623775998</v>
      </c>
      <c r="K70" s="139">
        <f>SUM(kuwait!K70,oman!K70,qatar!K70,'saudi arabia'!K70,UAE!K70)</f>
        <v>306095.76362369186</v>
      </c>
      <c r="L70" s="75" t="s">
        <v>110</v>
      </c>
      <c r="N70" s="165" t="str">
        <f t="shared" si="5"/>
        <v>.</v>
      </c>
      <c r="O70" s="165" t="str">
        <f t="shared" si="5"/>
        <v>.</v>
      </c>
      <c r="P70" s="165" t="str">
        <f t="shared" si="5"/>
        <v>.</v>
      </c>
      <c r="Q70" s="165" t="str">
        <f t="shared" si="5"/>
        <v>.</v>
      </c>
      <c r="R70" s="165" t="str">
        <f t="shared" si="5"/>
        <v>.</v>
      </c>
      <c r="S70" s="165" t="str">
        <f t="shared" si="4"/>
        <v>.</v>
      </c>
      <c r="T70" s="165" t="str">
        <f t="shared" si="4"/>
        <v>.</v>
      </c>
      <c r="U70" s="165" t="str">
        <f t="shared" si="4"/>
        <v>.</v>
      </c>
      <c r="V70" s="165" t="str">
        <f t="shared" si="4"/>
        <v>.</v>
      </c>
      <c r="W70" s="165" t="str">
        <f t="shared" si="4"/>
        <v>.</v>
      </c>
    </row>
    <row r="71" spans="1:23" ht="13.5" thickBot="1">
      <c r="A71" s="178" t="s">
        <v>116</v>
      </c>
      <c r="B71" s="179">
        <f>SUM(kuwait!B71,oman!B71,qatar!B71,'saudi arabia'!B71,UAE!B71)</f>
        <v>31738.584004621684</v>
      </c>
      <c r="C71" s="179">
        <f>SUM(kuwait!C71,oman!C71,qatar!C71,'saudi arabia'!C71,UAE!C71)</f>
        <v>29973.448216386154</v>
      </c>
      <c r="D71" s="179">
        <f>SUM(kuwait!D71,oman!D71,qatar!D71,'saudi arabia'!D71,UAE!D71)</f>
        <v>35228.446605897741</v>
      </c>
      <c r="E71" s="179">
        <f>SUM(kuwait!E71,oman!E71,qatar!E71,'saudi arabia'!E71,UAE!E71)</f>
        <v>44025.845973327487</v>
      </c>
      <c r="F71" s="180">
        <f>SUM(kuwait!F71,oman!F71,qatar!F71,'saudi arabia'!F71,UAE!F71)</f>
        <v>32747.328348009032</v>
      </c>
      <c r="G71" s="179">
        <f>SUM(kuwait!G71,oman!G71,qatar!G71,'saudi arabia'!G71,UAE!G71)</f>
        <v>59107.305755600741</v>
      </c>
      <c r="H71" s="179">
        <f>SUM(kuwait!H71,oman!H71,qatar!H71,'saudi arabia'!H71,UAE!H71)</f>
        <v>53570.582059755427</v>
      </c>
      <c r="I71" s="179">
        <f>SUM(kuwait!I71,oman!I71,qatar!I71,'saudi arabia'!I71,UAE!I71)</f>
        <v>60248.123107251573</v>
      </c>
      <c r="J71" s="179">
        <f>SUM(kuwait!J71,oman!J71,qatar!J71,'saudi arabia'!J71,UAE!J71)</f>
        <v>67570.25309143716</v>
      </c>
      <c r="K71" s="180">
        <f>SUM(kuwait!K71,oman!K71,qatar!K71,'saudi arabia'!K71,UAE!K71)</f>
        <v>56611.306031739485</v>
      </c>
      <c r="L71" s="181" t="s">
        <v>117</v>
      </c>
      <c r="N71" s="165" t="str">
        <f t="shared" si="5"/>
        <v>.</v>
      </c>
      <c r="O71" s="165" t="str">
        <f t="shared" si="5"/>
        <v>.</v>
      </c>
      <c r="P71" s="165" t="str">
        <f t="shared" si="5"/>
        <v>.</v>
      </c>
      <c r="Q71" s="165" t="str">
        <f t="shared" si="5"/>
        <v>.</v>
      </c>
      <c r="R71" s="165" t="str">
        <f t="shared" si="5"/>
        <v>.</v>
      </c>
      <c r="S71" s="165" t="str">
        <f t="shared" si="4"/>
        <v>.</v>
      </c>
      <c r="T71" s="165" t="str">
        <f t="shared" si="4"/>
        <v>.</v>
      </c>
      <c r="U71" s="165" t="str">
        <f t="shared" si="4"/>
        <v>.</v>
      </c>
      <c r="V71" s="165" t="str">
        <f t="shared" si="4"/>
        <v>.</v>
      </c>
      <c r="W71" s="165" t="str">
        <f t="shared" si="4"/>
        <v>.</v>
      </c>
    </row>
    <row r="72" spans="1:23" s="84" customFormat="1" ht="25.5">
      <c r="A72" s="107" t="s">
        <v>118</v>
      </c>
      <c r="B72" s="108">
        <f>SUM(kuwait!B72,oman!B72,qatar!B72,'saudi arabia'!B72,UAE!B72)</f>
        <v>13180.246397117715</v>
      </c>
      <c r="C72" s="108">
        <f>SUM(kuwait!C72,oman!C72,qatar!C72,'saudi arabia'!C72,UAE!C72)</f>
        <v>6223.3050837841838</v>
      </c>
      <c r="D72" s="108">
        <f>SUM(kuwait!D72,oman!D72,qatar!D72,'saudi arabia'!D72,UAE!D72)</f>
        <v>7130.5591571426185</v>
      </c>
      <c r="E72" s="108">
        <f>SUM(kuwait!E72,oman!E72,qatar!E72,'saudi arabia'!E72,UAE!E72)</f>
        <v>7427.0633239456183</v>
      </c>
      <c r="F72" s="161">
        <f>SUM(kuwait!F72,oman!F72,qatar!F72,'saudi arabia'!F72,UAE!F72)</f>
        <v>5046.0487881613717</v>
      </c>
      <c r="G72" s="108">
        <f>SUM(kuwait!G72,oman!G72,qatar!G72,'saudi arabia'!G72,UAE!G72)</f>
        <v>10848.782917135261</v>
      </c>
      <c r="H72" s="108">
        <f>SUM(kuwait!H72,oman!H72,qatar!H72,'saudi arabia'!H72,UAE!H72)</f>
        <v>10192.939731488337</v>
      </c>
      <c r="I72" s="108">
        <f>SUM(kuwait!I72,oman!I72,qatar!I72,'saudi arabia'!I72,UAE!I72)</f>
        <v>13366.812823521028</v>
      </c>
      <c r="J72" s="108">
        <f>SUM(kuwait!J72,oman!J72,qatar!J72,'saudi arabia'!J72,UAE!J72)</f>
        <v>20162.076484093195</v>
      </c>
      <c r="K72" s="161">
        <f>SUM(kuwait!K72,oman!K72,qatar!K72,'saudi arabia'!K72,UAE!K72)</f>
        <v>6229.5785872842553</v>
      </c>
      <c r="L72" s="109" t="s">
        <v>119</v>
      </c>
      <c r="M72" s="12"/>
      <c r="N72" s="165" t="str">
        <f t="shared" si="5"/>
        <v>.</v>
      </c>
      <c r="O72" s="165" t="str">
        <f t="shared" si="5"/>
        <v>.</v>
      </c>
      <c r="P72" s="165" t="str">
        <f t="shared" si="5"/>
        <v>.</v>
      </c>
      <c r="Q72" s="165" t="str">
        <f t="shared" si="5"/>
        <v>.</v>
      </c>
      <c r="R72" s="165" t="str">
        <f t="shared" si="5"/>
        <v>.</v>
      </c>
      <c r="S72" s="165" t="str">
        <f t="shared" si="4"/>
        <v>.</v>
      </c>
      <c r="T72" s="165" t="str">
        <f t="shared" si="4"/>
        <v>.</v>
      </c>
      <c r="U72" s="165" t="str">
        <f t="shared" si="4"/>
        <v>.</v>
      </c>
      <c r="V72" s="165" t="str">
        <f t="shared" si="4"/>
        <v>.</v>
      </c>
      <c r="W72" s="165" t="str">
        <f t="shared" si="4"/>
        <v>.</v>
      </c>
    </row>
    <row r="73" spans="1:23">
      <c r="A73" s="40" t="s">
        <v>120</v>
      </c>
      <c r="B73" s="104">
        <f>SUM(kuwait!B73,oman!B73,qatar!B73,'saudi arabia'!B73,UAE!B73)</f>
        <v>2058.9766536198949</v>
      </c>
      <c r="C73" s="104">
        <f>SUM(kuwait!C73,oman!C73,qatar!C73,'saudi arabia'!C73,UAE!C73)</f>
        <v>1289.5295444648978</v>
      </c>
      <c r="D73" s="104">
        <f>SUM(kuwait!D73,oman!D73,qatar!D73,'saudi arabia'!D73,UAE!D73)</f>
        <v>1581.8049672518277</v>
      </c>
      <c r="E73" s="104">
        <f>SUM(kuwait!E73,oman!E73,qatar!E73,'saudi arabia'!E73,UAE!E73)</f>
        <v>1723.1296238972768</v>
      </c>
      <c r="F73" s="160">
        <f>SUM(kuwait!F73,oman!F73,qatar!F73,'saudi arabia'!F73,UAE!F73)</f>
        <v>511.32043994704338</v>
      </c>
      <c r="G73" s="46">
        <f>SUM(kuwait!G73,oman!G73,qatar!G73,'saudi arabia'!G73,UAE!G73)</f>
        <v>7070.1374870976997</v>
      </c>
      <c r="H73" s="46">
        <f>SUM(kuwait!H73,oman!H73,qatar!H73,'saudi arabia'!H73,UAE!H73)</f>
        <v>8002.741681916279</v>
      </c>
      <c r="I73" s="46">
        <f>SUM(kuwait!I73,oman!I73,qatar!I73,'saudi arabia'!I73,UAE!I73)</f>
        <v>9722.9891091553018</v>
      </c>
      <c r="J73" s="46">
        <f>SUM(kuwait!J73,oman!J73,qatar!J73,'saudi arabia'!J73,UAE!J73)</f>
        <v>14635.237438842367</v>
      </c>
      <c r="K73" s="133">
        <f>SUM(kuwait!K73,oman!K73,qatar!K73,'saudi arabia'!K73,UAE!K73)</f>
        <v>400.53015193044854</v>
      </c>
      <c r="L73" s="41" t="s">
        <v>121</v>
      </c>
      <c r="N73" s="165" t="str">
        <f t="shared" si="5"/>
        <v>.</v>
      </c>
      <c r="O73" s="165" t="str">
        <f t="shared" si="5"/>
        <v>.</v>
      </c>
      <c r="P73" s="165" t="str">
        <f t="shared" si="5"/>
        <v>.</v>
      </c>
      <c r="Q73" s="165" t="str">
        <f t="shared" si="5"/>
        <v>.</v>
      </c>
      <c r="R73" s="165" t="str">
        <f t="shared" si="5"/>
        <v>.</v>
      </c>
      <c r="S73" s="165" t="str">
        <f t="shared" si="4"/>
        <v>.</v>
      </c>
      <c r="T73" s="165" t="str">
        <f t="shared" si="4"/>
        <v>.</v>
      </c>
      <c r="U73" s="165" t="str">
        <f t="shared" si="4"/>
        <v>.</v>
      </c>
      <c r="V73" s="165" t="str">
        <f t="shared" si="4"/>
        <v>.</v>
      </c>
      <c r="W73" s="165" t="str">
        <f t="shared" si="4"/>
        <v>.</v>
      </c>
    </row>
    <row r="74" spans="1:23" ht="13.5" thickBot="1">
      <c r="A74" s="80" t="s">
        <v>122</v>
      </c>
      <c r="B74" s="110">
        <f>SUM(kuwait!B74,oman!B74,qatar!B74,'saudi arabia'!B74,UAE!B74)</f>
        <v>11121.269743497818</v>
      </c>
      <c r="C74" s="110">
        <f>SUM(kuwait!C74,oman!C74,qatar!C74,'saudi arabia'!C74,UAE!C74)</f>
        <v>4933.7755393192856</v>
      </c>
      <c r="D74" s="110">
        <f>SUM(kuwait!D74,oman!D74,qatar!D74,'saudi arabia'!D74,UAE!D74)</f>
        <v>5548.7541898907912</v>
      </c>
      <c r="E74" s="110">
        <f>SUM(kuwait!E74,oman!E74,qatar!E74,'saudi arabia'!E74,UAE!E74)</f>
        <v>5703.9337000483429</v>
      </c>
      <c r="F74" s="162">
        <f>SUM(kuwait!F74,oman!F74,qatar!F74,'saudi arabia'!F74,UAE!F74)</f>
        <v>4534.7283482143275</v>
      </c>
      <c r="G74" s="110">
        <f>SUM(kuwait!G74,oman!G74,qatar!G74,'saudi arabia'!G74,UAE!G74)</f>
        <v>3778.6454300375594</v>
      </c>
      <c r="H74" s="110">
        <f>SUM(kuwait!H74,oman!H74,qatar!H74,'saudi arabia'!H74,UAE!H74)</f>
        <v>2190.1980495720591</v>
      </c>
      <c r="I74" s="110">
        <f>SUM(kuwait!I74,oman!I74,qatar!I74,'saudi arabia'!I74,UAE!I74)</f>
        <v>3643.8237143657298</v>
      </c>
      <c r="J74" s="110">
        <f>SUM(kuwait!J74,oman!J74,qatar!J74,'saudi arabia'!J74,UAE!J74)</f>
        <v>5526.8390452508302</v>
      </c>
      <c r="K74" s="162">
        <f>SUM(kuwait!K74,oman!K74,qatar!K74,'saudi arabia'!K74,UAE!K74)</f>
        <v>5829.0484353538077</v>
      </c>
      <c r="L74" s="82" t="s">
        <v>123</v>
      </c>
      <c r="N74" s="165" t="str">
        <f t="shared" si="5"/>
        <v>.</v>
      </c>
      <c r="O74" s="165" t="str">
        <f t="shared" si="5"/>
        <v>.</v>
      </c>
      <c r="P74" s="165" t="str">
        <f t="shared" si="5"/>
        <v>.</v>
      </c>
      <c r="Q74" s="165" t="str">
        <f t="shared" si="5"/>
        <v>.</v>
      </c>
      <c r="R74" s="165" t="str">
        <f t="shared" si="5"/>
        <v>.</v>
      </c>
      <c r="S74" s="165" t="str">
        <f t="shared" si="4"/>
        <v>.</v>
      </c>
      <c r="T74" s="165" t="str">
        <f t="shared" si="4"/>
        <v>.</v>
      </c>
      <c r="U74" s="165" t="str">
        <f t="shared" si="4"/>
        <v>.</v>
      </c>
      <c r="V74" s="165" t="str">
        <f t="shared" si="4"/>
        <v>.</v>
      </c>
      <c r="W74" s="165" t="str">
        <f t="shared" si="4"/>
        <v>.</v>
      </c>
    </row>
    <row r="75" spans="1:23" ht="25.5">
      <c r="A75" s="83" t="s">
        <v>124</v>
      </c>
      <c r="B75" s="19">
        <f>SUM(kuwait!B75,oman!B75,qatar!B75,'saudi arabia'!B75,UAE!B75)</f>
        <v>17816.282319345253</v>
      </c>
      <c r="C75" s="19">
        <f>SUM(kuwait!C75,oman!C75,qatar!C75,'saudi arabia'!C75,UAE!C75)</f>
        <v>15700.559166744973</v>
      </c>
      <c r="D75" s="19">
        <f>SUM(kuwait!D75,oman!D75,qatar!D75,'saudi arabia'!D75,UAE!D75)</f>
        <v>16630.065157197281</v>
      </c>
      <c r="E75" s="19">
        <f>SUM(kuwait!E75,oman!E75,qatar!E75,'saudi arabia'!E75,UAE!E75)</f>
        <v>19951.149574239003</v>
      </c>
      <c r="F75" s="146">
        <f>SUM(kuwait!F75,oman!F75,qatar!F75,'saudi arabia'!F75,UAE!F75)</f>
        <v>13259.293686579482</v>
      </c>
      <c r="G75" s="19">
        <f>SUM(kuwait!G75,oman!G75,qatar!G75,'saudi arabia'!G75,UAE!G75)</f>
        <v>39604.998763575633</v>
      </c>
      <c r="H75" s="19">
        <f>SUM(kuwait!H75,oman!H75,qatar!H75,'saudi arabia'!H75,UAE!H75)</f>
        <v>25592.96770622829</v>
      </c>
      <c r="I75" s="19">
        <f>SUM(kuwait!I75,oman!I75,qatar!I75,'saudi arabia'!I75,UAE!I75)</f>
        <v>35475.653683967568</v>
      </c>
      <c r="J75" s="19">
        <f>SUM(kuwait!J75,oman!J75,qatar!J75,'saudi arabia'!J75,UAE!J75)</f>
        <v>51542.864005335796</v>
      </c>
      <c r="K75" s="146">
        <f>SUM(kuwait!K75,oman!K75,qatar!K75,'saudi arabia'!K75,UAE!K75)</f>
        <v>48063.463684430419</v>
      </c>
      <c r="L75" s="79" t="s">
        <v>125</v>
      </c>
      <c r="N75" s="165" t="str">
        <f t="shared" si="5"/>
        <v>.</v>
      </c>
      <c r="O75" s="165" t="str">
        <f t="shared" si="5"/>
        <v>.</v>
      </c>
      <c r="P75" s="165" t="str">
        <f t="shared" si="5"/>
        <v>.</v>
      </c>
      <c r="Q75" s="165" t="str">
        <f t="shared" si="5"/>
        <v>.</v>
      </c>
      <c r="R75" s="165" t="str">
        <f t="shared" si="5"/>
        <v>.</v>
      </c>
      <c r="S75" s="165" t="str">
        <f t="shared" si="4"/>
        <v>.</v>
      </c>
      <c r="T75" s="165" t="str">
        <f t="shared" si="4"/>
        <v>.</v>
      </c>
      <c r="U75" s="165" t="str">
        <f t="shared" si="4"/>
        <v>.</v>
      </c>
      <c r="V75" s="165" t="str">
        <f t="shared" si="4"/>
        <v>.</v>
      </c>
      <c r="W75" s="165" t="str">
        <f t="shared" si="4"/>
        <v>.</v>
      </c>
    </row>
    <row r="76" spans="1:23">
      <c r="A76" s="37" t="s">
        <v>126</v>
      </c>
      <c r="B76" s="104">
        <f>SUM(kuwait!B76,oman!B76,qatar!B76,'saudi arabia'!B76,UAE!B76)</f>
        <v>3247.7984756076949</v>
      </c>
      <c r="C76" s="104">
        <f>SUM(kuwait!C76,oman!C76,qatar!C76,'saudi arabia'!C76,UAE!C76)</f>
        <v>2558.7998631345217</v>
      </c>
      <c r="D76" s="104">
        <f>SUM(kuwait!D76,oman!D76,qatar!D76,'saudi arabia'!D76,UAE!D76)</f>
        <v>2731.4750165776886</v>
      </c>
      <c r="E76" s="104">
        <f>SUM(kuwait!E76,oman!E76,qatar!E76,'saudi arabia'!E76,UAE!E76)</f>
        <v>3305.9703718792553</v>
      </c>
      <c r="F76" s="160">
        <f>SUM(kuwait!F76,oman!F76,qatar!F76,'saudi arabia'!F76,UAE!F76)</f>
        <v>2461.2370049892584</v>
      </c>
      <c r="G76" s="104">
        <f>SUM(kuwait!G76,oman!G76,qatar!G76,'saudi arabia'!G76,UAE!G76)</f>
        <v>4433.8764642230808</v>
      </c>
      <c r="H76" s="104">
        <f>SUM(kuwait!H76,oman!H76,qatar!H76,'saudi arabia'!H76,UAE!H76)</f>
        <v>3409.1706363117651</v>
      </c>
      <c r="I76" s="104">
        <f>SUM(kuwait!I76,oman!I76,qatar!I76,'saudi arabia'!I76,UAE!I76)</f>
        <v>4947.8227823210491</v>
      </c>
      <c r="J76" s="104">
        <f>SUM(kuwait!J76,oman!J76,qatar!J76,'saudi arabia'!J76,UAE!J76)</f>
        <v>5798.3977248040119</v>
      </c>
      <c r="K76" s="160">
        <f>SUM(kuwait!K76,oman!K76,qatar!K76,'saudi arabia'!K76,UAE!K76)</f>
        <v>7331.5503209944354</v>
      </c>
      <c r="L76" s="39" t="s">
        <v>127</v>
      </c>
      <c r="N76" s="165" t="str">
        <f t="shared" si="5"/>
        <v>.</v>
      </c>
      <c r="O76" s="165" t="str">
        <f t="shared" si="5"/>
        <v>.</v>
      </c>
      <c r="P76" s="165" t="str">
        <f t="shared" si="5"/>
        <v>.</v>
      </c>
      <c r="Q76" s="165" t="str">
        <f t="shared" si="5"/>
        <v>.</v>
      </c>
      <c r="R76" s="165" t="str">
        <f t="shared" si="5"/>
        <v>.</v>
      </c>
      <c r="S76" s="165" t="str">
        <f t="shared" si="4"/>
        <v>.</v>
      </c>
      <c r="T76" s="165" t="str">
        <f t="shared" si="4"/>
        <v>.</v>
      </c>
      <c r="U76" s="165" t="str">
        <f t="shared" si="4"/>
        <v>.</v>
      </c>
      <c r="V76" s="165" t="str">
        <f t="shared" si="4"/>
        <v>.</v>
      </c>
      <c r="W76" s="165" t="str">
        <f t="shared" si="4"/>
        <v>.</v>
      </c>
    </row>
    <row r="77" spans="1:23">
      <c r="A77" s="37" t="s">
        <v>128</v>
      </c>
      <c r="B77" s="104">
        <f>SUM(kuwait!B77,oman!B77,qatar!B77,'saudi arabia'!B77,UAE!B77)</f>
        <v>5565.075533470861</v>
      </c>
      <c r="C77" s="104">
        <f>SUM(kuwait!C77,oman!C77,qatar!C77,'saudi arabia'!C77,UAE!C77)</f>
        <v>4691.8759155540865</v>
      </c>
      <c r="D77" s="104">
        <f>SUM(kuwait!D77,oman!D77,qatar!D77,'saudi arabia'!D77,UAE!D77)</f>
        <v>4948.9897390514952</v>
      </c>
      <c r="E77" s="104">
        <f>SUM(kuwait!E77,oman!E77,qatar!E77,'saudi arabia'!E77,UAE!E77)</f>
        <v>6061.6605402648311</v>
      </c>
      <c r="F77" s="160">
        <f>SUM(kuwait!F77,oman!F77,qatar!F77,'saudi arabia'!F77,UAE!F77)</f>
        <v>2445.2263601170744</v>
      </c>
      <c r="G77" s="104">
        <f>SUM(kuwait!G77,oman!G77,qatar!G77,'saudi arabia'!G77,UAE!G77)</f>
        <v>2553.3755847682405</v>
      </c>
      <c r="H77" s="104">
        <f>SUM(kuwait!H77,oman!H77,qatar!H77,'saudi arabia'!H77,UAE!H77)</f>
        <v>1409.2230941955579</v>
      </c>
      <c r="I77" s="104">
        <f>SUM(kuwait!I77,oman!I77,qatar!I77,'saudi arabia'!I77,UAE!I77)</f>
        <v>2789.4058035481539</v>
      </c>
      <c r="J77" s="104">
        <f>SUM(kuwait!J77,oman!J77,qatar!J77,'saudi arabia'!J77,UAE!J77)</f>
        <v>4896.7508809258843</v>
      </c>
      <c r="K77" s="160">
        <f>SUM(kuwait!K77,oman!K77,qatar!K77,'saudi arabia'!K77,UAE!K77)</f>
        <v>4095.7806019900545</v>
      </c>
      <c r="L77" s="39" t="s">
        <v>129</v>
      </c>
      <c r="N77" s="165" t="str">
        <f t="shared" si="5"/>
        <v>.</v>
      </c>
      <c r="O77" s="165" t="str">
        <f t="shared" si="5"/>
        <v>.</v>
      </c>
      <c r="P77" s="165" t="str">
        <f t="shared" si="5"/>
        <v>.</v>
      </c>
      <c r="Q77" s="165" t="str">
        <f t="shared" si="5"/>
        <v>.</v>
      </c>
      <c r="R77" s="165" t="str">
        <f t="shared" si="5"/>
        <v>.</v>
      </c>
      <c r="S77" s="165" t="str">
        <f t="shared" si="4"/>
        <v>.</v>
      </c>
      <c r="T77" s="165" t="str">
        <f t="shared" si="4"/>
        <v>.</v>
      </c>
      <c r="U77" s="165" t="str">
        <f t="shared" si="4"/>
        <v>.</v>
      </c>
      <c r="V77" s="165" t="str">
        <f t="shared" si="4"/>
        <v>.</v>
      </c>
      <c r="W77" s="165" t="str">
        <f t="shared" si="4"/>
        <v>.</v>
      </c>
    </row>
    <row r="78" spans="1:23">
      <c r="A78" s="37" t="s">
        <v>130</v>
      </c>
      <c r="B78" s="104">
        <f>SUM(kuwait!B78,oman!B78,qatar!B78,'saudi arabia'!B78,UAE!B78)</f>
        <v>504.95801028507083</v>
      </c>
      <c r="C78" s="104">
        <f>SUM(kuwait!C78,oman!C78,qatar!C78,'saudi arabia'!C78,UAE!C78)</f>
        <v>483.22466401839915</v>
      </c>
      <c r="D78" s="104">
        <f>SUM(kuwait!D78,oman!D78,qatar!D78,'saudi arabia'!D78,UAE!D78)</f>
        <v>535.51735539824767</v>
      </c>
      <c r="E78" s="104">
        <f>SUM(kuwait!E78,oman!E78,qatar!E78,'saudi arabia'!E78,UAE!E78)</f>
        <v>662.77960076038914</v>
      </c>
      <c r="F78" s="160">
        <f>SUM(kuwait!F78,oman!F78,qatar!F78,'saudi arabia'!F78,UAE!F78)</f>
        <v>457.76441465561879</v>
      </c>
      <c r="G78" s="46">
        <f>SUM(kuwait!G78,oman!G78,qatar!G78,'saudi arabia'!G78,UAE!G78)</f>
        <v>4808.5065186216489</v>
      </c>
      <c r="H78" s="46">
        <f>SUM(kuwait!H78,oman!H78,qatar!H78,'saudi arabia'!H78,UAE!H78)</f>
        <v>2234.0826258272155</v>
      </c>
      <c r="I78" s="46">
        <f>SUM(kuwait!I78,oman!I78,qatar!I78,'saudi arabia'!I78,UAE!I78)</f>
        <v>2984.4696894060057</v>
      </c>
      <c r="J78" s="46">
        <f>SUM(kuwait!J78,oman!J78,qatar!J78,'saudi arabia'!J78,UAE!J78)</f>
        <v>3991.9735254037687</v>
      </c>
      <c r="K78" s="133">
        <f>SUM(kuwait!K78,oman!K78,qatar!K78,'saudi arabia'!K78,UAE!K78)</f>
        <v>4144.6375887089916</v>
      </c>
      <c r="L78" s="39" t="s">
        <v>131</v>
      </c>
      <c r="N78" s="165" t="str">
        <f t="shared" si="5"/>
        <v>.</v>
      </c>
      <c r="O78" s="165" t="str">
        <f t="shared" si="5"/>
        <v>.</v>
      </c>
      <c r="P78" s="165" t="str">
        <f t="shared" si="5"/>
        <v>.</v>
      </c>
      <c r="Q78" s="165" t="str">
        <f t="shared" si="5"/>
        <v>.</v>
      </c>
      <c r="R78" s="165" t="str">
        <f t="shared" si="5"/>
        <v>.</v>
      </c>
      <c r="S78" s="165" t="str">
        <f t="shared" si="4"/>
        <v>.</v>
      </c>
      <c r="T78" s="165" t="str">
        <f t="shared" si="4"/>
        <v>.</v>
      </c>
      <c r="U78" s="165" t="str">
        <f t="shared" si="4"/>
        <v>.</v>
      </c>
      <c r="V78" s="165" t="str">
        <f t="shared" si="4"/>
        <v>.</v>
      </c>
      <c r="W78" s="165" t="str">
        <f t="shared" si="4"/>
        <v>.</v>
      </c>
    </row>
    <row r="79" spans="1:23" s="88" customFormat="1">
      <c r="A79" s="37" t="s">
        <v>132</v>
      </c>
      <c r="B79" s="104">
        <f>SUM(kuwait!B79,oman!B79,qatar!B79,'saudi arabia'!B79,UAE!B79)</f>
        <v>2403.8530453507647</v>
      </c>
      <c r="C79" s="104">
        <f>SUM(kuwait!C79,oman!C79,qatar!C79,'saudi arabia'!C79,UAE!C79)</f>
        <v>2227.3851302750445</v>
      </c>
      <c r="D79" s="104">
        <f>SUM(kuwait!D79,oman!D79,qatar!D79,'saudi arabia'!D79,UAE!D79)</f>
        <v>2351.101459645537</v>
      </c>
      <c r="E79" s="104">
        <f>SUM(kuwait!E79,oman!E79,qatar!E79,'saudi arabia'!E79,UAE!E79)</f>
        <v>2658.8721670581135</v>
      </c>
      <c r="F79" s="160">
        <f>SUM(kuwait!F79,oman!F79,qatar!F79,'saudi arabia'!F79,UAE!F79)</f>
        <v>1539.8828999467555</v>
      </c>
      <c r="G79" s="104">
        <f>SUM(kuwait!G79,oman!G79,qatar!G79,'saudi arabia'!G79,UAE!G79)</f>
        <v>18615.253411993595</v>
      </c>
      <c r="H79" s="104">
        <f>SUM(kuwait!H79,oman!H79,qatar!H79,'saudi arabia'!H79,UAE!H79)</f>
        <v>12610.053995819884</v>
      </c>
      <c r="I79" s="104">
        <f>SUM(kuwait!I79,oman!I79,qatar!I79,'saudi arabia'!I79,UAE!I79)</f>
        <v>16604.569475686512</v>
      </c>
      <c r="J79" s="104">
        <f>SUM(kuwait!J79,oman!J79,qatar!J79,'saudi arabia'!J79,UAE!J79)</f>
        <v>25631.660621732215</v>
      </c>
      <c r="K79" s="160">
        <f>SUM(kuwait!K79,oman!K79,qatar!K79,'saudi arabia'!K79,UAE!K79)</f>
        <v>21475.898222793279</v>
      </c>
      <c r="L79" s="39" t="s">
        <v>133</v>
      </c>
      <c r="M79" s="4"/>
      <c r="N79" s="165" t="str">
        <f t="shared" si="5"/>
        <v>.</v>
      </c>
      <c r="O79" s="165" t="str">
        <f t="shared" si="5"/>
        <v>.</v>
      </c>
      <c r="P79" s="165" t="str">
        <f t="shared" si="5"/>
        <v>.</v>
      </c>
      <c r="Q79" s="165" t="str">
        <f t="shared" si="5"/>
        <v>.</v>
      </c>
      <c r="R79" s="165" t="str">
        <f t="shared" si="5"/>
        <v>.</v>
      </c>
      <c r="S79" s="165" t="str">
        <f t="shared" si="4"/>
        <v>.</v>
      </c>
      <c r="T79" s="165" t="str">
        <f t="shared" si="4"/>
        <v>.</v>
      </c>
      <c r="U79" s="165" t="str">
        <f t="shared" si="4"/>
        <v>.</v>
      </c>
      <c r="V79" s="165" t="str">
        <f t="shared" si="4"/>
        <v>.</v>
      </c>
      <c r="W79" s="165" t="str">
        <f t="shared" si="4"/>
        <v>.</v>
      </c>
    </row>
    <row r="80" spans="1:23">
      <c r="A80" s="37" t="s">
        <v>134</v>
      </c>
      <c r="B80" s="104">
        <f>SUM(kuwait!B80,oman!B80,qatar!B80,'saudi arabia'!B80,UAE!B80)</f>
        <v>5487.8724551912201</v>
      </c>
      <c r="C80" s="104">
        <f>SUM(kuwait!C80,oman!C80,qatar!C80,'saudi arabia'!C80,UAE!C80)</f>
        <v>5104.016456613148</v>
      </c>
      <c r="D80" s="104">
        <f>SUM(kuwait!D80,oman!D80,qatar!D80,'saudi arabia'!D80,UAE!D80)</f>
        <v>5356.6848207143594</v>
      </c>
      <c r="E80" s="104">
        <f>SUM(kuwait!E80,oman!E80,qatar!E80,'saudi arabia'!E80,UAE!E80)</f>
        <v>6175.5123530481269</v>
      </c>
      <c r="F80" s="160">
        <f>SUM(kuwait!F80,oman!F80,qatar!F80,'saudi arabia'!F80,UAE!F80)</f>
        <v>4614.4666762877205</v>
      </c>
      <c r="G80" s="104">
        <f>SUM(kuwait!G80,oman!G80,qatar!G80,'saudi arabia'!G80,UAE!G80)</f>
        <v>8847.3895921383519</v>
      </c>
      <c r="H80" s="104">
        <f>SUM(kuwait!H80,oman!H80,qatar!H80,'saudi arabia'!H80,UAE!H80)</f>
        <v>5403.7469870284331</v>
      </c>
      <c r="I80" s="104">
        <f>SUM(kuwait!I80,oman!I80,qatar!I80,'saudi arabia'!I80,UAE!I80)</f>
        <v>7534.2617844502656</v>
      </c>
      <c r="J80" s="104">
        <f>SUM(kuwait!J80,oman!J80,qatar!J80,'saudi arabia'!J80,UAE!J80)</f>
        <v>10166.770890974387</v>
      </c>
      <c r="K80" s="160">
        <f>SUM(kuwait!K80,oman!K80,qatar!K80,'saudi arabia'!K80,UAE!K80)</f>
        <v>10107.13365941865</v>
      </c>
      <c r="L80" s="39" t="s">
        <v>135</v>
      </c>
      <c r="N80" s="165" t="str">
        <f t="shared" si="5"/>
        <v>.</v>
      </c>
      <c r="O80" s="165" t="str">
        <f t="shared" si="5"/>
        <v>.</v>
      </c>
      <c r="P80" s="165" t="str">
        <f t="shared" si="5"/>
        <v>.</v>
      </c>
      <c r="Q80" s="165" t="str">
        <f t="shared" si="5"/>
        <v>.</v>
      </c>
      <c r="R80" s="165" t="str">
        <f t="shared" si="5"/>
        <v>.</v>
      </c>
      <c r="S80" s="165" t="str">
        <f t="shared" si="4"/>
        <v>.</v>
      </c>
      <c r="T80" s="165" t="str">
        <f t="shared" si="4"/>
        <v>.</v>
      </c>
      <c r="U80" s="165" t="str">
        <f t="shared" si="4"/>
        <v>.</v>
      </c>
      <c r="V80" s="165" t="str">
        <f t="shared" si="4"/>
        <v>.</v>
      </c>
      <c r="W80" s="165" t="str">
        <f t="shared" si="4"/>
        <v>.</v>
      </c>
    </row>
    <row r="81" spans="1:23">
      <c r="A81" s="40" t="s">
        <v>58</v>
      </c>
      <c r="B81" s="104">
        <f>SUM(kuwait!B81,oman!B81,qatar!B81,'saudi arabia'!B81,UAE!B81)</f>
        <v>606.72479943964129</v>
      </c>
      <c r="C81" s="104">
        <f>SUM(kuwait!C81,oman!C81,qatar!C81,'saudi arabia'!C81,UAE!C81)</f>
        <v>635.25713714977223</v>
      </c>
      <c r="D81" s="104">
        <f>SUM(kuwait!D81,oman!D81,qatar!D81,'saudi arabia'!D81,UAE!D81)</f>
        <v>706.29676580995351</v>
      </c>
      <c r="E81" s="104">
        <f>SUM(kuwait!E81,oman!E81,qatar!E81,'saudi arabia'!E81,UAE!E81)</f>
        <v>1086.3545412282851</v>
      </c>
      <c r="F81" s="160">
        <f>SUM(kuwait!F81,oman!F81,qatar!F81,'saudi arabia'!F81,UAE!F81)</f>
        <v>1740.7163305830545</v>
      </c>
      <c r="G81" s="104">
        <f>SUM(kuwait!G81,oman!G81,qatar!G81,'saudi arabia'!G81,UAE!G81)</f>
        <v>346.59719183071547</v>
      </c>
      <c r="H81" s="104">
        <f>SUM(kuwait!H81,oman!H81,qatar!H81,'saudi arabia'!H81,UAE!H81)</f>
        <v>526.69036704543191</v>
      </c>
      <c r="I81" s="104">
        <f>SUM(kuwait!I81,oman!I81,qatar!I81,'saudi arabia'!I81,UAE!I81)</f>
        <v>615.1241485555795</v>
      </c>
      <c r="J81" s="104">
        <f>SUM(kuwait!J81,oman!J81,qatar!J81,'saudi arabia'!J81,UAE!J81)</f>
        <v>1057.310361495518</v>
      </c>
      <c r="K81" s="160">
        <f>SUM(kuwait!K81,oman!K81,qatar!K81,'saudi arabia'!K81,UAE!K81)</f>
        <v>908.46329052500869</v>
      </c>
      <c r="L81" s="41" t="s">
        <v>59</v>
      </c>
      <c r="N81" s="165" t="str">
        <f t="shared" si="5"/>
        <v>.</v>
      </c>
      <c r="O81" s="165" t="str">
        <f t="shared" si="5"/>
        <v>.</v>
      </c>
      <c r="P81" s="165" t="str">
        <f t="shared" si="5"/>
        <v>.</v>
      </c>
      <c r="Q81" s="165" t="str">
        <f t="shared" si="5"/>
        <v>.</v>
      </c>
      <c r="R81" s="165" t="str">
        <f t="shared" si="5"/>
        <v>.</v>
      </c>
      <c r="S81" s="165" t="str">
        <f t="shared" si="4"/>
        <v>.</v>
      </c>
      <c r="T81" s="165" t="str">
        <f t="shared" si="4"/>
        <v>.</v>
      </c>
      <c r="U81" s="165" t="str">
        <f t="shared" si="4"/>
        <v>.</v>
      </c>
      <c r="V81" s="165" t="str">
        <f t="shared" si="4"/>
        <v>.</v>
      </c>
      <c r="W81" s="165" t="str">
        <f t="shared" si="4"/>
        <v>.</v>
      </c>
    </row>
    <row r="82" spans="1:23">
      <c r="A82" s="85" t="s">
        <v>136</v>
      </c>
      <c r="B82" s="111">
        <f>SUM(kuwait!B82,oman!B82,qatar!B82,'saudi arabia'!B82,UAE!B82)</f>
        <v>80175.460485299467</v>
      </c>
      <c r="C82" s="111">
        <f>SUM(kuwait!C82,oman!C82,qatar!C82,'saudi arabia'!C82,UAE!C82)</f>
        <v>70019.305294466729</v>
      </c>
      <c r="D82" s="111">
        <f>SUM(kuwait!D82,oman!D82,qatar!D82,'saudi arabia'!D82,UAE!D82)</f>
        <v>78902.60505809712</v>
      </c>
      <c r="E82" s="111">
        <f>SUM(kuwait!E82,oman!E82,qatar!E82,'saudi arabia'!E82,UAE!E82)</f>
        <v>100222.16842687697</v>
      </c>
      <c r="F82" s="163">
        <f>SUM(kuwait!F82,oman!F82,qatar!F82,'saudi arabia'!F82,UAE!F82)</f>
        <v>51976.644557560721</v>
      </c>
      <c r="G82" s="111">
        <f>SUM(kuwait!G82,oman!G82,qatar!G82,'saudi arabia'!G82,UAE!G82)</f>
        <v>135312.86449913989</v>
      </c>
      <c r="H82" s="111">
        <f>SUM(kuwait!H82,oman!H82,qatar!H82,'saudi arabia'!H82,UAE!H82)</f>
        <v>99432.667986587272</v>
      </c>
      <c r="I82" s="111">
        <f>SUM(kuwait!I82,oman!I82,qatar!I82,'saudi arabia'!I82,UAE!I82)</f>
        <v>143764.91384158112</v>
      </c>
      <c r="J82" s="111">
        <f>SUM(kuwait!J82,oman!J82,qatar!J82,'saudi arabia'!J82,UAE!J82)</f>
        <v>204776.09265689389</v>
      </c>
      <c r="K82" s="163">
        <f>SUM(kuwait!K82,oman!K82,qatar!K82,'saudi arabia'!K82,UAE!K82)</f>
        <v>195191.41532023769</v>
      </c>
      <c r="L82" s="86" t="s">
        <v>137</v>
      </c>
      <c r="N82" s="165" t="str">
        <f t="shared" si="5"/>
        <v>.</v>
      </c>
      <c r="O82" s="165" t="str">
        <f t="shared" si="5"/>
        <v>.</v>
      </c>
      <c r="P82" s="165" t="str">
        <f t="shared" si="5"/>
        <v>.</v>
      </c>
      <c r="Q82" s="165" t="str">
        <f t="shared" si="5"/>
        <v>.</v>
      </c>
      <c r="R82" s="165" t="str">
        <f t="shared" si="5"/>
        <v>.</v>
      </c>
      <c r="S82" s="165" t="str">
        <f t="shared" si="4"/>
        <v>.</v>
      </c>
      <c r="T82" s="165" t="str">
        <f t="shared" si="4"/>
        <v>.</v>
      </c>
      <c r="U82" s="165" t="str">
        <f t="shared" si="4"/>
        <v>.</v>
      </c>
      <c r="V82" s="165" t="str">
        <f t="shared" si="4"/>
        <v>.</v>
      </c>
      <c r="W82" s="165" t="str">
        <f t="shared" si="4"/>
        <v>.</v>
      </c>
    </row>
    <row r="83" spans="1:23">
      <c r="A83" s="40" t="s">
        <v>138</v>
      </c>
      <c r="B83" s="46">
        <f>SUM(kuwait!B83,oman!B83,qatar!B83,'saudi arabia'!B83,UAE!B83)</f>
        <v>2.8847816823757664</v>
      </c>
      <c r="C83" s="46">
        <f>SUM(kuwait!C83,oman!C83,qatar!C83,'saudi arabia'!C83,UAE!C83)</f>
        <v>4.852310972518719</v>
      </c>
      <c r="D83" s="46">
        <f>SUM(kuwait!D83,oman!D83,qatar!D83,'saudi arabia'!D83,UAE!D83)</f>
        <v>21.733745349217152</v>
      </c>
      <c r="E83" s="46">
        <f>SUM(kuwait!E83,oman!E83,qatar!E83,'saudi arabia'!E83,UAE!E83)</f>
        <v>50.652660589693724</v>
      </c>
      <c r="F83" s="133">
        <f>SUM(kuwait!F83,oman!F83,qatar!F83,'saudi arabia'!F83,UAE!F83)</f>
        <v>0</v>
      </c>
      <c r="G83" s="46">
        <f>SUM(kuwait!G83,oman!G83,qatar!G83,'saudi arabia'!G83,UAE!G83)</f>
        <v>722.43318071624719</v>
      </c>
      <c r="H83" s="46">
        <f>SUM(kuwait!H83,oman!H83,qatar!H83,'saudi arabia'!H83,UAE!H83)</f>
        <v>1147.3102893192852</v>
      </c>
      <c r="I83" s="46">
        <f>SUM(kuwait!I83,oman!I83,qatar!I83,'saudi arabia'!I83,UAE!I83)</f>
        <v>2248.3585034387788</v>
      </c>
      <c r="J83" s="46">
        <f>SUM(kuwait!J83,oman!J83,qatar!J83,'saudi arabia'!J83,UAE!J83)</f>
        <v>1722.7432870715904</v>
      </c>
      <c r="K83" s="133">
        <f>SUM(kuwait!K83,oman!K83,qatar!K83,'saudi arabia'!K83,UAE!K83)</f>
        <v>24.00270678008032</v>
      </c>
      <c r="L83" s="39" t="s">
        <v>139</v>
      </c>
      <c r="N83" s="165" t="str">
        <f t="shared" si="5"/>
        <v>.</v>
      </c>
      <c r="O83" s="165" t="str">
        <f t="shared" si="5"/>
        <v>.</v>
      </c>
      <c r="P83" s="165" t="str">
        <f t="shared" si="5"/>
        <v>.</v>
      </c>
      <c r="Q83" s="165" t="str">
        <f t="shared" si="5"/>
        <v>.</v>
      </c>
      <c r="R83" s="165" t="str">
        <f t="shared" si="5"/>
        <v>x</v>
      </c>
      <c r="S83" s="165" t="str">
        <f t="shared" si="4"/>
        <v>.</v>
      </c>
      <c r="T83" s="165" t="str">
        <f t="shared" si="4"/>
        <v>.</v>
      </c>
      <c r="U83" s="165" t="str">
        <f t="shared" si="4"/>
        <v>.</v>
      </c>
      <c r="V83" s="165" t="str">
        <f t="shared" si="4"/>
        <v>.</v>
      </c>
      <c r="W83" s="165" t="str">
        <f t="shared" si="4"/>
        <v>.</v>
      </c>
    </row>
    <row r="84" spans="1:23">
      <c r="A84" s="40" t="s">
        <v>140</v>
      </c>
      <c r="B84" s="38">
        <f>SUM(kuwait!B84,oman!B84,qatar!B84,'saudi arabia'!B84,UAE!B84)</f>
        <v>121.48490318718555</v>
      </c>
      <c r="C84" s="38">
        <f>SUM(kuwait!C84,oman!C84,qatar!C84,'saudi arabia'!C84,UAE!C84)</f>
        <v>160.6589244760155</v>
      </c>
      <c r="D84" s="38">
        <f>SUM(kuwait!D84,oman!D84,qatar!D84,'saudi arabia'!D84,UAE!D84)</f>
        <v>252.2371971067445</v>
      </c>
      <c r="E84" s="38">
        <f>SUM(kuwait!E84,oman!E84,qatar!E84,'saudi arabia'!E84,UAE!E84)</f>
        <v>301.58240474590929</v>
      </c>
      <c r="F84" s="132">
        <f>SUM(kuwait!F84,oman!F84,qatar!F84,'saudi arabia'!F84,UAE!F84)</f>
        <v>253.0659294549061</v>
      </c>
      <c r="G84" s="38">
        <f>SUM(kuwait!G84,oman!G84,qatar!G84,'saudi arabia'!G84,UAE!G84)</f>
        <v>660.4819221525305</v>
      </c>
      <c r="H84" s="38">
        <f>SUM(kuwait!H84,oman!H84,qatar!H84,'saudi arabia'!H84,UAE!H84)</f>
        <v>564.91059957623247</v>
      </c>
      <c r="I84" s="38">
        <f>SUM(kuwait!I84,oman!I84,qatar!I84,'saudi arabia'!I84,UAE!I84)</f>
        <v>842.47024114485578</v>
      </c>
      <c r="J84" s="38">
        <f>SUM(kuwait!J84,oman!J84,qatar!J84,'saudi arabia'!J84,UAE!J84)</f>
        <v>1084.9174140799305</v>
      </c>
      <c r="K84" s="132">
        <f>SUM(kuwait!K84,oman!K84,qatar!K84,'saudi arabia'!K84,UAE!K84)</f>
        <v>1185.5119526764322</v>
      </c>
      <c r="L84" s="39" t="s">
        <v>141</v>
      </c>
      <c r="N84" s="165" t="str">
        <f t="shared" si="5"/>
        <v>.</v>
      </c>
      <c r="O84" s="165" t="str">
        <f t="shared" si="5"/>
        <v>.</v>
      </c>
      <c r="P84" s="165" t="str">
        <f t="shared" si="5"/>
        <v>.</v>
      </c>
      <c r="Q84" s="165" t="str">
        <f t="shared" si="5"/>
        <v>.</v>
      </c>
      <c r="R84" s="165" t="str">
        <f t="shared" si="5"/>
        <v>.</v>
      </c>
      <c r="S84" s="165" t="str">
        <f t="shared" si="4"/>
        <v>.</v>
      </c>
      <c r="T84" s="165" t="str">
        <f t="shared" si="4"/>
        <v>.</v>
      </c>
      <c r="U84" s="165" t="str">
        <f t="shared" si="4"/>
        <v>.</v>
      </c>
      <c r="V84" s="165" t="str">
        <f t="shared" si="4"/>
        <v>.</v>
      </c>
      <c r="W84" s="165" t="str">
        <f t="shared" si="4"/>
        <v>.</v>
      </c>
    </row>
    <row r="85" spans="1:23">
      <c r="A85" s="37" t="s">
        <v>142</v>
      </c>
      <c r="B85" s="38">
        <f>SUM(kuwait!B85,oman!B85,qatar!B85,'saudi arabia'!B85,UAE!B85)</f>
        <v>35862.849266309553</v>
      </c>
      <c r="C85" s="38">
        <f>SUM(kuwait!C85,oman!C85,qatar!C85,'saudi arabia'!C85,UAE!C85)</f>
        <v>29027.487071887525</v>
      </c>
      <c r="D85" s="38">
        <f>SUM(kuwait!D85,oman!D85,qatar!D85,'saudi arabia'!D85,UAE!D85)</f>
        <v>31966.092306895072</v>
      </c>
      <c r="E85" s="38">
        <f>SUM(kuwait!E85,oman!E85,qatar!E85,'saudi arabia'!E85,UAE!E85)</f>
        <v>39200.523595582781</v>
      </c>
      <c r="F85" s="132">
        <f>SUM(kuwait!F85,oman!F85,qatar!F85,'saudi arabia'!F85,UAE!F85)</f>
        <v>27303.317884119562</v>
      </c>
      <c r="G85" s="38">
        <f>SUM(kuwait!G85,oman!G85,qatar!G85,'saudi arabia'!G85,UAE!G85)</f>
        <v>30127.222144568786</v>
      </c>
      <c r="H85" s="38">
        <f>SUM(kuwait!H85,oman!H85,qatar!H85,'saudi arabia'!H85,UAE!H85)</f>
        <v>24039.583784832568</v>
      </c>
      <c r="I85" s="38">
        <f>SUM(kuwait!I85,oman!I85,qatar!I85,'saudi arabia'!I85,UAE!I85)</f>
        <v>33928.500193234198</v>
      </c>
      <c r="J85" s="38">
        <f>SUM(kuwait!J85,oman!J85,qatar!J85,'saudi arabia'!J85,UAE!J85)</f>
        <v>52333.27433935232</v>
      </c>
      <c r="K85" s="132">
        <f>SUM(kuwait!K85,oman!K85,qatar!K85,'saudi arabia'!K85,UAE!K85)</f>
        <v>58894.593348304843</v>
      </c>
      <c r="L85" s="39" t="s">
        <v>143</v>
      </c>
      <c r="N85" s="165" t="str">
        <f t="shared" si="5"/>
        <v>.</v>
      </c>
      <c r="O85" s="165" t="str">
        <f t="shared" si="5"/>
        <v>.</v>
      </c>
      <c r="P85" s="165" t="str">
        <f t="shared" si="5"/>
        <v>.</v>
      </c>
      <c r="Q85" s="165" t="str">
        <f t="shared" si="5"/>
        <v>.</v>
      </c>
      <c r="R85" s="165" t="str">
        <f t="shared" si="5"/>
        <v>.</v>
      </c>
      <c r="S85" s="165" t="str">
        <f t="shared" si="4"/>
        <v>.</v>
      </c>
      <c r="T85" s="165" t="str">
        <f t="shared" si="4"/>
        <v>.</v>
      </c>
      <c r="U85" s="165" t="str">
        <f t="shared" si="4"/>
        <v>.</v>
      </c>
      <c r="V85" s="165" t="str">
        <f t="shared" si="4"/>
        <v>.</v>
      </c>
      <c r="W85" s="165" t="str">
        <f t="shared" si="4"/>
        <v>.</v>
      </c>
    </row>
    <row r="86" spans="1:23">
      <c r="A86" s="37" t="s">
        <v>144</v>
      </c>
      <c r="B86" s="38">
        <f>SUM(kuwait!B86,oman!B86,qatar!B86,'saudi arabia'!B86,UAE!B86)</f>
        <v>1477.0480053888796</v>
      </c>
      <c r="C86" s="38">
        <f>SUM(kuwait!C86,oman!C86,qatar!C86,'saudi arabia'!C86,UAE!C86)</f>
        <v>1505.6206970952944</v>
      </c>
      <c r="D86" s="38">
        <f>SUM(kuwait!D86,oman!D86,qatar!D86,'saudi arabia'!D86,UAE!D86)</f>
        <v>1218.9127708209019</v>
      </c>
      <c r="E86" s="38">
        <f>SUM(kuwait!E86,oman!E86,qatar!E86,'saudi arabia'!E86,UAE!E86)</f>
        <v>1844.9249916842964</v>
      </c>
      <c r="F86" s="132">
        <f>SUM(kuwait!F86,oman!F86,qatar!F86,'saudi arabia'!F86,UAE!F86)</f>
        <v>114.72761156663498</v>
      </c>
      <c r="G86" s="38">
        <f>SUM(kuwait!G86,oman!G86,qatar!G86,'saudi arabia'!G86,UAE!G86)</f>
        <v>1673.533771241963</v>
      </c>
      <c r="H86" s="38">
        <f>SUM(kuwait!H86,oman!H86,qatar!H86,'saudi arabia'!H86,UAE!H86)</f>
        <v>1535.9782537478022</v>
      </c>
      <c r="I86" s="38">
        <f>SUM(kuwait!I86,oman!I86,qatar!I86,'saudi arabia'!I86,UAE!I86)</f>
        <v>1919.1894936889355</v>
      </c>
      <c r="J86" s="38">
        <f>SUM(kuwait!J86,oman!J86,qatar!J86,'saudi arabia'!J86,UAE!J86)</f>
        <v>3115.2072561997206</v>
      </c>
      <c r="K86" s="132">
        <f>SUM(kuwait!K86,oman!K86,qatar!K86,'saudi arabia'!K86,UAE!K86)</f>
        <v>722.58614427746284</v>
      </c>
      <c r="L86" s="39" t="s">
        <v>145</v>
      </c>
      <c r="N86" s="165" t="str">
        <f t="shared" si="5"/>
        <v>.</v>
      </c>
      <c r="O86" s="165" t="str">
        <f t="shared" si="5"/>
        <v>.</v>
      </c>
      <c r="P86" s="165" t="str">
        <f t="shared" si="5"/>
        <v>.</v>
      </c>
      <c r="Q86" s="165" t="str">
        <f t="shared" si="5"/>
        <v>.</v>
      </c>
      <c r="R86" s="165" t="str">
        <f t="shared" si="5"/>
        <v>.</v>
      </c>
      <c r="S86" s="165" t="str">
        <f t="shared" si="4"/>
        <v>.</v>
      </c>
      <c r="T86" s="165" t="str">
        <f t="shared" si="4"/>
        <v>.</v>
      </c>
      <c r="U86" s="165" t="str">
        <f t="shared" si="4"/>
        <v>.</v>
      </c>
      <c r="V86" s="165" t="str">
        <f t="shared" si="4"/>
        <v>.</v>
      </c>
      <c r="W86" s="165" t="str">
        <f t="shared" si="4"/>
        <v>.</v>
      </c>
    </row>
    <row r="87" spans="1:23">
      <c r="A87" s="37" t="s">
        <v>146</v>
      </c>
      <c r="B87" s="38">
        <f>SUM(kuwait!B87,oman!B87,qatar!B87,'saudi arabia'!B87,UAE!B87)</f>
        <v>24639.227086700288</v>
      </c>
      <c r="C87" s="38">
        <f>SUM(kuwait!C87,oman!C87,qatar!C87,'saudi arabia'!C87,UAE!C87)</f>
        <v>23215.322851879355</v>
      </c>
      <c r="D87" s="38">
        <f>SUM(kuwait!D87,oman!D87,qatar!D87,'saudi arabia'!D87,UAE!D87)</f>
        <v>29550.067498054723</v>
      </c>
      <c r="E87" s="38">
        <f>SUM(kuwait!E87,oman!E87,qatar!E87,'saudi arabia'!E87,UAE!E87)</f>
        <v>36286.728569304309</v>
      </c>
      <c r="F87" s="132">
        <f>SUM(kuwait!F87,oman!F87,qatar!F87,'saudi arabia'!F87,UAE!F87)</f>
        <v>8933.5089108231059</v>
      </c>
      <c r="G87" s="38">
        <f>SUM(kuwait!G87,oman!G87,qatar!G87,'saudi arabia'!G87,UAE!G87)</f>
        <v>42034.222605883202</v>
      </c>
      <c r="H87" s="38">
        <f>SUM(kuwait!H87,oman!H87,qatar!H87,'saudi arabia'!H87,UAE!H87)</f>
        <v>31509.578910504264</v>
      </c>
      <c r="I87" s="38">
        <f>SUM(kuwait!I87,oman!I87,qatar!I87,'saudi arabia'!I87,UAE!I87)</f>
        <v>48666.946209589601</v>
      </c>
      <c r="J87" s="38">
        <f>SUM(kuwait!J87,oman!J87,qatar!J87,'saudi arabia'!J87,UAE!J87)</f>
        <v>64306.947345405715</v>
      </c>
      <c r="K87" s="132">
        <f>SUM(kuwait!K87,oman!K87,qatar!K87,'saudi arabia'!K87,UAE!K87)</f>
        <v>49186.122314023516</v>
      </c>
      <c r="L87" s="39" t="s">
        <v>147</v>
      </c>
      <c r="N87" s="165" t="str">
        <f t="shared" si="5"/>
        <v>.</v>
      </c>
      <c r="O87" s="165" t="str">
        <f t="shared" si="5"/>
        <v>.</v>
      </c>
      <c r="P87" s="165" t="str">
        <f t="shared" si="5"/>
        <v>.</v>
      </c>
      <c r="Q87" s="165" t="str">
        <f t="shared" si="5"/>
        <v>.</v>
      </c>
      <c r="R87" s="165" t="str">
        <f t="shared" si="5"/>
        <v>.</v>
      </c>
      <c r="S87" s="165" t="str">
        <f t="shared" si="4"/>
        <v>.</v>
      </c>
      <c r="T87" s="165" t="str">
        <f t="shared" si="4"/>
        <v>.</v>
      </c>
      <c r="U87" s="165" t="str">
        <f t="shared" si="4"/>
        <v>.</v>
      </c>
      <c r="V87" s="165" t="str">
        <f t="shared" si="4"/>
        <v>.</v>
      </c>
      <c r="W87" s="165" t="str">
        <f t="shared" si="4"/>
        <v>.</v>
      </c>
    </row>
    <row r="88" spans="1:23">
      <c r="A88" s="37" t="s">
        <v>148</v>
      </c>
      <c r="B88" s="38">
        <f>SUM(kuwait!B88,oman!B88,qatar!B88,'saudi arabia'!B88,UAE!B88)</f>
        <v>126.31453846244852</v>
      </c>
      <c r="C88" s="38">
        <f>SUM(kuwait!C88,oman!C88,qatar!C88,'saudi arabia'!C88,UAE!C88)</f>
        <v>357.72597653489595</v>
      </c>
      <c r="D88" s="38">
        <f>SUM(kuwait!D88,oman!D88,qatar!D88,'saudi arabia'!D88,UAE!D88)</f>
        <v>31.616873470201099</v>
      </c>
      <c r="E88" s="38">
        <f>SUM(kuwait!E88,oman!E88,qatar!E88,'saudi arabia'!E88,UAE!E88)</f>
        <v>45.585388080698152</v>
      </c>
      <c r="F88" s="132">
        <f>SUM(kuwait!F88,oman!F88,qatar!F88,'saudi arabia'!F88,UAE!F88)</f>
        <v>30.041955380131849</v>
      </c>
      <c r="G88" s="38">
        <f>SUM(kuwait!G88,oman!G88,qatar!G88,'saudi arabia'!G88,UAE!G88)</f>
        <v>56.862885429618999</v>
      </c>
      <c r="H88" s="38">
        <f>SUM(kuwait!H88,oman!H88,qatar!H88,'saudi arabia'!H88,UAE!H88)</f>
        <v>122.1813310973195</v>
      </c>
      <c r="I88" s="38">
        <f>SUM(kuwait!I88,oman!I88,qatar!I88,'saudi arabia'!I88,UAE!I88)</f>
        <v>0.13975960000000001</v>
      </c>
      <c r="J88" s="38">
        <f>SUM(kuwait!J88,oman!J88,qatar!J88,'saudi arabia'!J88,UAE!J88)</f>
        <v>1.4246751081764744</v>
      </c>
      <c r="K88" s="132">
        <f>SUM(kuwait!K88,oman!K88,qatar!K88,'saudi arabia'!K88,UAE!K88)</f>
        <v>53.96986086324975</v>
      </c>
      <c r="L88" s="39" t="s">
        <v>149</v>
      </c>
      <c r="N88" s="165" t="str">
        <f t="shared" si="5"/>
        <v>.</v>
      </c>
      <c r="O88" s="165" t="str">
        <f t="shared" si="5"/>
        <v>.</v>
      </c>
      <c r="P88" s="165" t="str">
        <f t="shared" si="5"/>
        <v>.</v>
      </c>
      <c r="Q88" s="165" t="str">
        <f t="shared" si="5"/>
        <v>.</v>
      </c>
      <c r="R88" s="165" t="str">
        <f t="shared" si="5"/>
        <v>.</v>
      </c>
      <c r="S88" s="165" t="str">
        <f t="shared" si="4"/>
        <v>.</v>
      </c>
      <c r="T88" s="165" t="str">
        <f t="shared" si="4"/>
        <v>.</v>
      </c>
      <c r="U88" s="165" t="str">
        <f t="shared" si="4"/>
        <v>.</v>
      </c>
      <c r="V88" s="165" t="str">
        <f t="shared" si="4"/>
        <v>.</v>
      </c>
      <c r="W88" s="165" t="str">
        <f t="shared" si="4"/>
        <v>.</v>
      </c>
    </row>
    <row r="89" spans="1:23" s="88" customFormat="1">
      <c r="A89" s="37" t="s">
        <v>150</v>
      </c>
      <c r="B89" s="38">
        <f>SUM(kuwait!B89,oman!B89,qatar!B89,'saudi arabia'!B89,UAE!B89)</f>
        <v>12298.00389630334</v>
      </c>
      <c r="C89" s="38">
        <f>SUM(kuwait!C89,oman!C89,qatar!C89,'saudi arabia'!C89,UAE!C89)</f>
        <v>10904.772566317515</v>
      </c>
      <c r="D89" s="38">
        <f>SUM(kuwait!D89,oman!D89,qatar!D89,'saudi arabia'!D89,UAE!D89)</f>
        <v>10091.59596069952</v>
      </c>
      <c r="E89" s="38">
        <f>SUM(kuwait!E89,oman!E89,qatar!E89,'saudi arabia'!E89,UAE!E89)</f>
        <v>16016.878570287328</v>
      </c>
      <c r="F89" s="132">
        <f>SUM(kuwait!F89,oman!F89,qatar!F89,'saudi arabia'!F89,UAE!F89)</f>
        <v>11970.663429361519</v>
      </c>
      <c r="G89" s="38">
        <f>SUM(kuwait!G89,oman!G89,qatar!G89,'saudi arabia'!G89,UAE!G89)</f>
        <v>39401.710537682869</v>
      </c>
      <c r="H89" s="38">
        <f>SUM(kuwait!H89,oman!H89,qatar!H89,'saudi arabia'!H89,UAE!H89)</f>
        <v>25372.685587907599</v>
      </c>
      <c r="I89" s="38">
        <f>SUM(kuwait!I89,oman!I89,qatar!I89,'saudi arabia'!I89,UAE!I89)</f>
        <v>37121.587128030464</v>
      </c>
      <c r="J89" s="38">
        <f>SUM(kuwait!J89,oman!J89,qatar!J89,'saudi arabia'!J89,UAE!J89)</f>
        <v>57393.904451674214</v>
      </c>
      <c r="K89" s="132">
        <f>SUM(kuwait!K89,oman!K89,qatar!K89,'saudi arabia'!K89,UAE!K89)</f>
        <v>60548.10445434045</v>
      </c>
      <c r="L89" s="39" t="s">
        <v>151</v>
      </c>
      <c r="M89" s="4"/>
      <c r="N89" s="165" t="str">
        <f t="shared" si="5"/>
        <v>.</v>
      </c>
      <c r="O89" s="165" t="str">
        <f t="shared" si="5"/>
        <v>.</v>
      </c>
      <c r="P89" s="165" t="str">
        <f t="shared" si="5"/>
        <v>.</v>
      </c>
      <c r="Q89" s="165" t="str">
        <f t="shared" si="5"/>
        <v>.</v>
      </c>
      <c r="R89" s="165" t="str">
        <f t="shared" si="5"/>
        <v>.</v>
      </c>
      <c r="S89" s="165" t="str">
        <f t="shared" si="4"/>
        <v>.</v>
      </c>
      <c r="T89" s="165" t="str">
        <f t="shared" si="4"/>
        <v>.</v>
      </c>
      <c r="U89" s="165" t="str">
        <f t="shared" si="4"/>
        <v>.</v>
      </c>
      <c r="V89" s="165" t="str">
        <f t="shared" si="4"/>
        <v>.</v>
      </c>
      <c r="W89" s="165" t="str">
        <f t="shared" si="4"/>
        <v>.</v>
      </c>
    </row>
    <row r="90" spans="1:23">
      <c r="A90" s="37" t="s">
        <v>152</v>
      </c>
      <c r="B90" s="38">
        <f>SUM(kuwait!B90,oman!B90,qatar!B90,'saudi arabia'!B90,UAE!B90)</f>
        <v>2490.8214404619102</v>
      </c>
      <c r="C90" s="38">
        <f>SUM(kuwait!C90,oman!C90,qatar!C90,'saudi arabia'!C90,UAE!C90)</f>
        <v>2367.3908762731226</v>
      </c>
      <c r="D90" s="38">
        <f>SUM(kuwait!D90,oman!D90,qatar!D90,'saudi arabia'!D90,UAE!D90)</f>
        <v>2539.8443946538591</v>
      </c>
      <c r="E90" s="38">
        <f>SUM(kuwait!E90,oman!E90,qatar!E90,'saudi arabia'!E90,UAE!E90)</f>
        <v>2890.199979652567</v>
      </c>
      <c r="F90" s="132">
        <f>SUM(kuwait!F90,oman!F90,qatar!F90,'saudi arabia'!F90,UAE!F90)</f>
        <v>870.56628631063404</v>
      </c>
      <c r="G90" s="38">
        <f>SUM(kuwait!G90,oman!G90,qatar!G90,'saudi arabia'!G90,UAE!G90)</f>
        <v>5994.66605512352</v>
      </c>
      <c r="H90" s="38">
        <f>SUM(kuwait!H90,oman!H90,qatar!H90,'saudi arabia'!H90,UAE!H90)</f>
        <v>3960.4796089495394</v>
      </c>
      <c r="I90" s="38">
        <f>SUM(kuwait!I90,oman!I90,qatar!I90,'saudi arabia'!I90,UAE!I90)</f>
        <v>4819.0185015722509</v>
      </c>
      <c r="J90" s="38">
        <f>SUM(kuwait!J90,oman!J90,qatar!J90,'saudi arabia'!J90,UAE!J90)</f>
        <v>5822.2608529761583</v>
      </c>
      <c r="K90" s="132">
        <f>SUM(kuwait!K90,oman!K90,qatar!K90,'saudi arabia'!K90,UAE!K90)</f>
        <v>4708.9983396197131</v>
      </c>
      <c r="L90" s="39" t="s">
        <v>153</v>
      </c>
      <c r="N90" s="165" t="str">
        <f t="shared" si="5"/>
        <v>.</v>
      </c>
      <c r="O90" s="165" t="str">
        <f t="shared" si="5"/>
        <v>.</v>
      </c>
      <c r="P90" s="165" t="str">
        <f t="shared" si="5"/>
        <v>.</v>
      </c>
      <c r="Q90" s="165" t="str">
        <f t="shared" si="5"/>
        <v>.</v>
      </c>
      <c r="R90" s="165" t="str">
        <f t="shared" si="5"/>
        <v>.</v>
      </c>
      <c r="S90" s="165" t="str">
        <f t="shared" si="4"/>
        <v>.</v>
      </c>
      <c r="T90" s="165" t="str">
        <f t="shared" si="4"/>
        <v>.</v>
      </c>
      <c r="U90" s="165" t="str">
        <f t="shared" si="4"/>
        <v>.</v>
      </c>
      <c r="V90" s="165" t="str">
        <f t="shared" si="4"/>
        <v>.</v>
      </c>
      <c r="W90" s="165" t="str">
        <f t="shared" si="4"/>
        <v>.</v>
      </c>
    </row>
    <row r="91" spans="1:23" s="13" customFormat="1">
      <c r="A91" s="40" t="s">
        <v>154</v>
      </c>
      <c r="B91" s="38">
        <f>SUM(kuwait!B91,oman!B91,qatar!B91,'saudi arabia'!B91,UAE!B91)</f>
        <v>330.41331315804405</v>
      </c>
      <c r="C91" s="38">
        <f>SUM(kuwait!C91,oman!C91,qatar!C91,'saudi arabia'!C91,UAE!C91)</f>
        <v>297.34260774270217</v>
      </c>
      <c r="D91" s="38">
        <f>SUM(kuwait!D91,oman!D91,qatar!D91,'saudi arabia'!D91,UAE!D91)</f>
        <v>332.59443468391942</v>
      </c>
      <c r="E91" s="38">
        <f>SUM(kuwait!E91,oman!E91,qatar!E91,'saudi arabia'!E91,UAE!E91)</f>
        <v>363.30363921497383</v>
      </c>
      <c r="F91" s="132">
        <f>SUM(kuwait!F91,oman!F91,qatar!F91,'saudi arabia'!F91,UAE!F91)</f>
        <v>127.60204605422868</v>
      </c>
      <c r="G91" s="38">
        <f>SUM(kuwait!G91,oman!G91,qatar!G91,'saudi arabia'!G91,UAE!G91)</f>
        <v>360.20357338228848</v>
      </c>
      <c r="H91" s="38">
        <f>SUM(kuwait!H91,oman!H91,qatar!H91,'saudi arabia'!H91,UAE!H91)</f>
        <v>298.32581348351857</v>
      </c>
      <c r="I91" s="38">
        <f>SUM(kuwait!I91,oman!I91,qatar!I91,'saudi arabia'!I91,UAE!I91)</f>
        <v>437.43606554590247</v>
      </c>
      <c r="J91" s="38">
        <f>SUM(kuwait!J91,oman!J91,qatar!J91,'saudi arabia'!J91,UAE!J91)</f>
        <v>712.89574471602191</v>
      </c>
      <c r="K91" s="132">
        <f>SUM(kuwait!K91,oman!K91,qatar!K91,'saudi arabia'!K91,UAE!K91)</f>
        <v>693.60543719797897</v>
      </c>
      <c r="L91" s="39" t="s">
        <v>155</v>
      </c>
      <c r="M91" s="12"/>
      <c r="N91" s="165" t="str">
        <f t="shared" si="5"/>
        <v>.</v>
      </c>
      <c r="O91" s="165" t="str">
        <f t="shared" si="5"/>
        <v>.</v>
      </c>
      <c r="P91" s="165" t="str">
        <f t="shared" si="5"/>
        <v>.</v>
      </c>
      <c r="Q91" s="165" t="str">
        <f t="shared" si="5"/>
        <v>.</v>
      </c>
      <c r="R91" s="165" t="str">
        <f t="shared" si="5"/>
        <v>.</v>
      </c>
      <c r="S91" s="165" t="str">
        <f t="shared" si="4"/>
        <v>.</v>
      </c>
      <c r="T91" s="165" t="str">
        <f t="shared" si="4"/>
        <v>.</v>
      </c>
      <c r="U91" s="165" t="str">
        <f t="shared" si="4"/>
        <v>.</v>
      </c>
      <c r="V91" s="165" t="str">
        <f t="shared" si="4"/>
        <v>.</v>
      </c>
      <c r="W91" s="165" t="str">
        <f t="shared" si="4"/>
        <v>.</v>
      </c>
    </row>
    <row r="92" spans="1:23" s="13" customFormat="1" ht="13.5" thickBot="1">
      <c r="A92" s="40" t="s">
        <v>58</v>
      </c>
      <c r="B92" s="87">
        <f>SUM(kuwait!B92,oman!B92,qatar!B92,'saudi arabia'!B92,UAE!B92)</f>
        <v>2826.3431558738121</v>
      </c>
      <c r="C92" s="87">
        <f>SUM(kuwait!C92,oman!C92,qatar!C92,'saudi arabia'!C92,UAE!C92)</f>
        <v>2178.0550788578016</v>
      </c>
      <c r="D92" s="87">
        <f>SUM(kuwait!D92,oman!D92,qatar!D92,'saudi arabia'!D92,UAE!D92)</f>
        <v>2897.8553445809689</v>
      </c>
      <c r="E92" s="87">
        <f>SUM(kuwait!E92,oman!E92,qatar!E92,'saudi arabia'!E92,UAE!E92)</f>
        <v>3221.7886277344242</v>
      </c>
      <c r="F92" s="156">
        <f>SUM(kuwait!F92,oman!F92,qatar!F92,'saudi arabia'!F92,UAE!F92)</f>
        <v>2373.1281166436065</v>
      </c>
      <c r="G92" s="38">
        <f>SUM(kuwait!G92,oman!G92,qatar!G92,'saudi arabia'!G92,UAE!G92)</f>
        <v>14281.464866131342</v>
      </c>
      <c r="H92" s="38">
        <f>SUM(kuwait!H92,oman!H92,qatar!H92,'saudi arabia'!H92,UAE!H92)</f>
        <v>10881.633807169139</v>
      </c>
      <c r="I92" s="38">
        <f>SUM(kuwait!I92,oman!I92,qatar!I92,'saudi arabia'!I92,UAE!I92)</f>
        <v>13781.267745736124</v>
      </c>
      <c r="J92" s="38">
        <f>SUM(kuwait!J92,oman!J92,qatar!J92,'saudi arabia'!J92,UAE!J92)</f>
        <v>18282.517290310036</v>
      </c>
      <c r="K92" s="132">
        <f>SUM(kuwait!K92,oman!K92,qatar!K92,'saudi arabia'!K92,UAE!K92)</f>
        <v>19173.877662526764</v>
      </c>
      <c r="L92" s="41" t="s">
        <v>59</v>
      </c>
      <c r="M92" s="12"/>
      <c r="N92" s="165" t="str">
        <f t="shared" si="5"/>
        <v>.</v>
      </c>
      <c r="O92" s="165" t="str">
        <f t="shared" si="5"/>
        <v>.</v>
      </c>
      <c r="P92" s="165" t="str">
        <f t="shared" si="5"/>
        <v>.</v>
      </c>
      <c r="Q92" s="165" t="str">
        <f t="shared" si="5"/>
        <v>.</v>
      </c>
      <c r="R92" s="165" t="str">
        <f t="shared" si="5"/>
        <v>.</v>
      </c>
      <c r="S92" s="165" t="str">
        <f t="shared" si="4"/>
        <v>.</v>
      </c>
      <c r="T92" s="165" t="str">
        <f t="shared" si="4"/>
        <v>.</v>
      </c>
      <c r="U92" s="165" t="str">
        <f t="shared" si="4"/>
        <v>.</v>
      </c>
      <c r="V92" s="165" t="str">
        <f t="shared" si="4"/>
        <v>.</v>
      </c>
      <c r="W92" s="165" t="str">
        <f t="shared" si="4"/>
        <v>.</v>
      </c>
    </row>
    <row r="93" spans="1:23" s="13" customFormat="1" ht="19.5" thickBot="1">
      <c r="A93" s="14" t="s">
        <v>156</v>
      </c>
      <c r="B93" s="15">
        <f>SUM(kuwait!B93,oman!B93,qatar!B93,'saudi arabia'!B93,UAE!B93)</f>
        <v>7280.7660689197601</v>
      </c>
      <c r="C93" s="15">
        <f>SUM(kuwait!C93,oman!C93,qatar!C93,'saudi arabia'!C93,UAE!C93)</f>
        <v>3846.4742349405897</v>
      </c>
      <c r="D93" s="15">
        <f>SUM(kuwait!D93,oman!D93,qatar!D93,'saudi arabia'!D93,UAE!D93)</f>
        <v>6664.2124432300625</v>
      </c>
      <c r="E93" s="15">
        <f>SUM(kuwait!E93,oman!E93,qatar!E93,'saudi arabia'!E93,UAE!E93)</f>
        <v>10538.363115573129</v>
      </c>
      <c r="F93" s="127">
        <f>SUM(kuwait!F93,oman!F93,qatar!F93,'saudi arabia'!F93,UAE!F93)</f>
        <v>2527.2524835207273</v>
      </c>
      <c r="G93" s="15">
        <f>SUM(kuwait!G93,oman!G93,qatar!G93,'saudi arabia'!G93,UAE!G93)</f>
        <v>12683.194758255704</v>
      </c>
      <c r="H93" s="15">
        <f>SUM(kuwait!H93,oman!H93,qatar!H93,'saudi arabia'!H93,UAE!H93)</f>
        <v>9963.0554518478602</v>
      </c>
      <c r="I93" s="15">
        <f>SUM(kuwait!I93,oman!I93,qatar!I93,'saudi arabia'!I93,UAE!I93)</f>
        <v>10860.152876196058</v>
      </c>
      <c r="J93" s="15">
        <f>SUM(kuwait!J93,oman!J93,qatar!J93,'saudi arabia'!J93,UAE!J93)</f>
        <v>16156.336734683022</v>
      </c>
      <c r="K93" s="127">
        <f>SUM(kuwait!K93,oman!K93,qatar!K93,'saudi arabia'!K93,UAE!K93)</f>
        <v>14190.294363433146</v>
      </c>
      <c r="L93" s="61" t="s">
        <v>157</v>
      </c>
      <c r="M93" s="12"/>
      <c r="N93" s="165" t="str">
        <f t="shared" si="5"/>
        <v>.</v>
      </c>
      <c r="O93" s="165" t="str">
        <f t="shared" si="5"/>
        <v>.</v>
      </c>
      <c r="P93" s="165" t="str">
        <f t="shared" si="5"/>
        <v>.</v>
      </c>
      <c r="Q93" s="165" t="str">
        <f t="shared" si="5"/>
        <v>.</v>
      </c>
      <c r="R93" s="165" t="str">
        <f t="shared" si="5"/>
        <v>.</v>
      </c>
      <c r="S93" s="165" t="str">
        <f t="shared" si="4"/>
        <v>.</v>
      </c>
      <c r="T93" s="165" t="str">
        <f t="shared" si="4"/>
        <v>.</v>
      </c>
      <c r="U93" s="165" t="str">
        <f t="shared" si="4"/>
        <v>.</v>
      </c>
      <c r="V93" s="165" t="str">
        <f t="shared" si="4"/>
        <v>.</v>
      </c>
      <c r="W93" s="165" t="str">
        <f t="shared" si="4"/>
        <v>.</v>
      </c>
    </row>
    <row r="94" spans="1:23" ht="29.25" thickBot="1">
      <c r="A94" s="65" t="s">
        <v>158</v>
      </c>
      <c r="B94" s="30">
        <f>SUM(kuwait!B94,oman!B94,qatar!B94,'saudi arabia'!B94,UAE!B94)</f>
        <v>4269.7428027662945</v>
      </c>
      <c r="C94" s="30">
        <f>SUM(kuwait!C94,oman!C94,qatar!C94,'saudi arabia'!C94,UAE!C94)</f>
        <v>1231.8734874851511</v>
      </c>
      <c r="D94" s="30">
        <f>SUM(kuwait!D94,oman!D94,qatar!D94,'saudi arabia'!D94,UAE!D94)</f>
        <v>1524.281966820673</v>
      </c>
      <c r="E94" s="30">
        <f>SUM(kuwait!E94,oman!E94,qatar!E94,'saudi arabia'!E94,UAE!E94)</f>
        <v>1644.7886948313599</v>
      </c>
      <c r="F94" s="63">
        <f>SUM(kuwait!F94,oman!F94,qatar!F94,'saudi arabia'!F94,UAE!F94)</f>
        <v>704.19944785374219</v>
      </c>
      <c r="G94" s="30">
        <f>SUM(kuwait!G94,oman!G94,qatar!G94,'saudi arabia'!G94,UAE!G94)</f>
        <v>5444.678007499956</v>
      </c>
      <c r="H94" s="30">
        <f>SUM(kuwait!H94,oman!H94,qatar!H94,'saudi arabia'!H94,UAE!H94)</f>
        <v>3130.0313012548886</v>
      </c>
      <c r="I94" s="30">
        <f>SUM(kuwait!I94,oman!I94,qatar!I94,'saudi arabia'!I94,UAE!I94)</f>
        <v>3502.6034506033679</v>
      </c>
      <c r="J94" s="30">
        <f>SUM(kuwait!J94,oman!J94,qatar!J94,'saudi arabia'!J94,UAE!J94)</f>
        <v>5927.970339743837</v>
      </c>
      <c r="K94" s="63">
        <f>SUM(kuwait!K94,oman!K94,qatar!K94,'saudi arabia'!K94,UAE!K94)</f>
        <v>8573.4396043991583</v>
      </c>
      <c r="L94" s="89" t="s">
        <v>159</v>
      </c>
      <c r="N94" s="165" t="str">
        <f t="shared" si="5"/>
        <v>.</v>
      </c>
      <c r="O94" s="165" t="str">
        <f t="shared" si="5"/>
        <v>.</v>
      </c>
      <c r="P94" s="165" t="str">
        <f t="shared" si="5"/>
        <v>.</v>
      </c>
      <c r="Q94" s="165" t="str">
        <f t="shared" si="5"/>
        <v>.</v>
      </c>
      <c r="R94" s="165" t="str">
        <f t="shared" si="5"/>
        <v>.</v>
      </c>
      <c r="S94" s="165" t="str">
        <f t="shared" si="4"/>
        <v>.</v>
      </c>
      <c r="T94" s="165" t="str">
        <f t="shared" si="4"/>
        <v>.</v>
      </c>
      <c r="U94" s="165" t="str">
        <f t="shared" si="4"/>
        <v>.</v>
      </c>
      <c r="V94" s="165" t="str">
        <f t="shared" si="4"/>
        <v>.</v>
      </c>
      <c r="W94" s="165" t="str">
        <f t="shared" si="4"/>
        <v>.</v>
      </c>
    </row>
    <row r="95" spans="1:23" ht="15" thickBot="1">
      <c r="A95" s="90" t="s">
        <v>85</v>
      </c>
      <c r="B95" s="56">
        <f>SUM(kuwait!B95,oman!B95,qatar!B95,'saudi arabia'!B95,UAE!B95)</f>
        <v>3011.023266153466</v>
      </c>
      <c r="C95" s="56">
        <f>SUM(kuwait!C95,oman!C95,qatar!C95,'saudi arabia'!C95,UAE!C95)</f>
        <v>2614.600747455439</v>
      </c>
      <c r="D95" s="56">
        <f>SUM(kuwait!D95,oman!D95,qatar!D95,'saudi arabia'!D95,UAE!D95)</f>
        <v>5139.9304764093886</v>
      </c>
      <c r="E95" s="56">
        <f>SUM(kuwait!E95,oman!E95,qatar!E95,'saudi arabia'!E95,UAE!E95)</f>
        <v>8893.5744207417702</v>
      </c>
      <c r="F95" s="135">
        <f>SUM(kuwait!F95,oman!F95,qatar!F95,'saudi arabia'!F95,UAE!F95)</f>
        <v>1823.0530356669854</v>
      </c>
      <c r="G95" s="56">
        <f>SUM(kuwait!G95,oman!G95,qatar!G95,'saudi arabia'!G95,UAE!G95)</f>
        <v>7238.5167507557471</v>
      </c>
      <c r="H95" s="56">
        <f>SUM(kuwait!H95,oman!H95,qatar!H95,'saudi arabia'!H95,UAE!H95)</f>
        <v>6833.0241505929707</v>
      </c>
      <c r="I95" s="56">
        <f>SUM(kuwait!I95,oman!I95,qatar!I95,'saudi arabia'!I95,UAE!I95)</f>
        <v>7357.5494255926897</v>
      </c>
      <c r="J95" s="56">
        <f>SUM(kuwait!J95,oman!J95,qatar!J95,'saudi arabia'!J95,UAE!J95)</f>
        <v>10228.366394939185</v>
      </c>
      <c r="K95" s="135">
        <f>SUM(kuwait!K95,oman!K95,qatar!K95,'saudi arabia'!K95,UAE!K95)</f>
        <v>5616.8547590339876</v>
      </c>
      <c r="L95" s="75" t="s">
        <v>110</v>
      </c>
      <c r="N95" s="165" t="str">
        <f t="shared" si="5"/>
        <v>.</v>
      </c>
      <c r="O95" s="165" t="str">
        <f t="shared" si="5"/>
        <v>.</v>
      </c>
      <c r="P95" s="165" t="str">
        <f t="shared" si="5"/>
        <v>.</v>
      </c>
      <c r="Q95" s="165" t="str">
        <f t="shared" si="5"/>
        <v>.</v>
      </c>
      <c r="R95" s="165" t="str">
        <f t="shared" si="5"/>
        <v>.</v>
      </c>
      <c r="S95" s="165" t="str">
        <f t="shared" si="4"/>
        <v>.</v>
      </c>
      <c r="T95" s="165" t="str">
        <f t="shared" si="4"/>
        <v>.</v>
      </c>
      <c r="U95" s="165" t="str">
        <f t="shared" si="4"/>
        <v>.</v>
      </c>
      <c r="V95" s="165" t="str">
        <f t="shared" si="4"/>
        <v>.</v>
      </c>
      <c r="W95" s="165" t="str">
        <f t="shared" si="4"/>
        <v>.</v>
      </c>
    </row>
    <row r="96" spans="1:23">
      <c r="A96" s="91" t="s">
        <v>188</v>
      </c>
      <c r="B96" s="19">
        <f>SUM(kuwait!B96,oman!B96,qatar!B96,'saudi arabia'!B96,UAE!B96)</f>
        <v>308.7322013624821</v>
      </c>
      <c r="C96" s="19">
        <f>SUM(kuwait!C96,oman!C96,qatar!C96,'saudi arabia'!C96,UAE!C96)</f>
        <v>353.17908204491312</v>
      </c>
      <c r="D96" s="19">
        <f>SUM(kuwait!D96,oman!D96,qatar!D96,'saudi arabia'!D96,UAE!D96)</f>
        <v>461.13343091577968</v>
      </c>
      <c r="E96" s="19">
        <f>SUM(kuwait!E96,oman!E96,qatar!E96,'saudi arabia'!E96,UAE!E96)</f>
        <v>745.27733571693489</v>
      </c>
      <c r="F96" s="146">
        <f>SUM(kuwait!F96,oman!F96,qatar!F96,'saudi arabia'!F96,UAE!F96)</f>
        <v>386.68041389982113</v>
      </c>
      <c r="G96" s="19">
        <f>SUM(kuwait!G96,oman!G96,qatar!G96,'saudi arabia'!G96,UAE!G96)</f>
        <v>2779.1229422176802</v>
      </c>
      <c r="H96" s="19">
        <f>SUM(kuwait!H96,oman!H96,qatar!H96,'saudi arabia'!H96,UAE!H96)</f>
        <v>2151.0604948995797</v>
      </c>
      <c r="I96" s="19">
        <f>SUM(kuwait!I96,oman!I96,qatar!I96,'saudi arabia'!I96,UAE!I96)</f>
        <v>2399.5208337991648</v>
      </c>
      <c r="J96" s="19">
        <f>SUM(kuwait!J96,oman!J96,qatar!J96,'saudi arabia'!J96,UAE!J96)</f>
        <v>3093.3871352404326</v>
      </c>
      <c r="K96" s="146">
        <f>SUM(kuwait!K96,oman!K96,qatar!K96,'saudi arabia'!K96,UAE!K96)</f>
        <v>1982.1675328757983</v>
      </c>
      <c r="L96" s="79" t="s">
        <v>189</v>
      </c>
      <c r="N96" s="165" t="str">
        <f t="shared" si="5"/>
        <v>.</v>
      </c>
      <c r="O96" s="165" t="str">
        <f t="shared" si="5"/>
        <v>.</v>
      </c>
      <c r="P96" s="165" t="str">
        <f t="shared" si="5"/>
        <v>.</v>
      </c>
      <c r="Q96" s="165" t="str">
        <f t="shared" si="5"/>
        <v>.</v>
      </c>
      <c r="R96" s="165" t="str">
        <f t="shared" si="5"/>
        <v>.</v>
      </c>
      <c r="S96" s="165" t="str">
        <f t="shared" si="4"/>
        <v>.</v>
      </c>
      <c r="T96" s="165" t="str">
        <f t="shared" si="4"/>
        <v>.</v>
      </c>
      <c r="U96" s="165" t="str">
        <f t="shared" si="4"/>
        <v>.</v>
      </c>
      <c r="V96" s="165" t="str">
        <f t="shared" si="4"/>
        <v>.</v>
      </c>
      <c r="W96" s="165" t="str">
        <f t="shared" si="4"/>
        <v>.</v>
      </c>
    </row>
    <row r="97" spans="1:95">
      <c r="A97" s="37" t="s">
        <v>160</v>
      </c>
      <c r="B97" s="38">
        <f>SUM(kuwait!B97,oman!B97,qatar!B97,'saudi arabia'!B97,UAE!B97)</f>
        <v>36.377119557140276</v>
      </c>
      <c r="C97" s="38">
        <f>SUM(kuwait!C97,oman!C97,qatar!C97,'saudi arabia'!C97,UAE!C97)</f>
        <v>25.017659442219006</v>
      </c>
      <c r="D97" s="38">
        <f>SUM(kuwait!D97,oman!D97,qatar!D97,'saudi arabia'!D97,UAE!D97)</f>
        <v>57.238081051367772</v>
      </c>
      <c r="E97" s="38">
        <f>SUM(kuwait!E97,oman!E97,qatar!E97,'saudi arabia'!E97,UAE!E97)</f>
        <v>217.26580924729276</v>
      </c>
      <c r="F97" s="132">
        <f>SUM(kuwait!F97,oman!F97,qatar!F97,'saudi arabia'!F97,UAE!F97)</f>
        <v>25.799800512911396</v>
      </c>
      <c r="G97" s="38">
        <f>SUM(kuwait!G97,oman!G97,qatar!G97,'saudi arabia'!G97,UAE!G97)</f>
        <v>462.22525046067705</v>
      </c>
      <c r="H97" s="38">
        <f>SUM(kuwait!H97,oman!H97,qatar!H97,'saudi arabia'!H97,UAE!H97)</f>
        <v>471.86868952247386</v>
      </c>
      <c r="I97" s="38">
        <f>SUM(kuwait!I97,oman!I97,qatar!I97,'saudi arabia'!I97,UAE!I97)</f>
        <v>665.69405900156289</v>
      </c>
      <c r="J97" s="38">
        <f>SUM(kuwait!J97,oman!J97,qatar!J97,'saudi arabia'!J97,UAE!J97)</f>
        <v>835.56683322889978</v>
      </c>
      <c r="K97" s="132">
        <f>SUM(kuwait!K97,oman!K97,qatar!K97,'saudi arabia'!K97,UAE!K97)</f>
        <v>525.1375803339314</v>
      </c>
      <c r="L97" s="39" t="s">
        <v>161</v>
      </c>
      <c r="N97" s="165" t="str">
        <f t="shared" si="5"/>
        <v>.</v>
      </c>
      <c r="O97" s="165" t="str">
        <f t="shared" si="5"/>
        <v>.</v>
      </c>
      <c r="P97" s="165" t="str">
        <f t="shared" si="5"/>
        <v>.</v>
      </c>
      <c r="Q97" s="165" t="str">
        <f t="shared" si="5"/>
        <v>.</v>
      </c>
      <c r="R97" s="165" t="str">
        <f t="shared" si="5"/>
        <v>.</v>
      </c>
      <c r="S97" s="165" t="str">
        <f t="shared" si="4"/>
        <v>.</v>
      </c>
      <c r="T97" s="165" t="str">
        <f t="shared" si="4"/>
        <v>.</v>
      </c>
      <c r="U97" s="165" t="str">
        <f t="shared" si="4"/>
        <v>.</v>
      </c>
      <c r="V97" s="165" t="str">
        <f t="shared" si="4"/>
        <v>.</v>
      </c>
      <c r="W97" s="165" t="str">
        <f t="shared" si="4"/>
        <v>.</v>
      </c>
    </row>
    <row r="98" spans="1:95">
      <c r="A98" s="37" t="s">
        <v>162</v>
      </c>
      <c r="B98" s="38">
        <f>SUM(kuwait!B98,oman!B98,qatar!B98,'saudi arabia'!B98,UAE!B98)</f>
        <v>161.54271991341309</v>
      </c>
      <c r="C98" s="38">
        <f>SUM(kuwait!C98,oman!C98,qatar!C98,'saudi arabia'!C98,UAE!C98)</f>
        <v>119.07069754380251</v>
      </c>
      <c r="D98" s="38">
        <f>SUM(kuwait!D98,oman!D98,qatar!D98,'saudi arabia'!D98,UAE!D98)</f>
        <v>40.650447765584715</v>
      </c>
      <c r="E98" s="38">
        <f>SUM(kuwait!E98,oman!E98,qatar!E98,'saudi arabia'!E98,UAE!E98)</f>
        <v>30.328596851104361</v>
      </c>
      <c r="F98" s="132">
        <f>SUM(kuwait!F98,oman!F98,qatar!F98,'saudi arabia'!F98,UAE!F98)</f>
        <v>30.934192967757756</v>
      </c>
      <c r="G98" s="38">
        <f>SUM(kuwait!G98,oman!G98,qatar!G98,'saudi arabia'!G98,UAE!G98)</f>
        <v>1928.8400037057518</v>
      </c>
      <c r="H98" s="38">
        <f>SUM(kuwait!H98,oman!H98,qatar!H98,'saudi arabia'!H98,UAE!H98)</f>
        <v>1208.5919826324828</v>
      </c>
      <c r="I98" s="38">
        <f>SUM(kuwait!I98,oman!I98,qatar!I98,'saudi arabia'!I98,UAE!I98)</f>
        <v>1263.183416033158</v>
      </c>
      <c r="J98" s="38">
        <f>SUM(kuwait!J98,oman!J98,qatar!J98,'saudi arabia'!J98,UAE!J98)</f>
        <v>1660.9935595485206</v>
      </c>
      <c r="K98" s="132">
        <f>SUM(kuwait!K98,oman!K98,qatar!K98,'saudi arabia'!K98,UAE!K98)</f>
        <v>1204.3278028453506</v>
      </c>
      <c r="L98" s="39" t="s">
        <v>163</v>
      </c>
      <c r="N98" s="165" t="str">
        <f t="shared" si="5"/>
        <v>.</v>
      </c>
      <c r="O98" s="165" t="str">
        <f t="shared" si="5"/>
        <v>.</v>
      </c>
      <c r="P98" s="165" t="str">
        <f t="shared" si="5"/>
        <v>.</v>
      </c>
      <c r="Q98" s="165" t="str">
        <f t="shared" si="5"/>
        <v>.</v>
      </c>
      <c r="R98" s="165" t="str">
        <f t="shared" si="5"/>
        <v>.</v>
      </c>
      <c r="S98" s="165" t="str">
        <f t="shared" si="4"/>
        <v>.</v>
      </c>
      <c r="T98" s="165" t="str">
        <f t="shared" si="4"/>
        <v>.</v>
      </c>
      <c r="U98" s="165" t="str">
        <f t="shared" si="4"/>
        <v>.</v>
      </c>
      <c r="V98" s="165" t="str">
        <f t="shared" si="4"/>
        <v>.</v>
      </c>
      <c r="W98" s="165" t="str">
        <f t="shared" si="4"/>
        <v>.</v>
      </c>
    </row>
    <row r="99" spans="1:95">
      <c r="A99" s="37" t="s">
        <v>164</v>
      </c>
      <c r="B99" s="38">
        <f>SUM(kuwait!B99,oman!B99,qatar!B99,'saudi arabia'!B99,UAE!B99)</f>
        <v>102.57833696765663</v>
      </c>
      <c r="C99" s="38">
        <f>SUM(kuwait!C99,oman!C99,qatar!C99,'saudi arabia'!C99,UAE!C99)</f>
        <v>204.732894080981</v>
      </c>
      <c r="D99" s="38">
        <f>SUM(kuwait!D99,oman!D99,qatar!D99,'saudi arabia'!D99,UAE!D99)</f>
        <v>305.02209880354735</v>
      </c>
      <c r="E99" s="38">
        <f>SUM(kuwait!E99,oman!E99,qatar!E99,'saudi arabia'!E99,UAE!E99)</f>
        <v>391.69680674086896</v>
      </c>
      <c r="F99" s="132">
        <f>SUM(kuwait!F99,oman!F99,qatar!F99,'saudi arabia'!F99,UAE!F99)</f>
        <v>329.28567968484219</v>
      </c>
      <c r="G99" s="38">
        <f>SUM(kuwait!G99,oman!G99,qatar!G99,'saudi arabia'!G99,UAE!G99)</f>
        <v>262.97996009972633</v>
      </c>
      <c r="H99" s="38">
        <f>SUM(kuwait!H99,oman!H99,qatar!H99,'saudi arabia'!H99,UAE!H99)</f>
        <v>334.57118544749369</v>
      </c>
      <c r="I99" s="38">
        <f>SUM(kuwait!I99,oman!I99,qatar!I99,'saudi arabia'!I99,UAE!I99)</f>
        <v>353.26800082350627</v>
      </c>
      <c r="J99" s="38">
        <f>SUM(kuwait!J99,oman!J99,qatar!J99,'saudi arabia'!J99,UAE!J99)</f>
        <v>492.9484849390812</v>
      </c>
      <c r="K99" s="132">
        <f>SUM(kuwait!K99,oman!K99,qatar!K99,'saudi arabia'!K99,UAE!K99)</f>
        <v>216.57999815489381</v>
      </c>
      <c r="L99" s="39" t="s">
        <v>165</v>
      </c>
      <c r="N99" s="165" t="str">
        <f t="shared" si="5"/>
        <v>.</v>
      </c>
      <c r="O99" s="165" t="str">
        <f t="shared" si="5"/>
        <v>.</v>
      </c>
      <c r="P99" s="165" t="str">
        <f t="shared" si="5"/>
        <v>.</v>
      </c>
      <c r="Q99" s="165" t="str">
        <f t="shared" si="5"/>
        <v>.</v>
      </c>
      <c r="R99" s="165" t="str">
        <f t="shared" si="5"/>
        <v>.</v>
      </c>
      <c r="S99" s="165" t="str">
        <f t="shared" si="4"/>
        <v>.</v>
      </c>
      <c r="T99" s="165" t="str">
        <f t="shared" si="4"/>
        <v>.</v>
      </c>
      <c r="U99" s="165" t="str">
        <f t="shared" si="4"/>
        <v>.</v>
      </c>
      <c r="V99" s="165" t="str">
        <f t="shared" si="4"/>
        <v>.</v>
      </c>
      <c r="W99" s="165" t="str">
        <f t="shared" si="4"/>
        <v>.</v>
      </c>
    </row>
    <row r="100" spans="1:95">
      <c r="A100" s="37" t="s">
        <v>166</v>
      </c>
      <c r="B100" s="38">
        <f>SUM(kuwait!B100,oman!B100,qatar!B100,'saudi arabia'!B100,UAE!B100)</f>
        <v>8.2036166320276731</v>
      </c>
      <c r="C100" s="38">
        <f>SUM(kuwait!C100,oman!C100,qatar!C100,'saudi arabia'!C100,UAE!C100)</f>
        <v>4.3578309779105773</v>
      </c>
      <c r="D100" s="38">
        <f>SUM(kuwait!D100,oman!D100,qatar!D100,'saudi arabia'!D100,UAE!D100)</f>
        <v>58.143725005389868</v>
      </c>
      <c r="E100" s="38">
        <f>SUM(kuwait!E100,oman!E100,qatar!E100,'saudi arabia'!E100,UAE!E100)</f>
        <v>105.94100042262464</v>
      </c>
      <c r="F100" s="132">
        <f>SUM(kuwait!F100,oman!F100,qatar!F100,'saudi arabia'!F100,UAE!F100)</f>
        <v>0.66074073430976599</v>
      </c>
      <c r="G100" s="38">
        <f>SUM(kuwait!G100,oman!G100,qatar!G100,'saudi arabia'!G100,UAE!G100)</f>
        <v>125.07399999152473</v>
      </c>
      <c r="H100" s="38">
        <f>SUM(kuwait!H100,oman!H100,qatar!H100,'saudi arabia'!H100,UAE!H100)</f>
        <v>136.02863729712931</v>
      </c>
      <c r="I100" s="38">
        <f>SUM(kuwait!I100,oman!I100,qatar!I100,'saudi arabia'!I100,UAE!I100)</f>
        <v>117.37535794093766</v>
      </c>
      <c r="J100" s="38">
        <f>SUM(kuwait!J100,oman!J100,qatar!J100,'saudi arabia'!J100,UAE!J100)</f>
        <v>103.87825752393115</v>
      </c>
      <c r="K100" s="132">
        <f>SUM(kuwait!K100,oman!K100,qatar!K100,'saudi arabia'!K100,UAE!K100)</f>
        <v>36.122151541622543</v>
      </c>
      <c r="L100" s="39" t="s">
        <v>167</v>
      </c>
      <c r="N100" s="165" t="str">
        <f t="shared" si="5"/>
        <v>.</v>
      </c>
      <c r="O100" s="165" t="str">
        <f t="shared" si="5"/>
        <v>.</v>
      </c>
      <c r="P100" s="165" t="str">
        <f t="shared" si="5"/>
        <v>.</v>
      </c>
      <c r="Q100" s="165" t="str">
        <f t="shared" si="5"/>
        <v>.</v>
      </c>
      <c r="R100" s="165" t="str">
        <f t="shared" si="5"/>
        <v>.</v>
      </c>
      <c r="S100" s="165" t="str">
        <f t="shared" si="4"/>
        <v>.</v>
      </c>
      <c r="T100" s="165" t="str">
        <f t="shared" si="4"/>
        <v>.</v>
      </c>
      <c r="U100" s="165" t="str">
        <f t="shared" si="4"/>
        <v>.</v>
      </c>
      <c r="V100" s="165" t="str">
        <f t="shared" si="4"/>
        <v>.</v>
      </c>
      <c r="W100" s="165" t="str">
        <f t="shared" si="4"/>
        <v>.</v>
      </c>
    </row>
    <row r="101" spans="1:95">
      <c r="A101" s="37" t="s">
        <v>58</v>
      </c>
      <c r="B101" s="38">
        <f>SUM(kuwait!B101,oman!B101,qatar!B101,'saudi arabia'!B101,UAE!B101)</f>
        <v>217.91426379535571</v>
      </c>
      <c r="C101" s="38">
        <f>SUM(kuwait!C101,oman!C101,qatar!C101,'saudi arabia'!C101,UAE!C101)</f>
        <v>182.00240271306902</v>
      </c>
      <c r="D101" s="38">
        <f>SUM(kuwait!D101,oman!D101,qatar!D101,'saudi arabia'!D101,UAE!D101)</f>
        <v>260.13459734253388</v>
      </c>
      <c r="E101" s="38">
        <f>SUM(kuwait!E101,oman!E101,qatar!E101,'saudi arabia'!E101,UAE!E101)</f>
        <v>533.10617932733521</v>
      </c>
      <c r="F101" s="132">
        <f>SUM(kuwait!F101,oman!F101,qatar!F101,'saudi arabia'!F101,UAE!F101)</f>
        <v>52.675649254186297</v>
      </c>
      <c r="G101" s="38">
        <f>SUM(kuwait!G101,oman!G101,qatar!G101,'saudi arabia'!G101,UAE!G101)</f>
        <v>311.56307492503566</v>
      </c>
      <c r="H101" s="38">
        <f>SUM(kuwait!H101,oman!H101,qatar!H101,'saudi arabia'!H101,UAE!H101)</f>
        <v>324.21262147295772</v>
      </c>
      <c r="I101" s="38">
        <f>SUM(kuwait!I101,oman!I101,qatar!I101,'saudi arabia'!I101,UAE!I101)</f>
        <v>264.39409020237832</v>
      </c>
      <c r="J101" s="38">
        <f>SUM(kuwait!J101,oman!J101,qatar!J101,'saudi arabia'!J101,UAE!J101)</f>
        <v>305.08897545970484</v>
      </c>
      <c r="K101" s="132">
        <f>SUM(kuwait!K101,oman!K101,qatar!K101,'saudi arabia'!K101,UAE!K101)</f>
        <v>72.905088153568386</v>
      </c>
      <c r="L101" s="39" t="s">
        <v>59</v>
      </c>
      <c r="N101" s="165" t="str">
        <f t="shared" si="5"/>
        <v>.</v>
      </c>
      <c r="O101" s="165" t="str">
        <f t="shared" si="5"/>
        <v>.</v>
      </c>
      <c r="P101" s="165" t="str">
        <f t="shared" si="5"/>
        <v>.</v>
      </c>
      <c r="Q101" s="165" t="str">
        <f t="shared" si="5"/>
        <v>.</v>
      </c>
      <c r="R101" s="165" t="str">
        <f t="shared" si="5"/>
        <v>.</v>
      </c>
      <c r="S101" s="165" t="str">
        <f t="shared" si="4"/>
        <v>.</v>
      </c>
      <c r="T101" s="165" t="str">
        <f t="shared" si="4"/>
        <v>.</v>
      </c>
      <c r="U101" s="165" t="str">
        <f t="shared" si="4"/>
        <v>.</v>
      </c>
      <c r="V101" s="165" t="str">
        <f t="shared" si="4"/>
        <v>.</v>
      </c>
      <c r="W101" s="165" t="str">
        <f t="shared" si="4"/>
        <v>.</v>
      </c>
    </row>
    <row r="102" spans="1:95" ht="25.5">
      <c r="A102" s="92" t="s">
        <v>168</v>
      </c>
      <c r="B102" s="66">
        <f>SUM(kuwait!B102,oman!B102,qatar!B102,'saudi arabia'!B102,UAE!B102)</f>
        <v>255.8201748601939</v>
      </c>
      <c r="C102" s="66">
        <f>SUM(kuwait!C102,oman!C102,qatar!C102,'saudi arabia'!C102,UAE!C102)</f>
        <v>419.11471004488533</v>
      </c>
      <c r="D102" s="66">
        <f>SUM(kuwait!D102,oman!D102,qatar!D102,'saudi arabia'!D102,UAE!D102)</f>
        <v>1432.2758520387463</v>
      </c>
      <c r="E102" s="66">
        <f>SUM(kuwait!E102,oman!E102,qatar!E102,'saudi arabia'!E102,UAE!E102)</f>
        <v>2775.6218386499781</v>
      </c>
      <c r="F102" s="137">
        <f>SUM(kuwait!F102,oman!F102,qatar!F102,'saudi arabia'!F102,UAE!F102)</f>
        <v>23.155853511789154</v>
      </c>
      <c r="G102" s="66">
        <f>SUM(kuwait!G102,oman!G102,qatar!G102,'saudi arabia'!G102,UAE!G102)</f>
        <v>1044.1619264015451</v>
      </c>
      <c r="H102" s="66">
        <f>SUM(kuwait!H102,oman!H102,qatar!H102,'saudi arabia'!H102,UAE!H102)</f>
        <v>1379.6926068355883</v>
      </c>
      <c r="I102" s="66">
        <f>SUM(kuwait!I102,oman!I102,qatar!I102,'saudi arabia'!I102,UAE!I102)</f>
        <v>1349.651342016643</v>
      </c>
      <c r="J102" s="66">
        <f>SUM(kuwait!J102,oman!J102,qatar!J102,'saudi arabia'!J102,UAE!J102)</f>
        <v>1894.8242015688952</v>
      </c>
      <c r="K102" s="137">
        <f>SUM(kuwait!K102,oman!K102,qatar!K102,'saudi arabia'!K102,UAE!K102)</f>
        <v>641.40653580629055</v>
      </c>
      <c r="L102" s="93" t="s">
        <v>169</v>
      </c>
      <c r="N102" s="165" t="str">
        <f t="shared" si="5"/>
        <v>.</v>
      </c>
      <c r="O102" s="165" t="str">
        <f t="shared" si="5"/>
        <v>.</v>
      </c>
      <c r="P102" s="165" t="str">
        <f t="shared" si="5"/>
        <v>.</v>
      </c>
      <c r="Q102" s="165" t="str">
        <f t="shared" si="5"/>
        <v>.</v>
      </c>
      <c r="R102" s="165" t="str">
        <f t="shared" si="5"/>
        <v>.</v>
      </c>
      <c r="S102" s="165" t="str">
        <f t="shared" ref="S102:W104" si="6">IF(G102&lt;0.05,"x",".")</f>
        <v>.</v>
      </c>
      <c r="T102" s="165" t="str">
        <f t="shared" si="6"/>
        <v>.</v>
      </c>
      <c r="U102" s="165" t="str">
        <f t="shared" si="6"/>
        <v>.</v>
      </c>
      <c r="V102" s="165" t="str">
        <f t="shared" si="6"/>
        <v>.</v>
      </c>
      <c r="W102" s="165" t="str">
        <f t="shared" si="6"/>
        <v>.</v>
      </c>
    </row>
    <row r="103" spans="1:95" ht="25.5">
      <c r="A103" s="92" t="s">
        <v>170</v>
      </c>
      <c r="B103" s="50">
        <f>SUM(kuwait!B103,oman!B103,qatar!B103,'saudi arabia'!B103,UAE!B103)</f>
        <v>2228.5566261354343</v>
      </c>
      <c r="C103" s="50">
        <f>SUM(kuwait!C103,oman!C103,qatar!C103,'saudi arabia'!C103,UAE!C103)</f>
        <v>1660.3045526525711</v>
      </c>
      <c r="D103" s="50">
        <f>SUM(kuwait!D103,oman!D103,qatar!D103,'saudi arabia'!D103,UAE!D103)</f>
        <v>2986.3865961123283</v>
      </c>
      <c r="E103" s="50">
        <f>SUM(kuwait!E103,oman!E103,qatar!E103,'saudi arabia'!E103,UAE!E103)</f>
        <v>4839.5690670475215</v>
      </c>
      <c r="F103" s="155">
        <f>SUM(kuwait!F103,oman!F103,qatar!F103,'saudi arabia'!F103,UAE!F103)</f>
        <v>1360.5411190011887</v>
      </c>
      <c r="G103" s="66">
        <f>SUM(kuwait!G103,oman!G103,qatar!G103,'saudi arabia'!G103,UAE!G103)</f>
        <v>3103.6350172814091</v>
      </c>
      <c r="H103" s="66">
        <f>SUM(kuwait!H103,oman!H103,qatar!H103,'saudi arabia'!H103,UAE!H103)</f>
        <v>2978.0584273848453</v>
      </c>
      <c r="I103" s="66">
        <f>SUM(kuwait!I103,oman!I103,qatar!I103,'saudi arabia'!I103,UAE!I103)</f>
        <v>3343.9831595745045</v>
      </c>
      <c r="J103" s="66">
        <f>SUM(kuwait!J103,oman!J103,qatar!J103,'saudi arabia'!J103,UAE!J103)</f>
        <v>4935.0660826701533</v>
      </c>
      <c r="K103" s="137">
        <f>SUM(kuwait!K103,oman!K103,qatar!K103,'saudi arabia'!K103,UAE!K103)</f>
        <v>2920.3756021983313</v>
      </c>
      <c r="L103" s="93" t="s">
        <v>171</v>
      </c>
      <c r="N103" s="165" t="str">
        <f t="shared" ref="N103:R104" si="7">IF(B103&lt;0.05,"x",".")</f>
        <v>.</v>
      </c>
      <c r="O103" s="165" t="str">
        <f t="shared" si="7"/>
        <v>.</v>
      </c>
      <c r="P103" s="165" t="str">
        <f t="shared" si="7"/>
        <v>.</v>
      </c>
      <c r="Q103" s="165" t="str">
        <f t="shared" si="7"/>
        <v>.</v>
      </c>
      <c r="R103" s="165" t="str">
        <f t="shared" si="7"/>
        <v>.</v>
      </c>
      <c r="S103" s="165" t="str">
        <f t="shared" si="6"/>
        <v>.</v>
      </c>
      <c r="T103" s="165" t="str">
        <f t="shared" si="6"/>
        <v>.</v>
      </c>
      <c r="U103" s="165" t="str">
        <f t="shared" si="6"/>
        <v>.</v>
      </c>
      <c r="V103" s="165" t="str">
        <f t="shared" si="6"/>
        <v>.</v>
      </c>
      <c r="W103" s="165" t="str">
        <f t="shared" si="6"/>
        <v>.</v>
      </c>
    </row>
    <row r="104" spans="1:95" ht="13.5" thickBot="1">
      <c r="A104" s="51" t="s">
        <v>172</v>
      </c>
      <c r="B104" s="52" t="e">
        <f>SUM(kuwait!#REF!,oman!#REF!,qatar!#REF!,'saudi arabia'!#REF!,UAE!#REF!)</f>
        <v>#REF!</v>
      </c>
      <c r="C104" s="52" t="e">
        <f>SUM(kuwait!#REF!,oman!#REF!,qatar!#REF!,'saudi arabia'!#REF!,UAE!#REF!)</f>
        <v>#REF!</v>
      </c>
      <c r="D104" s="52" t="e">
        <f>SUM(kuwait!#REF!,oman!#REF!,qatar!#REF!,'saudi arabia'!#REF!,UAE!#REF!)</f>
        <v>#REF!</v>
      </c>
      <c r="E104" s="52" t="e">
        <f>SUM(kuwait!#REF!,oman!#REF!,qatar!#REF!,'saudi arabia'!#REF!,UAE!#REF!)</f>
        <v>#REF!</v>
      </c>
      <c r="F104" s="148" t="e">
        <f>SUM(kuwait!#REF!,oman!#REF!,qatar!#REF!,'saudi arabia'!#REF!,UAE!#REF!)</f>
        <v>#REF!</v>
      </c>
      <c r="G104" s="52" t="e">
        <f>SUM(kuwait!#REF!,oman!#REF!,qatar!#REF!,'saudi arabia'!#REF!,UAE!#REF!)</f>
        <v>#REF!</v>
      </c>
      <c r="H104" s="52" t="e">
        <f>SUM(kuwait!#REF!,oman!#REF!,qatar!#REF!,'saudi arabia'!#REF!,UAE!#REF!)</f>
        <v>#REF!</v>
      </c>
      <c r="I104" s="52" t="e">
        <f>SUM(kuwait!#REF!,oman!#REF!,qatar!#REF!,'saudi arabia'!#REF!,UAE!#REF!)</f>
        <v>#REF!</v>
      </c>
      <c r="J104" s="52" t="e">
        <f>SUM(kuwait!#REF!,oman!#REF!,qatar!#REF!,'saudi arabia'!#REF!,UAE!#REF!)</f>
        <v>#REF!</v>
      </c>
      <c r="K104" s="148" t="e">
        <f>SUM(kuwait!#REF!,oman!#REF!,qatar!#REF!,'saudi arabia'!#REF!,UAE!#REF!)</f>
        <v>#REF!</v>
      </c>
      <c r="L104" s="54" t="s">
        <v>173</v>
      </c>
      <c r="N104" s="165" t="e">
        <f t="shared" si="7"/>
        <v>#REF!</v>
      </c>
      <c r="O104" s="165" t="e">
        <f t="shared" si="7"/>
        <v>#REF!</v>
      </c>
      <c r="P104" s="165" t="e">
        <f t="shared" si="7"/>
        <v>#REF!</v>
      </c>
      <c r="Q104" s="165" t="e">
        <f t="shared" si="7"/>
        <v>#REF!</v>
      </c>
      <c r="R104" s="165" t="e">
        <f t="shared" si="7"/>
        <v>#REF!</v>
      </c>
      <c r="S104" s="165" t="e">
        <f t="shared" si="6"/>
        <v>#REF!</v>
      </c>
      <c r="T104" s="165" t="e">
        <f t="shared" si="6"/>
        <v>#REF!</v>
      </c>
      <c r="U104" s="165" t="e">
        <f t="shared" si="6"/>
        <v>#REF!</v>
      </c>
      <c r="V104" s="165" t="e">
        <f t="shared" si="6"/>
        <v>#REF!</v>
      </c>
      <c r="W104" s="165" t="e">
        <f t="shared" si="6"/>
        <v>#REF!</v>
      </c>
    </row>
    <row r="105" spans="1:95" s="99" customFormat="1">
      <c r="A105" s="94" t="s">
        <v>174</v>
      </c>
      <c r="B105" s="112"/>
      <c r="C105" s="112"/>
      <c r="D105" s="112"/>
      <c r="E105" s="112"/>
      <c r="F105" s="112"/>
      <c r="G105" s="113"/>
      <c r="H105" s="113"/>
      <c r="I105" s="113"/>
      <c r="J105" s="113"/>
      <c r="K105" s="113"/>
      <c r="L105" s="97" t="s">
        <v>190</v>
      </c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</row>
    <row r="106" spans="1:95" s="99" customFormat="1">
      <c r="A106" s="100" t="s">
        <v>191</v>
      </c>
      <c r="B106" s="95"/>
      <c r="C106" s="96"/>
      <c r="D106" s="95"/>
      <c r="E106" s="95"/>
      <c r="F106" s="95"/>
      <c r="G106" s="96"/>
      <c r="H106" s="96"/>
      <c r="I106" s="96"/>
      <c r="J106" s="96"/>
      <c r="K106" s="96"/>
      <c r="L106" s="97" t="s">
        <v>206</v>
      </c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</row>
    <row r="107" spans="1:95" s="99" customFormat="1">
      <c r="A107" s="100" t="s">
        <v>192</v>
      </c>
      <c r="B107" s="95"/>
      <c r="C107" s="96"/>
      <c r="D107" s="95"/>
      <c r="E107" s="95"/>
      <c r="F107" s="95"/>
      <c r="G107" s="96"/>
      <c r="H107" s="96"/>
      <c r="I107" s="96"/>
      <c r="J107" s="96"/>
      <c r="K107" s="96"/>
      <c r="L107" s="97" t="s">
        <v>203</v>
      </c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</row>
    <row r="108" spans="1:95" s="99" customFormat="1">
      <c r="A108" s="100" t="s">
        <v>204</v>
      </c>
      <c r="C108" s="98"/>
      <c r="G108" s="98"/>
      <c r="H108" s="98"/>
      <c r="I108" s="98"/>
      <c r="J108" s="98"/>
      <c r="K108" s="98"/>
      <c r="L108" s="97" t="s">
        <v>205</v>
      </c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</row>
    <row r="109" spans="1:95" s="13" customFormat="1">
      <c r="A109" s="100" t="s">
        <v>175</v>
      </c>
      <c r="B109" s="149"/>
      <c r="C109" s="149"/>
      <c r="D109" s="149"/>
      <c r="E109" s="149"/>
      <c r="F109" s="149"/>
      <c r="G109" s="150"/>
      <c r="H109" s="150"/>
      <c r="I109" s="150"/>
      <c r="J109" s="150"/>
      <c r="K109" s="150"/>
      <c r="L109" s="101" t="s">
        <v>182</v>
      </c>
      <c r="M109" s="12"/>
      <c r="N109" s="98"/>
      <c r="O109" s="98"/>
      <c r="P109" s="98"/>
      <c r="Q109" s="98"/>
      <c r="R109" s="98"/>
      <c r="S109" s="98"/>
      <c r="T109" s="98"/>
      <c r="U109" s="98"/>
      <c r="V109" s="98"/>
      <c r="W109" s="98"/>
    </row>
    <row r="110" spans="1:95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N110" s="98"/>
      <c r="O110" s="98"/>
      <c r="P110" s="98"/>
      <c r="Q110" s="98"/>
      <c r="R110" s="98"/>
      <c r="S110" s="98"/>
      <c r="T110" s="98"/>
      <c r="U110" s="98"/>
      <c r="V110" s="98"/>
      <c r="W110" s="98"/>
    </row>
    <row r="111" spans="1:95">
      <c r="B111" s="159"/>
      <c r="C111" s="115"/>
      <c r="D111" s="115"/>
      <c r="E111" s="115"/>
      <c r="F111" s="115"/>
      <c r="G111" s="115"/>
      <c r="H111" s="115"/>
      <c r="I111" s="115"/>
      <c r="J111" s="115"/>
      <c r="K111" s="115"/>
      <c r="N111" s="98"/>
      <c r="O111" s="98"/>
      <c r="P111" s="98"/>
      <c r="Q111" s="98"/>
      <c r="R111" s="98"/>
      <c r="S111" s="98"/>
      <c r="T111" s="98"/>
      <c r="U111" s="98"/>
      <c r="V111" s="98"/>
      <c r="W111" s="98"/>
    </row>
    <row r="112" spans="1:95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108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</row>
    <row r="114" spans="1:108" s="99" customFormat="1">
      <c r="A114" s="100"/>
      <c r="B114" s="112"/>
      <c r="C114" s="112"/>
      <c r="D114" s="112"/>
      <c r="E114" s="112"/>
      <c r="F114" s="112"/>
      <c r="G114" s="113"/>
      <c r="H114" s="113"/>
      <c r="I114" s="113"/>
      <c r="J114" s="113"/>
      <c r="K114" s="113"/>
      <c r="L114" s="97"/>
      <c r="M114" s="98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108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</row>
    <row r="116" spans="1:108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</row>
    <row r="117" spans="1:108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</row>
    <row r="118" spans="1:108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</row>
    <row r="119" spans="1:108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</row>
    <row r="120" spans="1:108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</row>
    <row r="121" spans="1:108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</row>
    <row r="122" spans="1:108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</row>
    <row r="123" spans="1:108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</row>
    <row r="124" spans="1:108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</row>
    <row r="125" spans="1:108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</row>
    <row r="126" spans="1:108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</row>
    <row r="127" spans="1:108" ht="13.5" thickBot="1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</row>
    <row r="128" spans="1:108">
      <c r="B128" s="166">
        <f>B5</f>
        <v>2007</v>
      </c>
      <c r="C128" s="167">
        <f t="shared" ref="C128:K128" si="8">C5</f>
        <v>2008</v>
      </c>
      <c r="D128" s="167">
        <f t="shared" si="8"/>
        <v>2009</v>
      </c>
      <c r="E128" s="167">
        <f t="shared" si="8"/>
        <v>2010</v>
      </c>
      <c r="F128" s="168">
        <f t="shared" si="8"/>
        <v>2011</v>
      </c>
      <c r="G128" s="166">
        <f t="shared" si="8"/>
        <v>2007</v>
      </c>
      <c r="H128" s="167">
        <f t="shared" si="8"/>
        <v>2008</v>
      </c>
      <c r="I128" s="167">
        <f t="shared" si="8"/>
        <v>2009</v>
      </c>
      <c r="J128" s="167">
        <f t="shared" si="8"/>
        <v>2010</v>
      </c>
      <c r="K128" s="168">
        <f t="shared" si="8"/>
        <v>2011</v>
      </c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>
      <c r="B129" s="154"/>
      <c r="C129" s="4"/>
      <c r="D129" s="4"/>
      <c r="E129" s="4"/>
      <c r="F129" s="169"/>
      <c r="G129" s="154"/>
      <c r="H129" s="4"/>
      <c r="I129" s="4"/>
      <c r="J129" s="4"/>
      <c r="K129" s="169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13.5" thickBot="1">
      <c r="A130" s="102" t="s">
        <v>209</v>
      </c>
      <c r="B130" s="170">
        <f>B6-B9</f>
        <v>344842.32922054862</v>
      </c>
      <c r="C130" s="171">
        <f t="shared" ref="C130:K130" si="9">C6-C9</f>
        <v>280482.41876684467</v>
      </c>
      <c r="D130" s="171">
        <f t="shared" si="9"/>
        <v>304727.50630277395</v>
      </c>
      <c r="E130" s="171">
        <f t="shared" si="9"/>
        <v>366807.46368868597</v>
      </c>
      <c r="F130" s="172">
        <f t="shared" si="9"/>
        <v>237058.46763625683</v>
      </c>
      <c r="G130" s="173">
        <f t="shared" si="9"/>
        <v>192804.49814870482</v>
      </c>
      <c r="H130" s="174">
        <f t="shared" si="9"/>
        <v>170621.83061444515</v>
      </c>
      <c r="I130" s="174">
        <f t="shared" si="9"/>
        <v>221793.62484217779</v>
      </c>
      <c r="J130" s="174">
        <f t="shared" si="9"/>
        <v>297858.81541772524</v>
      </c>
      <c r="K130" s="175">
        <f t="shared" si="9"/>
        <v>247585.14473317133</v>
      </c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</row>
    <row r="132" spans="1:108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</row>
    <row r="133" spans="1:108">
      <c r="B133" s="115">
        <f>B71-B9</f>
        <v>31738.584004621684</v>
      </c>
      <c r="C133" s="115">
        <f t="shared" ref="C133:F133" si="10">C71-C9</f>
        <v>29971.88201065523</v>
      </c>
      <c r="D133" s="115">
        <f t="shared" si="10"/>
        <v>35228.138651555419</v>
      </c>
      <c r="E133" s="115">
        <f t="shared" si="10"/>
        <v>44024.714477437832</v>
      </c>
      <c r="F133" s="115">
        <f t="shared" si="10"/>
        <v>32743.497212009032</v>
      </c>
      <c r="G133" s="115"/>
      <c r="H133" s="115"/>
      <c r="I133" s="115"/>
      <c r="J133" s="115"/>
      <c r="K133" s="115"/>
    </row>
    <row r="134" spans="1:108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</row>
    <row r="135" spans="1:108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</row>
    <row r="136" spans="1:108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</row>
    <row r="137" spans="1:108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</row>
    <row r="138" spans="1:108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</row>
    <row r="139" spans="1:108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</row>
    <row r="140" spans="1:108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</row>
    <row r="141" spans="1:108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</row>
    <row r="142" spans="1:108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</row>
  </sheetData>
  <mergeCells count="3">
    <mergeCell ref="A3:L3"/>
    <mergeCell ref="B4:F4"/>
    <mergeCell ref="G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W117"/>
  <sheetViews>
    <sheetView view="pageBreakPreview" zoomScaleNormal="80" zoomScaleSheetLayoutView="100" workbookViewId="0">
      <selection activeCell="N1" sqref="N1:W1048576"/>
    </sheetView>
  </sheetViews>
  <sheetFormatPr defaultRowHeight="12.75"/>
  <cols>
    <col min="1" max="1" width="31.42578125" style="114" customWidth="1"/>
    <col min="2" max="6" width="9.140625" style="230"/>
    <col min="7" max="7" width="9.7109375" style="230" customWidth="1"/>
    <col min="8" max="11" width="9.140625" style="230"/>
    <col min="12" max="12" width="32.42578125" style="235" customWidth="1"/>
    <col min="13" max="387" width="9.140625" style="229"/>
    <col min="388" max="16384" width="9.140625" style="230"/>
  </cols>
  <sheetData>
    <row r="1" spans="1:387" s="212" customFormat="1" ht="21.75" customHeight="1">
      <c r="A1" s="207" t="s">
        <v>233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07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211"/>
      <c r="EC1" s="211"/>
      <c r="ED1" s="211"/>
      <c r="EE1" s="211"/>
      <c r="EF1" s="211"/>
      <c r="EG1" s="211"/>
      <c r="EH1" s="211"/>
      <c r="EI1" s="211"/>
      <c r="EJ1" s="211"/>
      <c r="EK1" s="211"/>
      <c r="EL1" s="211"/>
      <c r="EM1" s="211"/>
      <c r="EN1" s="211"/>
      <c r="EO1" s="211"/>
      <c r="EP1" s="211"/>
      <c r="EQ1" s="211"/>
      <c r="ER1" s="211"/>
      <c r="ES1" s="211"/>
      <c r="ET1" s="211"/>
      <c r="EU1" s="211"/>
      <c r="EV1" s="211"/>
      <c r="EW1" s="211"/>
      <c r="EX1" s="211"/>
      <c r="EY1" s="211"/>
      <c r="EZ1" s="211"/>
      <c r="FA1" s="211"/>
      <c r="FB1" s="211"/>
      <c r="FC1" s="211"/>
      <c r="FD1" s="211"/>
      <c r="FE1" s="211"/>
      <c r="FF1" s="211"/>
      <c r="FG1" s="211"/>
      <c r="FH1" s="211"/>
      <c r="FI1" s="211"/>
      <c r="FJ1" s="211"/>
      <c r="FK1" s="211"/>
      <c r="FL1" s="211"/>
      <c r="FM1" s="211"/>
      <c r="FN1" s="211"/>
      <c r="FO1" s="211"/>
      <c r="FP1" s="211"/>
      <c r="FQ1" s="211"/>
      <c r="FR1" s="211"/>
      <c r="FS1" s="211"/>
      <c r="FT1" s="211"/>
      <c r="FU1" s="211"/>
      <c r="FV1" s="211"/>
      <c r="FW1" s="211"/>
      <c r="FX1" s="211"/>
      <c r="FY1" s="211"/>
      <c r="FZ1" s="211"/>
      <c r="GA1" s="211"/>
      <c r="GB1" s="211"/>
      <c r="GC1" s="211"/>
      <c r="GD1" s="211"/>
      <c r="GE1" s="211"/>
      <c r="GF1" s="211"/>
      <c r="GG1" s="211"/>
      <c r="GH1" s="211"/>
      <c r="GI1" s="211"/>
      <c r="GJ1" s="211"/>
      <c r="GK1" s="211"/>
      <c r="GL1" s="211"/>
      <c r="GM1" s="211"/>
      <c r="GN1" s="211"/>
      <c r="GO1" s="211"/>
      <c r="GP1" s="211"/>
      <c r="GQ1" s="211"/>
      <c r="GR1" s="211"/>
      <c r="GS1" s="211"/>
      <c r="GT1" s="211"/>
      <c r="GU1" s="211"/>
      <c r="GV1" s="211"/>
      <c r="GW1" s="211"/>
      <c r="GX1" s="211"/>
      <c r="GY1" s="211"/>
      <c r="GZ1" s="211"/>
      <c r="HA1" s="211"/>
      <c r="HB1" s="211"/>
      <c r="HC1" s="211"/>
      <c r="HD1" s="211"/>
      <c r="HE1" s="211"/>
      <c r="HF1" s="211"/>
      <c r="HG1" s="211"/>
      <c r="HH1" s="211"/>
      <c r="HI1" s="211"/>
      <c r="HJ1" s="211"/>
      <c r="HK1" s="211"/>
      <c r="HL1" s="211"/>
      <c r="HM1" s="211"/>
      <c r="HN1" s="211"/>
      <c r="HO1" s="211"/>
      <c r="HP1" s="211"/>
      <c r="HQ1" s="211"/>
      <c r="HR1" s="211"/>
      <c r="HS1" s="211"/>
      <c r="HT1" s="211"/>
      <c r="HU1" s="211"/>
      <c r="HV1" s="211"/>
      <c r="HW1" s="211"/>
      <c r="HX1" s="211"/>
      <c r="HY1" s="211"/>
      <c r="HZ1" s="211"/>
      <c r="IA1" s="211"/>
      <c r="IB1" s="211"/>
      <c r="IC1" s="211"/>
      <c r="ID1" s="211"/>
      <c r="IE1" s="211"/>
      <c r="IF1" s="211"/>
      <c r="IG1" s="211"/>
      <c r="IH1" s="211"/>
      <c r="II1" s="211"/>
      <c r="IJ1" s="211"/>
      <c r="IK1" s="211"/>
      <c r="IL1" s="211"/>
      <c r="IM1" s="211"/>
      <c r="IN1" s="211"/>
      <c r="IO1" s="211"/>
      <c r="IP1" s="211"/>
      <c r="IQ1" s="211"/>
      <c r="IR1" s="211"/>
      <c r="IS1" s="211"/>
      <c r="IT1" s="211"/>
      <c r="IU1" s="211"/>
      <c r="IV1" s="211"/>
      <c r="IW1" s="211"/>
      <c r="IX1" s="211"/>
      <c r="IY1" s="211"/>
      <c r="IZ1" s="211"/>
      <c r="JA1" s="211"/>
      <c r="JB1" s="211"/>
      <c r="JC1" s="211"/>
      <c r="JD1" s="211"/>
      <c r="JE1" s="211"/>
      <c r="JF1" s="211"/>
      <c r="JG1" s="211"/>
      <c r="JH1" s="211"/>
      <c r="JI1" s="211"/>
      <c r="JJ1" s="211"/>
      <c r="JK1" s="211"/>
      <c r="JL1" s="211"/>
      <c r="JM1" s="211"/>
      <c r="JN1" s="211"/>
      <c r="JO1" s="211"/>
      <c r="JP1" s="211"/>
      <c r="JQ1" s="211"/>
      <c r="JR1" s="211"/>
      <c r="JS1" s="211"/>
      <c r="JT1" s="211"/>
      <c r="JU1" s="211"/>
      <c r="JV1" s="211"/>
      <c r="JW1" s="211"/>
      <c r="JX1" s="211"/>
      <c r="JY1" s="211"/>
      <c r="JZ1" s="211"/>
      <c r="KA1" s="211"/>
      <c r="KB1" s="211"/>
      <c r="KC1" s="211"/>
      <c r="KD1" s="211"/>
      <c r="KE1" s="211"/>
      <c r="KF1" s="211"/>
      <c r="KG1" s="211"/>
      <c r="KH1" s="211"/>
      <c r="KI1" s="211"/>
      <c r="KJ1" s="211"/>
      <c r="KK1" s="211"/>
      <c r="KL1" s="211"/>
      <c r="KM1" s="211"/>
      <c r="KN1" s="211"/>
      <c r="KO1" s="211"/>
      <c r="KP1" s="211"/>
      <c r="KQ1" s="211"/>
      <c r="KR1" s="211"/>
      <c r="KS1" s="211"/>
      <c r="KT1" s="211"/>
      <c r="KU1" s="211"/>
      <c r="KV1" s="211"/>
      <c r="KW1" s="211"/>
      <c r="KX1" s="211"/>
      <c r="KY1" s="211"/>
      <c r="KZ1" s="211"/>
      <c r="LA1" s="211"/>
      <c r="LB1" s="211"/>
      <c r="LC1" s="211"/>
      <c r="LD1" s="211"/>
      <c r="LE1" s="211"/>
      <c r="LF1" s="211"/>
      <c r="LG1" s="211"/>
      <c r="LH1" s="211"/>
      <c r="LI1" s="211"/>
      <c r="LJ1" s="211"/>
      <c r="LK1" s="211"/>
      <c r="LL1" s="211"/>
      <c r="LM1" s="211"/>
      <c r="LN1" s="211"/>
      <c r="LO1" s="211"/>
      <c r="LP1" s="211"/>
      <c r="LQ1" s="211"/>
      <c r="LR1" s="211"/>
      <c r="LS1" s="211"/>
      <c r="LT1" s="211"/>
      <c r="LU1" s="211"/>
      <c r="LV1" s="211"/>
      <c r="LW1" s="211"/>
      <c r="LX1" s="211"/>
      <c r="LY1" s="211"/>
      <c r="LZ1" s="211"/>
      <c r="MA1" s="211"/>
      <c r="MB1" s="211"/>
      <c r="MC1" s="211"/>
      <c r="MD1" s="211"/>
      <c r="ME1" s="211"/>
      <c r="MF1" s="211"/>
      <c r="MG1" s="211"/>
      <c r="MH1" s="211"/>
      <c r="MI1" s="211"/>
      <c r="MJ1" s="211"/>
      <c r="MK1" s="211"/>
      <c r="ML1" s="211"/>
      <c r="MM1" s="211"/>
      <c r="MN1" s="211"/>
      <c r="MO1" s="211"/>
      <c r="MP1" s="211"/>
      <c r="MQ1" s="211"/>
      <c r="MR1" s="211"/>
      <c r="MS1" s="211"/>
      <c r="MT1" s="211"/>
      <c r="MU1" s="211"/>
      <c r="MV1" s="211"/>
      <c r="MW1" s="211"/>
      <c r="MX1" s="211"/>
      <c r="MY1" s="211"/>
      <c r="MZ1" s="211"/>
      <c r="NA1" s="211"/>
      <c r="NB1" s="211"/>
      <c r="NC1" s="211"/>
      <c r="ND1" s="211"/>
      <c r="NE1" s="211"/>
      <c r="NF1" s="211"/>
      <c r="NG1" s="211"/>
      <c r="NH1" s="211"/>
      <c r="NI1" s="211"/>
      <c r="NJ1" s="211"/>
      <c r="NK1" s="211"/>
      <c r="NL1" s="211"/>
      <c r="NM1" s="211"/>
      <c r="NN1" s="211"/>
      <c r="NO1" s="211"/>
      <c r="NP1" s="211"/>
      <c r="NQ1" s="211"/>
      <c r="NR1" s="211"/>
      <c r="NS1" s="211"/>
      <c r="NT1" s="211"/>
      <c r="NU1" s="211"/>
      <c r="NV1" s="211"/>
      <c r="NW1" s="211"/>
    </row>
    <row r="2" spans="1:387" s="212" customFormat="1" ht="15" customHeight="1">
      <c r="A2" s="176" t="s">
        <v>235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07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1"/>
      <c r="GU2" s="211"/>
      <c r="GV2" s="211"/>
      <c r="GW2" s="211"/>
      <c r="GX2" s="211"/>
      <c r="GY2" s="211"/>
      <c r="GZ2" s="211"/>
      <c r="HA2" s="211"/>
      <c r="HB2" s="211"/>
      <c r="HC2" s="211"/>
      <c r="HD2" s="211"/>
      <c r="HE2" s="211"/>
      <c r="HF2" s="211"/>
      <c r="HG2" s="211"/>
      <c r="HH2" s="211"/>
      <c r="HI2" s="211"/>
      <c r="HJ2" s="211"/>
      <c r="HK2" s="211"/>
      <c r="HL2" s="211"/>
      <c r="HM2" s="211"/>
      <c r="HN2" s="211"/>
      <c r="HO2" s="211"/>
      <c r="HP2" s="211"/>
      <c r="HQ2" s="211"/>
      <c r="HR2" s="211"/>
      <c r="HS2" s="211"/>
      <c r="HT2" s="211"/>
      <c r="HU2" s="211"/>
      <c r="HV2" s="211"/>
      <c r="HW2" s="211"/>
      <c r="HX2" s="211"/>
      <c r="HY2" s="211"/>
      <c r="HZ2" s="211"/>
      <c r="IA2" s="211"/>
      <c r="IB2" s="211"/>
      <c r="IC2" s="211"/>
      <c r="ID2" s="211"/>
      <c r="IE2" s="211"/>
      <c r="IF2" s="211"/>
      <c r="IG2" s="211"/>
      <c r="IH2" s="211"/>
      <c r="II2" s="211"/>
      <c r="IJ2" s="211"/>
      <c r="IK2" s="211"/>
      <c r="IL2" s="211"/>
      <c r="IM2" s="211"/>
      <c r="IN2" s="211"/>
      <c r="IO2" s="211"/>
      <c r="IP2" s="211"/>
      <c r="IQ2" s="211"/>
      <c r="IR2" s="211"/>
      <c r="IS2" s="211"/>
      <c r="IT2" s="211"/>
      <c r="IU2" s="211"/>
      <c r="IV2" s="211"/>
      <c r="IW2" s="211"/>
      <c r="IX2" s="211"/>
      <c r="IY2" s="211"/>
      <c r="IZ2" s="211"/>
      <c r="JA2" s="211"/>
      <c r="JB2" s="211"/>
      <c r="JC2" s="211"/>
      <c r="JD2" s="211"/>
      <c r="JE2" s="211"/>
      <c r="JF2" s="211"/>
      <c r="JG2" s="211"/>
      <c r="JH2" s="211"/>
      <c r="JI2" s="211"/>
      <c r="JJ2" s="211"/>
      <c r="JK2" s="211"/>
      <c r="JL2" s="211"/>
      <c r="JM2" s="211"/>
      <c r="JN2" s="211"/>
      <c r="JO2" s="211"/>
      <c r="JP2" s="211"/>
      <c r="JQ2" s="211"/>
      <c r="JR2" s="211"/>
      <c r="JS2" s="211"/>
      <c r="JT2" s="211"/>
      <c r="JU2" s="211"/>
      <c r="JV2" s="211"/>
      <c r="JW2" s="211"/>
      <c r="JX2" s="211"/>
      <c r="JY2" s="211"/>
      <c r="JZ2" s="211"/>
      <c r="KA2" s="211"/>
      <c r="KB2" s="211"/>
      <c r="KC2" s="211"/>
      <c r="KD2" s="211"/>
      <c r="KE2" s="211"/>
      <c r="KF2" s="211"/>
      <c r="KG2" s="211"/>
      <c r="KH2" s="211"/>
      <c r="KI2" s="211"/>
      <c r="KJ2" s="211"/>
      <c r="KK2" s="211"/>
      <c r="KL2" s="211"/>
      <c r="KM2" s="211"/>
      <c r="KN2" s="211"/>
      <c r="KO2" s="211"/>
      <c r="KP2" s="211"/>
      <c r="KQ2" s="211"/>
      <c r="KR2" s="211"/>
      <c r="KS2" s="211"/>
      <c r="KT2" s="211"/>
      <c r="KU2" s="211"/>
      <c r="KV2" s="211"/>
      <c r="KW2" s="211"/>
      <c r="KX2" s="211"/>
      <c r="KY2" s="211"/>
      <c r="KZ2" s="211"/>
      <c r="LA2" s="211"/>
      <c r="LB2" s="211"/>
      <c r="LC2" s="211"/>
      <c r="LD2" s="211"/>
      <c r="LE2" s="211"/>
      <c r="LF2" s="211"/>
      <c r="LG2" s="211"/>
      <c r="LH2" s="211"/>
      <c r="LI2" s="211"/>
      <c r="LJ2" s="211"/>
      <c r="LK2" s="211"/>
      <c r="LL2" s="211"/>
      <c r="LM2" s="211"/>
      <c r="LN2" s="211"/>
      <c r="LO2" s="211"/>
      <c r="LP2" s="211"/>
      <c r="LQ2" s="211"/>
      <c r="LR2" s="211"/>
      <c r="LS2" s="211"/>
      <c r="LT2" s="211"/>
      <c r="LU2" s="211"/>
      <c r="LV2" s="211"/>
      <c r="LW2" s="211"/>
      <c r="LX2" s="211"/>
      <c r="LY2" s="211"/>
      <c r="LZ2" s="211"/>
      <c r="MA2" s="211"/>
      <c r="MB2" s="211"/>
      <c r="MC2" s="211"/>
      <c r="MD2" s="211"/>
      <c r="ME2" s="211"/>
      <c r="MF2" s="211"/>
      <c r="MG2" s="211"/>
      <c r="MH2" s="211"/>
      <c r="MI2" s="211"/>
      <c r="MJ2" s="211"/>
      <c r="MK2" s="211"/>
      <c r="ML2" s="211"/>
      <c r="MM2" s="211"/>
      <c r="MN2" s="211"/>
      <c r="MO2" s="211"/>
      <c r="MP2" s="211"/>
      <c r="MQ2" s="211"/>
      <c r="MR2" s="211"/>
      <c r="MS2" s="211"/>
      <c r="MT2" s="211"/>
      <c r="MU2" s="211"/>
      <c r="MV2" s="211"/>
      <c r="MW2" s="211"/>
      <c r="MX2" s="211"/>
      <c r="MY2" s="211"/>
      <c r="MZ2" s="211"/>
      <c r="NA2" s="211"/>
      <c r="NB2" s="211"/>
      <c r="NC2" s="211"/>
      <c r="ND2" s="211"/>
      <c r="NE2" s="211"/>
      <c r="NF2" s="211"/>
      <c r="NG2" s="211"/>
      <c r="NH2" s="211"/>
      <c r="NI2" s="211"/>
      <c r="NJ2" s="211"/>
      <c r="NK2" s="211"/>
      <c r="NL2" s="211"/>
      <c r="NM2" s="211"/>
      <c r="NN2" s="211"/>
      <c r="NO2" s="211"/>
      <c r="NP2" s="211"/>
      <c r="NQ2" s="211"/>
      <c r="NR2" s="211"/>
      <c r="NS2" s="211"/>
      <c r="NT2" s="211"/>
      <c r="NU2" s="211"/>
      <c r="NV2" s="211"/>
      <c r="NW2" s="211"/>
    </row>
    <row r="3" spans="1:387" s="212" customFormat="1" ht="15.75" customHeight="1">
      <c r="A3" s="276" t="s">
        <v>269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11"/>
      <c r="N3" s="213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1"/>
      <c r="FG3" s="211"/>
      <c r="FH3" s="211"/>
      <c r="FI3" s="211"/>
      <c r="FJ3" s="211"/>
      <c r="FK3" s="211"/>
      <c r="FL3" s="211"/>
      <c r="FM3" s="211"/>
      <c r="FN3" s="211"/>
      <c r="FO3" s="211"/>
      <c r="FP3" s="211"/>
      <c r="FQ3" s="211"/>
      <c r="FR3" s="211"/>
      <c r="FS3" s="211"/>
      <c r="FT3" s="211"/>
      <c r="FU3" s="211"/>
      <c r="FV3" s="211"/>
      <c r="FW3" s="211"/>
      <c r="FX3" s="211"/>
      <c r="FY3" s="211"/>
      <c r="FZ3" s="211"/>
      <c r="GA3" s="211"/>
      <c r="GB3" s="211"/>
      <c r="GC3" s="211"/>
      <c r="GD3" s="211"/>
      <c r="GE3" s="211"/>
      <c r="GF3" s="211"/>
      <c r="GG3" s="211"/>
      <c r="GH3" s="211"/>
      <c r="GI3" s="211"/>
      <c r="GJ3" s="211"/>
      <c r="GK3" s="211"/>
      <c r="GL3" s="211"/>
      <c r="GM3" s="211"/>
      <c r="GN3" s="211"/>
      <c r="GO3" s="211"/>
      <c r="GP3" s="211"/>
      <c r="GQ3" s="211"/>
      <c r="GR3" s="211"/>
      <c r="GS3" s="211"/>
      <c r="GT3" s="211"/>
      <c r="GU3" s="211"/>
      <c r="GV3" s="211"/>
      <c r="GW3" s="211"/>
      <c r="GX3" s="211"/>
      <c r="GY3" s="211"/>
      <c r="GZ3" s="211"/>
      <c r="HA3" s="211"/>
      <c r="HB3" s="211"/>
      <c r="HC3" s="211"/>
      <c r="HD3" s="211"/>
      <c r="HE3" s="211"/>
      <c r="HF3" s="211"/>
      <c r="HG3" s="211"/>
      <c r="HH3" s="211"/>
      <c r="HI3" s="211"/>
      <c r="HJ3" s="211"/>
      <c r="HK3" s="211"/>
      <c r="HL3" s="211"/>
      <c r="HM3" s="211"/>
      <c r="HN3" s="211"/>
      <c r="HO3" s="211"/>
      <c r="HP3" s="211"/>
      <c r="HQ3" s="211"/>
      <c r="HR3" s="211"/>
      <c r="HS3" s="211"/>
      <c r="HT3" s="211"/>
      <c r="HU3" s="211"/>
      <c r="HV3" s="211"/>
      <c r="HW3" s="211"/>
      <c r="HX3" s="211"/>
      <c r="HY3" s="211"/>
      <c r="HZ3" s="211"/>
      <c r="IA3" s="211"/>
      <c r="IB3" s="211"/>
      <c r="IC3" s="211"/>
      <c r="ID3" s="211"/>
      <c r="IE3" s="211"/>
      <c r="IF3" s="211"/>
      <c r="IG3" s="211"/>
      <c r="IH3" s="211"/>
      <c r="II3" s="211"/>
      <c r="IJ3" s="211"/>
      <c r="IK3" s="211"/>
      <c r="IL3" s="211"/>
      <c r="IM3" s="211"/>
      <c r="IN3" s="211"/>
      <c r="IO3" s="211"/>
      <c r="IP3" s="211"/>
      <c r="IQ3" s="211"/>
      <c r="IR3" s="211"/>
      <c r="IS3" s="211"/>
      <c r="IT3" s="211"/>
      <c r="IU3" s="211"/>
      <c r="IV3" s="211"/>
      <c r="IW3" s="211"/>
      <c r="IX3" s="211"/>
      <c r="IY3" s="211"/>
      <c r="IZ3" s="211"/>
      <c r="JA3" s="211"/>
      <c r="JB3" s="211"/>
      <c r="JC3" s="211"/>
      <c r="JD3" s="211"/>
      <c r="JE3" s="211"/>
      <c r="JF3" s="211"/>
      <c r="JG3" s="211"/>
      <c r="JH3" s="211"/>
      <c r="JI3" s="211"/>
      <c r="JJ3" s="211"/>
      <c r="JK3" s="211"/>
      <c r="JL3" s="211"/>
      <c r="JM3" s="211"/>
      <c r="JN3" s="211"/>
      <c r="JO3" s="211"/>
      <c r="JP3" s="211"/>
      <c r="JQ3" s="211"/>
      <c r="JR3" s="211"/>
      <c r="JS3" s="211"/>
      <c r="JT3" s="211"/>
      <c r="JU3" s="211"/>
      <c r="JV3" s="211"/>
      <c r="JW3" s="211"/>
      <c r="JX3" s="211"/>
      <c r="JY3" s="211"/>
      <c r="JZ3" s="211"/>
      <c r="KA3" s="211"/>
      <c r="KB3" s="211"/>
      <c r="KC3" s="211"/>
      <c r="KD3" s="211"/>
      <c r="KE3" s="211"/>
      <c r="KF3" s="211"/>
      <c r="KG3" s="211"/>
      <c r="KH3" s="211"/>
      <c r="KI3" s="211"/>
      <c r="KJ3" s="211"/>
      <c r="KK3" s="211"/>
      <c r="KL3" s="211"/>
      <c r="KM3" s="211"/>
      <c r="KN3" s="211"/>
      <c r="KO3" s="211"/>
      <c r="KP3" s="211"/>
      <c r="KQ3" s="211"/>
      <c r="KR3" s="211"/>
      <c r="KS3" s="211"/>
      <c r="KT3" s="211"/>
      <c r="KU3" s="211"/>
      <c r="KV3" s="211"/>
      <c r="KW3" s="211"/>
      <c r="KX3" s="211"/>
      <c r="KY3" s="211"/>
      <c r="KZ3" s="211"/>
      <c r="LA3" s="211"/>
      <c r="LB3" s="211"/>
      <c r="LC3" s="211"/>
      <c r="LD3" s="211"/>
      <c r="LE3" s="211"/>
      <c r="LF3" s="211"/>
      <c r="LG3" s="211"/>
      <c r="LH3" s="211"/>
      <c r="LI3" s="211"/>
      <c r="LJ3" s="211"/>
      <c r="LK3" s="211"/>
      <c r="LL3" s="211"/>
      <c r="LM3" s="211"/>
      <c r="LN3" s="211"/>
      <c r="LO3" s="211"/>
      <c r="LP3" s="211"/>
      <c r="LQ3" s="211"/>
      <c r="LR3" s="211"/>
      <c r="LS3" s="211"/>
      <c r="LT3" s="211"/>
      <c r="LU3" s="211"/>
      <c r="LV3" s="211"/>
      <c r="LW3" s="211"/>
      <c r="LX3" s="211"/>
      <c r="LY3" s="211"/>
      <c r="LZ3" s="211"/>
      <c r="MA3" s="211"/>
      <c r="MB3" s="211"/>
      <c r="MC3" s="211"/>
      <c r="MD3" s="211"/>
      <c r="ME3" s="211"/>
      <c r="MF3" s="211"/>
      <c r="MG3" s="211"/>
      <c r="MH3" s="211"/>
      <c r="MI3" s="211"/>
      <c r="MJ3" s="211"/>
      <c r="MK3" s="211"/>
      <c r="ML3" s="211"/>
      <c r="MM3" s="211"/>
      <c r="MN3" s="211"/>
      <c r="MO3" s="211"/>
      <c r="MP3" s="211"/>
      <c r="MQ3" s="211"/>
      <c r="MR3" s="211"/>
      <c r="MS3" s="211"/>
      <c r="MT3" s="211"/>
      <c r="MU3" s="211"/>
      <c r="MV3" s="211"/>
      <c r="MW3" s="211"/>
      <c r="MX3" s="211"/>
      <c r="MY3" s="211"/>
      <c r="MZ3" s="211"/>
      <c r="NA3" s="211"/>
      <c r="NB3" s="211"/>
      <c r="NC3" s="211"/>
      <c r="ND3" s="211"/>
      <c r="NE3" s="211"/>
      <c r="NF3" s="211"/>
      <c r="NG3" s="211"/>
      <c r="NH3" s="211"/>
      <c r="NI3" s="211"/>
      <c r="NJ3" s="211"/>
      <c r="NK3" s="211"/>
      <c r="NL3" s="211"/>
      <c r="NM3" s="211"/>
      <c r="NN3" s="211"/>
      <c r="NO3" s="211"/>
      <c r="NP3" s="211"/>
      <c r="NQ3" s="211"/>
      <c r="NR3" s="211"/>
      <c r="NS3" s="211"/>
      <c r="NT3" s="211"/>
      <c r="NU3" s="211"/>
      <c r="NV3" s="211"/>
      <c r="NW3" s="211"/>
    </row>
    <row r="4" spans="1:387" ht="16.5" customHeight="1" thickBot="1">
      <c r="A4" s="8" t="s">
        <v>0</v>
      </c>
      <c r="B4" s="277" t="s">
        <v>1</v>
      </c>
      <c r="C4" s="277"/>
      <c r="D4" s="277"/>
      <c r="E4" s="277"/>
      <c r="F4" s="277"/>
      <c r="G4" s="277" t="s">
        <v>232</v>
      </c>
      <c r="H4" s="277"/>
      <c r="I4" s="277"/>
      <c r="J4" s="277"/>
      <c r="K4" s="277"/>
      <c r="L4" s="9" t="s">
        <v>3</v>
      </c>
    </row>
    <row r="5" spans="1:387" s="99" customFormat="1" ht="15.75" customHeight="1" thickBot="1">
      <c r="A5" s="189"/>
      <c r="B5" s="215">
        <v>2008</v>
      </c>
      <c r="C5" s="215">
        <v>2009</v>
      </c>
      <c r="D5" s="215">
        <v>2010</v>
      </c>
      <c r="E5" s="215">
        <v>2011</v>
      </c>
      <c r="F5" s="219">
        <v>2012</v>
      </c>
      <c r="G5" s="215">
        <v>2008</v>
      </c>
      <c r="H5" s="215">
        <v>2009</v>
      </c>
      <c r="I5" s="215">
        <v>2010</v>
      </c>
      <c r="J5" s="215">
        <v>2011</v>
      </c>
      <c r="K5" s="219">
        <v>2012</v>
      </c>
      <c r="L5" s="190" t="s">
        <v>4</v>
      </c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  <c r="IW5" s="98"/>
      <c r="IX5" s="98"/>
      <c r="IY5" s="98"/>
      <c r="IZ5" s="98"/>
      <c r="JA5" s="98"/>
      <c r="JB5" s="98"/>
      <c r="JC5" s="98"/>
      <c r="JD5" s="98"/>
      <c r="JE5" s="98"/>
      <c r="JF5" s="98"/>
      <c r="JG5" s="98"/>
      <c r="JH5" s="98"/>
      <c r="JI5" s="98"/>
      <c r="JJ5" s="98"/>
      <c r="JK5" s="98"/>
      <c r="JL5" s="98"/>
      <c r="JM5" s="98"/>
      <c r="JN5" s="98"/>
      <c r="JO5" s="98"/>
      <c r="JP5" s="98"/>
      <c r="JQ5" s="98"/>
      <c r="JR5" s="98"/>
      <c r="JS5" s="98"/>
      <c r="JT5" s="98"/>
      <c r="JU5" s="98"/>
      <c r="JV5" s="98"/>
      <c r="JW5" s="98"/>
      <c r="JX5" s="98"/>
      <c r="JY5" s="98"/>
      <c r="JZ5" s="98"/>
      <c r="KA5" s="98"/>
      <c r="KB5" s="98"/>
      <c r="KC5" s="98"/>
      <c r="KD5" s="98"/>
      <c r="KE5" s="98"/>
      <c r="KF5" s="98"/>
      <c r="KG5" s="98"/>
      <c r="KH5" s="98"/>
      <c r="KI5" s="98"/>
      <c r="KJ5" s="98"/>
      <c r="KK5" s="98"/>
      <c r="KL5" s="98"/>
      <c r="KM5" s="98"/>
      <c r="KN5" s="98"/>
      <c r="KO5" s="98"/>
      <c r="KP5" s="98"/>
      <c r="KQ5" s="98"/>
      <c r="KR5" s="98"/>
      <c r="KS5" s="98"/>
      <c r="KT5" s="98"/>
      <c r="KU5" s="98"/>
      <c r="KV5" s="98"/>
      <c r="KW5" s="98"/>
      <c r="KX5" s="98"/>
      <c r="KY5" s="98"/>
      <c r="KZ5" s="98"/>
      <c r="LA5" s="98"/>
      <c r="LB5" s="98"/>
      <c r="LC5" s="98"/>
      <c r="LD5" s="98"/>
      <c r="LE5" s="98"/>
      <c r="LF5" s="98"/>
      <c r="LG5" s="98"/>
      <c r="LH5" s="98"/>
      <c r="LI5" s="98"/>
      <c r="LJ5" s="98"/>
      <c r="LK5" s="98"/>
      <c r="LL5" s="98"/>
      <c r="LM5" s="98"/>
      <c r="LN5" s="98"/>
      <c r="LO5" s="98"/>
      <c r="LP5" s="98"/>
      <c r="LQ5" s="98"/>
      <c r="LR5" s="98"/>
      <c r="LS5" s="98"/>
      <c r="LT5" s="98"/>
      <c r="LU5" s="98"/>
      <c r="LV5" s="98"/>
      <c r="LW5" s="98"/>
      <c r="LX5" s="98"/>
      <c r="LY5" s="98"/>
      <c r="LZ5" s="98"/>
      <c r="MA5" s="98"/>
      <c r="MB5" s="98"/>
      <c r="MC5" s="98"/>
      <c r="MD5" s="98"/>
      <c r="ME5" s="98"/>
      <c r="MF5" s="98"/>
      <c r="MG5" s="98"/>
      <c r="MH5" s="98"/>
      <c r="MI5" s="98"/>
      <c r="MJ5" s="98"/>
      <c r="MK5" s="98"/>
      <c r="ML5" s="98"/>
      <c r="MM5" s="98"/>
      <c r="MN5" s="98"/>
      <c r="MO5" s="98"/>
      <c r="MP5" s="98"/>
      <c r="MQ5" s="98"/>
      <c r="MR5" s="98"/>
      <c r="MS5" s="98"/>
      <c r="MT5" s="98"/>
      <c r="MU5" s="98"/>
      <c r="MV5" s="98"/>
      <c r="MW5" s="98"/>
      <c r="MX5" s="98"/>
      <c r="MY5" s="98"/>
      <c r="MZ5" s="98"/>
      <c r="NA5" s="98"/>
      <c r="NB5" s="98"/>
      <c r="NC5" s="98"/>
      <c r="ND5" s="98"/>
      <c r="NE5" s="98"/>
      <c r="NF5" s="98"/>
      <c r="NG5" s="98"/>
      <c r="NH5" s="98"/>
      <c r="NI5" s="98"/>
      <c r="NJ5" s="98"/>
      <c r="NK5" s="98"/>
      <c r="NL5" s="98"/>
      <c r="NM5" s="98"/>
      <c r="NN5" s="98"/>
      <c r="NO5" s="98"/>
      <c r="NP5" s="98"/>
      <c r="NQ5" s="98"/>
      <c r="NR5" s="98"/>
      <c r="NS5" s="98"/>
      <c r="NT5" s="98"/>
      <c r="NU5" s="98"/>
      <c r="NV5" s="98"/>
      <c r="NW5" s="98"/>
    </row>
    <row r="6" spans="1:387" s="99" customFormat="1" ht="19.5" customHeight="1" thickBot="1">
      <c r="A6" s="191" t="s">
        <v>5</v>
      </c>
      <c r="B6" s="15">
        <v>54045.793411020728</v>
      </c>
      <c r="C6" s="15">
        <v>44752.335381661782</v>
      </c>
      <c r="D6" s="15">
        <v>52870.9578286018</v>
      </c>
      <c r="E6" s="15">
        <v>59268.957117999998</v>
      </c>
      <c r="F6" s="15">
        <v>71469.196371566053</v>
      </c>
      <c r="G6" s="118">
        <v>26737.960737711623</v>
      </c>
      <c r="H6" s="15">
        <v>22889.859557468131</v>
      </c>
      <c r="I6" s="15">
        <v>27120.592960181639</v>
      </c>
      <c r="J6" s="15">
        <v>30782.024126</v>
      </c>
      <c r="K6" s="127">
        <v>30777.702428476758</v>
      </c>
      <c r="L6" s="192" t="s">
        <v>6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</row>
    <row r="7" spans="1:387" ht="19.5" customHeight="1">
      <c r="A7" s="17" t="s">
        <v>7</v>
      </c>
      <c r="B7" s="18">
        <v>25032.946899906532</v>
      </c>
      <c r="C7" s="18">
        <v>21375.526463574624</v>
      </c>
      <c r="D7" s="18">
        <v>23231.956679412117</v>
      </c>
      <c r="E7" s="18">
        <v>25928.795064000002</v>
      </c>
      <c r="F7" s="18">
        <v>28328.087874013945</v>
      </c>
      <c r="G7" s="126">
        <v>11374.800331236951</v>
      </c>
      <c r="H7" s="19">
        <v>8915.0314594920928</v>
      </c>
      <c r="I7" s="19">
        <v>10492.527266001051</v>
      </c>
      <c r="J7" s="19">
        <v>12272.836604</v>
      </c>
      <c r="K7" s="146">
        <v>11913.106208180337</v>
      </c>
      <c r="L7" s="36" t="s">
        <v>8</v>
      </c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0"/>
      <c r="FK7" s="230"/>
      <c r="FL7" s="230"/>
      <c r="FM7" s="230"/>
      <c r="FN7" s="230"/>
      <c r="FO7" s="230"/>
      <c r="FP7" s="230"/>
      <c r="FQ7" s="230"/>
      <c r="FR7" s="230"/>
      <c r="FS7" s="230"/>
      <c r="FT7" s="230"/>
      <c r="FU7" s="230"/>
      <c r="FV7" s="230"/>
      <c r="FW7" s="230"/>
      <c r="FX7" s="230"/>
      <c r="FY7" s="230"/>
      <c r="FZ7" s="230"/>
      <c r="GA7" s="230"/>
      <c r="GB7" s="230"/>
      <c r="GC7" s="230"/>
      <c r="GD7" s="230"/>
      <c r="GE7" s="230"/>
      <c r="GF7" s="230"/>
      <c r="GG7" s="230"/>
      <c r="GH7" s="230"/>
      <c r="GI7" s="230"/>
      <c r="GJ7" s="230"/>
      <c r="GK7" s="230"/>
      <c r="GL7" s="230"/>
      <c r="GM7" s="230"/>
      <c r="GN7" s="230"/>
      <c r="GO7" s="230"/>
      <c r="GP7" s="230"/>
      <c r="GQ7" s="230"/>
      <c r="GR7" s="230"/>
      <c r="GS7" s="230"/>
      <c r="GT7" s="230"/>
      <c r="GU7" s="230"/>
      <c r="GV7" s="230"/>
      <c r="GW7" s="230"/>
      <c r="GX7" s="230"/>
      <c r="GY7" s="230"/>
      <c r="GZ7" s="230"/>
      <c r="HA7" s="230"/>
      <c r="HB7" s="230"/>
      <c r="HC7" s="230"/>
      <c r="HD7" s="230"/>
      <c r="HE7" s="230"/>
      <c r="HF7" s="230"/>
      <c r="HG7" s="230"/>
      <c r="HH7" s="230"/>
      <c r="HI7" s="230"/>
      <c r="HJ7" s="230"/>
      <c r="HK7" s="230"/>
      <c r="HL7" s="230"/>
      <c r="HM7" s="230"/>
      <c r="HN7" s="230"/>
      <c r="HO7" s="230"/>
      <c r="HP7" s="230"/>
      <c r="HQ7" s="230"/>
      <c r="HR7" s="230"/>
      <c r="HS7" s="230"/>
      <c r="HT7" s="230"/>
      <c r="HU7" s="230"/>
      <c r="HV7" s="230"/>
      <c r="HW7" s="230"/>
      <c r="HX7" s="230"/>
      <c r="HY7" s="230"/>
      <c r="HZ7" s="230"/>
      <c r="IA7" s="230"/>
      <c r="IB7" s="230"/>
      <c r="IC7" s="230"/>
      <c r="ID7" s="230"/>
      <c r="IE7" s="230"/>
      <c r="IF7" s="230"/>
      <c r="IG7" s="230"/>
      <c r="IH7" s="230"/>
      <c r="II7" s="230"/>
      <c r="IJ7" s="230"/>
      <c r="IK7" s="230"/>
      <c r="IL7" s="230"/>
      <c r="IM7" s="230"/>
      <c r="IN7" s="230"/>
      <c r="IO7" s="230"/>
      <c r="IP7" s="230"/>
      <c r="IQ7" s="230"/>
      <c r="IR7" s="230"/>
      <c r="IS7" s="230"/>
      <c r="IT7" s="230"/>
      <c r="IU7" s="230"/>
      <c r="IV7" s="230"/>
      <c r="IW7" s="230"/>
      <c r="IX7" s="230"/>
      <c r="IY7" s="230"/>
      <c r="IZ7" s="230"/>
      <c r="JA7" s="230"/>
      <c r="JB7" s="230"/>
      <c r="JC7" s="230"/>
      <c r="JD7" s="230"/>
      <c r="JE7" s="230"/>
      <c r="JF7" s="230"/>
      <c r="JG7" s="230"/>
      <c r="JH7" s="230"/>
      <c r="JI7" s="230"/>
      <c r="JJ7" s="230"/>
      <c r="JK7" s="230"/>
      <c r="JL7" s="230"/>
      <c r="JM7" s="230"/>
      <c r="JN7" s="230"/>
      <c r="JO7" s="230"/>
      <c r="JP7" s="230"/>
      <c r="JQ7" s="230"/>
      <c r="JR7" s="230"/>
      <c r="JS7" s="230"/>
      <c r="JT7" s="230"/>
      <c r="JU7" s="230"/>
      <c r="JV7" s="230"/>
      <c r="JW7" s="230"/>
      <c r="JX7" s="230"/>
      <c r="JY7" s="230"/>
      <c r="JZ7" s="230"/>
      <c r="KA7" s="230"/>
      <c r="KB7" s="230"/>
      <c r="KC7" s="230"/>
      <c r="KD7" s="230"/>
      <c r="KE7" s="230"/>
      <c r="KF7" s="230"/>
      <c r="KG7" s="230"/>
      <c r="KH7" s="230"/>
      <c r="KI7" s="230"/>
      <c r="KJ7" s="230"/>
      <c r="KK7" s="230"/>
      <c r="KL7" s="230"/>
      <c r="KM7" s="230"/>
      <c r="KN7" s="230"/>
      <c r="KO7" s="230"/>
      <c r="KP7" s="230"/>
      <c r="KQ7" s="230"/>
      <c r="KR7" s="230"/>
      <c r="KS7" s="230"/>
      <c r="KT7" s="230"/>
      <c r="KU7" s="230"/>
      <c r="KV7" s="230"/>
      <c r="KW7" s="230"/>
      <c r="KX7" s="230"/>
      <c r="KY7" s="230"/>
      <c r="KZ7" s="230"/>
      <c r="LA7" s="230"/>
      <c r="LB7" s="230"/>
      <c r="LC7" s="230"/>
      <c r="LD7" s="230"/>
      <c r="LE7" s="230"/>
      <c r="LF7" s="230"/>
      <c r="LG7" s="230"/>
      <c r="LH7" s="230"/>
      <c r="LI7" s="230"/>
      <c r="LJ7" s="230"/>
      <c r="LK7" s="230"/>
      <c r="LL7" s="230"/>
      <c r="LM7" s="230"/>
      <c r="LN7" s="230"/>
      <c r="LO7" s="230"/>
      <c r="LP7" s="230"/>
      <c r="LQ7" s="230"/>
      <c r="LR7" s="230"/>
      <c r="LS7" s="230"/>
      <c r="LT7" s="230"/>
      <c r="LU7" s="230"/>
      <c r="LV7" s="230"/>
      <c r="LW7" s="230"/>
      <c r="LX7" s="230"/>
      <c r="LY7" s="230"/>
      <c r="LZ7" s="230"/>
      <c r="MA7" s="230"/>
      <c r="MB7" s="230"/>
      <c r="MC7" s="230"/>
      <c r="MD7" s="230"/>
      <c r="ME7" s="230"/>
      <c r="MF7" s="230"/>
      <c r="MG7" s="230"/>
      <c r="MH7" s="230"/>
      <c r="MI7" s="230"/>
      <c r="MJ7" s="230"/>
      <c r="MK7" s="230"/>
      <c r="ML7" s="230"/>
      <c r="MM7" s="230"/>
      <c r="MN7" s="230"/>
      <c r="MO7" s="230"/>
      <c r="MP7" s="230"/>
      <c r="MQ7" s="230"/>
      <c r="MR7" s="230"/>
      <c r="MS7" s="230"/>
      <c r="MT7" s="230"/>
      <c r="MU7" s="230"/>
      <c r="MV7" s="230"/>
      <c r="MW7" s="230"/>
      <c r="MX7" s="230"/>
      <c r="MY7" s="230"/>
      <c r="MZ7" s="230"/>
      <c r="NA7" s="230"/>
      <c r="NB7" s="230"/>
      <c r="NC7" s="230"/>
      <c r="ND7" s="230"/>
      <c r="NE7" s="230"/>
      <c r="NF7" s="230"/>
      <c r="NG7" s="230"/>
      <c r="NH7" s="230"/>
      <c r="NI7" s="230"/>
      <c r="NJ7" s="230"/>
      <c r="NK7" s="230"/>
      <c r="NL7" s="230"/>
      <c r="NM7" s="230"/>
      <c r="NN7" s="230"/>
      <c r="NO7" s="230"/>
      <c r="NP7" s="230"/>
      <c r="NQ7" s="230"/>
      <c r="NR7" s="230"/>
      <c r="NS7" s="230"/>
      <c r="NT7" s="230"/>
      <c r="NU7" s="230"/>
      <c r="NV7" s="230"/>
      <c r="NW7" s="230"/>
    </row>
    <row r="8" spans="1:387" ht="20.100000000000001" customHeight="1">
      <c r="A8" s="85" t="s">
        <v>9</v>
      </c>
      <c r="B8" s="22">
        <v>28794.632189199492</v>
      </c>
      <c r="C8" s="22">
        <v>23319.483405743482</v>
      </c>
      <c r="D8" s="22">
        <v>29566.689286480792</v>
      </c>
      <c r="E8" s="22">
        <v>33226.766072999999</v>
      </c>
      <c r="F8" s="129">
        <v>43138.377790188715</v>
      </c>
      <c r="G8" s="22">
        <v>13727.254140989291</v>
      </c>
      <c r="H8" s="22">
        <v>13305.146352813659</v>
      </c>
      <c r="I8" s="22">
        <v>15577.481497096727</v>
      </c>
      <c r="J8" s="22">
        <v>17372.473649</v>
      </c>
      <c r="K8" s="129">
        <v>17627.510058084157</v>
      </c>
      <c r="L8" s="193" t="s">
        <v>10</v>
      </c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  <c r="FP8" s="230"/>
      <c r="FQ8" s="230"/>
      <c r="FR8" s="230"/>
      <c r="FS8" s="230"/>
      <c r="FT8" s="230"/>
      <c r="FU8" s="230"/>
      <c r="FV8" s="230"/>
      <c r="FW8" s="230"/>
      <c r="FX8" s="230"/>
      <c r="FY8" s="230"/>
      <c r="FZ8" s="230"/>
      <c r="GA8" s="230"/>
      <c r="GB8" s="230"/>
      <c r="GC8" s="230"/>
      <c r="GD8" s="230"/>
      <c r="GE8" s="230"/>
      <c r="GF8" s="230"/>
      <c r="GG8" s="230"/>
      <c r="GH8" s="230"/>
      <c r="GI8" s="230"/>
      <c r="GJ8" s="230"/>
      <c r="GK8" s="230"/>
      <c r="GL8" s="230"/>
      <c r="GM8" s="230"/>
      <c r="GN8" s="230"/>
      <c r="GO8" s="230"/>
      <c r="GP8" s="230"/>
      <c r="GQ8" s="230"/>
      <c r="GR8" s="230"/>
      <c r="GS8" s="230"/>
      <c r="GT8" s="230"/>
      <c r="GU8" s="230"/>
      <c r="GV8" s="230"/>
      <c r="GW8" s="230"/>
      <c r="GX8" s="230"/>
      <c r="GY8" s="230"/>
      <c r="GZ8" s="230"/>
      <c r="HA8" s="230"/>
      <c r="HB8" s="230"/>
      <c r="HC8" s="230"/>
      <c r="HD8" s="230"/>
      <c r="HE8" s="230"/>
      <c r="HF8" s="230"/>
      <c r="HG8" s="230"/>
      <c r="HH8" s="230"/>
      <c r="HI8" s="230"/>
      <c r="HJ8" s="230"/>
      <c r="HK8" s="230"/>
      <c r="HL8" s="230"/>
      <c r="HM8" s="230"/>
      <c r="HN8" s="230"/>
      <c r="HO8" s="230"/>
      <c r="HP8" s="230"/>
      <c r="HQ8" s="230"/>
      <c r="HR8" s="230"/>
      <c r="HS8" s="230"/>
      <c r="HT8" s="230"/>
      <c r="HU8" s="230"/>
      <c r="HV8" s="230"/>
      <c r="HW8" s="230"/>
      <c r="HX8" s="230"/>
      <c r="HY8" s="230"/>
      <c r="HZ8" s="230"/>
      <c r="IA8" s="230"/>
      <c r="IB8" s="230"/>
      <c r="IC8" s="230"/>
      <c r="ID8" s="230"/>
      <c r="IE8" s="230"/>
      <c r="IF8" s="230"/>
      <c r="IG8" s="230"/>
      <c r="IH8" s="230"/>
      <c r="II8" s="230"/>
      <c r="IJ8" s="230"/>
      <c r="IK8" s="230"/>
      <c r="IL8" s="230"/>
      <c r="IM8" s="230"/>
      <c r="IN8" s="230"/>
      <c r="IO8" s="230"/>
      <c r="IP8" s="230"/>
      <c r="IQ8" s="230"/>
      <c r="IR8" s="230"/>
      <c r="IS8" s="230"/>
      <c r="IT8" s="230"/>
      <c r="IU8" s="230"/>
      <c r="IV8" s="230"/>
      <c r="IW8" s="230"/>
      <c r="IX8" s="230"/>
      <c r="IY8" s="230"/>
      <c r="IZ8" s="230"/>
      <c r="JA8" s="230"/>
      <c r="JB8" s="230"/>
      <c r="JC8" s="230"/>
      <c r="JD8" s="230"/>
      <c r="JE8" s="230"/>
      <c r="JF8" s="230"/>
      <c r="JG8" s="230"/>
      <c r="JH8" s="230"/>
      <c r="JI8" s="230"/>
      <c r="JJ8" s="230"/>
      <c r="JK8" s="230"/>
      <c r="JL8" s="230"/>
      <c r="JM8" s="230"/>
      <c r="JN8" s="230"/>
      <c r="JO8" s="230"/>
      <c r="JP8" s="230"/>
      <c r="JQ8" s="230"/>
      <c r="JR8" s="230"/>
      <c r="JS8" s="230"/>
      <c r="JT8" s="230"/>
      <c r="JU8" s="230"/>
      <c r="JV8" s="230"/>
      <c r="JW8" s="230"/>
      <c r="JX8" s="230"/>
      <c r="JY8" s="230"/>
      <c r="JZ8" s="230"/>
      <c r="KA8" s="230"/>
      <c r="KB8" s="230"/>
      <c r="KC8" s="230"/>
      <c r="KD8" s="230"/>
      <c r="KE8" s="230"/>
      <c r="KF8" s="230"/>
      <c r="KG8" s="230"/>
      <c r="KH8" s="230"/>
      <c r="KI8" s="230"/>
      <c r="KJ8" s="230"/>
      <c r="KK8" s="230"/>
      <c r="KL8" s="230"/>
      <c r="KM8" s="230"/>
      <c r="KN8" s="230"/>
      <c r="KO8" s="230"/>
      <c r="KP8" s="230"/>
      <c r="KQ8" s="230"/>
      <c r="KR8" s="230"/>
      <c r="KS8" s="230"/>
      <c r="KT8" s="230"/>
      <c r="KU8" s="230"/>
      <c r="KV8" s="230"/>
      <c r="KW8" s="230"/>
      <c r="KX8" s="230"/>
      <c r="KY8" s="230"/>
      <c r="KZ8" s="230"/>
      <c r="LA8" s="230"/>
      <c r="LB8" s="230"/>
      <c r="LC8" s="230"/>
      <c r="LD8" s="230"/>
      <c r="LE8" s="230"/>
      <c r="LF8" s="230"/>
      <c r="LG8" s="230"/>
      <c r="LH8" s="230"/>
      <c r="LI8" s="230"/>
      <c r="LJ8" s="230"/>
      <c r="LK8" s="230"/>
      <c r="LL8" s="230"/>
      <c r="LM8" s="230"/>
      <c r="LN8" s="230"/>
      <c r="LO8" s="230"/>
      <c r="LP8" s="230"/>
      <c r="LQ8" s="230"/>
      <c r="LR8" s="230"/>
      <c r="LS8" s="230"/>
      <c r="LT8" s="230"/>
      <c r="LU8" s="230"/>
      <c r="LV8" s="230"/>
      <c r="LW8" s="230"/>
      <c r="LX8" s="230"/>
      <c r="LY8" s="230"/>
      <c r="LZ8" s="230"/>
      <c r="MA8" s="230"/>
      <c r="MB8" s="230"/>
      <c r="MC8" s="230"/>
      <c r="MD8" s="230"/>
      <c r="ME8" s="230"/>
      <c r="MF8" s="230"/>
      <c r="MG8" s="230"/>
      <c r="MH8" s="230"/>
      <c r="MI8" s="230"/>
      <c r="MJ8" s="230"/>
      <c r="MK8" s="230"/>
      <c r="ML8" s="230"/>
      <c r="MM8" s="230"/>
      <c r="MN8" s="230"/>
      <c r="MO8" s="230"/>
      <c r="MP8" s="230"/>
      <c r="MQ8" s="230"/>
      <c r="MR8" s="230"/>
      <c r="MS8" s="230"/>
      <c r="MT8" s="230"/>
      <c r="MU8" s="230"/>
      <c r="MV8" s="230"/>
      <c r="MW8" s="230"/>
      <c r="MX8" s="230"/>
      <c r="MY8" s="230"/>
      <c r="MZ8" s="230"/>
      <c r="NA8" s="230"/>
      <c r="NB8" s="230"/>
      <c r="NC8" s="230"/>
      <c r="ND8" s="230"/>
      <c r="NE8" s="230"/>
      <c r="NF8" s="230"/>
      <c r="NG8" s="230"/>
      <c r="NH8" s="230"/>
      <c r="NI8" s="230"/>
      <c r="NJ8" s="230"/>
      <c r="NK8" s="230"/>
      <c r="NL8" s="230"/>
      <c r="NM8" s="230"/>
      <c r="NN8" s="230"/>
      <c r="NO8" s="230"/>
      <c r="NP8" s="230"/>
      <c r="NQ8" s="230"/>
      <c r="NR8" s="230"/>
      <c r="NS8" s="230"/>
      <c r="NT8" s="230"/>
      <c r="NU8" s="230"/>
      <c r="NV8" s="230"/>
      <c r="NW8" s="230"/>
    </row>
    <row r="9" spans="1:387" ht="23.25" customHeight="1">
      <c r="A9" s="85" t="s">
        <v>329</v>
      </c>
      <c r="B9" s="22">
        <v>1633.8455180704786</v>
      </c>
      <c r="C9" s="22">
        <v>1074.6074657595561</v>
      </c>
      <c r="D9" s="22">
        <v>1317.4767194183814</v>
      </c>
      <c r="E9" s="22">
        <v>1709.2234570000001</v>
      </c>
      <c r="F9" s="129">
        <v>2933.2687563899999</v>
      </c>
      <c r="G9" s="22">
        <v>2237.2050026172142</v>
      </c>
      <c r="H9" s="22">
        <v>1595.5488652153774</v>
      </c>
      <c r="I9" s="22">
        <v>1763.5981504833962</v>
      </c>
      <c r="J9" s="22">
        <v>3029.981127</v>
      </c>
      <c r="K9" s="129">
        <v>3022.6473917999997</v>
      </c>
      <c r="L9" s="193" t="s">
        <v>292</v>
      </c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  <c r="IV9" s="230"/>
      <c r="IW9" s="230"/>
      <c r="IX9" s="230"/>
      <c r="IY9" s="230"/>
      <c r="IZ9" s="230"/>
      <c r="JA9" s="230"/>
      <c r="JB9" s="230"/>
      <c r="JC9" s="230"/>
      <c r="JD9" s="230"/>
      <c r="JE9" s="230"/>
      <c r="JF9" s="230"/>
      <c r="JG9" s="230"/>
      <c r="JH9" s="230"/>
      <c r="JI9" s="230"/>
      <c r="JJ9" s="230"/>
      <c r="JK9" s="230"/>
      <c r="JL9" s="230"/>
      <c r="JM9" s="230"/>
      <c r="JN9" s="230"/>
      <c r="JO9" s="230"/>
      <c r="JP9" s="230"/>
      <c r="JQ9" s="230"/>
      <c r="JR9" s="230"/>
      <c r="JS9" s="230"/>
      <c r="JT9" s="230"/>
      <c r="JU9" s="230"/>
      <c r="JV9" s="230"/>
      <c r="JW9" s="230"/>
      <c r="JX9" s="230"/>
      <c r="JY9" s="230"/>
      <c r="JZ9" s="230"/>
      <c r="KA9" s="230"/>
      <c r="KB9" s="230"/>
      <c r="KC9" s="230"/>
      <c r="KD9" s="230"/>
      <c r="KE9" s="230"/>
      <c r="KF9" s="230"/>
      <c r="KG9" s="230"/>
      <c r="KH9" s="230"/>
      <c r="KI9" s="230"/>
      <c r="KJ9" s="230"/>
      <c r="KK9" s="230"/>
      <c r="KL9" s="230"/>
      <c r="KM9" s="230"/>
      <c r="KN9" s="230"/>
      <c r="KO9" s="230"/>
      <c r="KP9" s="230"/>
      <c r="KQ9" s="230"/>
      <c r="KR9" s="230"/>
      <c r="KS9" s="230"/>
      <c r="KT9" s="230"/>
      <c r="KU9" s="230"/>
      <c r="KV9" s="230"/>
      <c r="KW9" s="230"/>
      <c r="KX9" s="230"/>
      <c r="KY9" s="230"/>
      <c r="KZ9" s="230"/>
      <c r="LA9" s="230"/>
      <c r="LB9" s="230"/>
      <c r="LC9" s="230"/>
      <c r="LD9" s="230"/>
      <c r="LE9" s="230"/>
      <c r="LF9" s="230"/>
      <c r="LG9" s="230"/>
      <c r="LH9" s="230"/>
      <c r="LI9" s="230"/>
      <c r="LJ9" s="230"/>
      <c r="LK9" s="230"/>
      <c r="LL9" s="230"/>
      <c r="LM9" s="230"/>
      <c r="LN9" s="230"/>
      <c r="LO9" s="230"/>
      <c r="LP9" s="230"/>
      <c r="LQ9" s="230"/>
      <c r="LR9" s="230"/>
      <c r="LS9" s="230"/>
      <c r="LT9" s="230"/>
      <c r="LU9" s="230"/>
      <c r="LV9" s="230"/>
      <c r="LW9" s="230"/>
      <c r="LX9" s="230"/>
      <c r="LY9" s="230"/>
      <c r="LZ9" s="230"/>
      <c r="MA9" s="230"/>
      <c r="MB9" s="230"/>
      <c r="MC9" s="230"/>
      <c r="MD9" s="230"/>
      <c r="ME9" s="230"/>
      <c r="MF9" s="230"/>
      <c r="MG9" s="230"/>
      <c r="MH9" s="230"/>
      <c r="MI9" s="230"/>
      <c r="MJ9" s="230"/>
      <c r="MK9" s="230"/>
      <c r="ML9" s="230"/>
      <c r="MM9" s="230"/>
      <c r="MN9" s="230"/>
      <c r="MO9" s="230"/>
      <c r="MP9" s="230"/>
      <c r="MQ9" s="230"/>
      <c r="MR9" s="230"/>
      <c r="MS9" s="230"/>
      <c r="MT9" s="230"/>
      <c r="MU9" s="230"/>
      <c r="MV9" s="230"/>
      <c r="MW9" s="230"/>
      <c r="MX9" s="230"/>
      <c r="MY9" s="230"/>
      <c r="MZ9" s="230"/>
      <c r="NA9" s="230"/>
      <c r="NB9" s="230"/>
      <c r="NC9" s="230"/>
      <c r="ND9" s="230"/>
      <c r="NE9" s="230"/>
      <c r="NF9" s="230"/>
      <c r="NG9" s="230"/>
      <c r="NH9" s="230"/>
      <c r="NI9" s="230"/>
      <c r="NJ9" s="230"/>
      <c r="NK9" s="230"/>
      <c r="NL9" s="230"/>
      <c r="NM9" s="230"/>
      <c r="NN9" s="230"/>
      <c r="NO9" s="230"/>
      <c r="NP9" s="230"/>
      <c r="NQ9" s="230"/>
      <c r="NR9" s="230"/>
      <c r="NS9" s="230"/>
      <c r="NT9" s="230"/>
      <c r="NU9" s="230"/>
      <c r="NV9" s="230"/>
      <c r="NW9" s="230"/>
    </row>
    <row r="10" spans="1:387" ht="20.100000000000001" customHeight="1" thickBot="1">
      <c r="A10" s="194" t="s">
        <v>287</v>
      </c>
      <c r="B10" s="18">
        <v>218.21432191470061</v>
      </c>
      <c r="C10" s="18">
        <v>57.325512343675598</v>
      </c>
      <c r="D10" s="18">
        <v>72.311862708891468</v>
      </c>
      <c r="E10" s="18">
        <v>113.39598100000001</v>
      </c>
      <c r="F10" s="128">
        <v>2.730707363390382</v>
      </c>
      <c r="G10" s="164">
        <v>1635.906265485381</v>
      </c>
      <c r="H10" s="18">
        <v>669.68174516237923</v>
      </c>
      <c r="I10" s="18">
        <v>1050.584197083859</v>
      </c>
      <c r="J10" s="18">
        <v>1136.7138729999999</v>
      </c>
      <c r="K10" s="128">
        <v>1237.0861622122663</v>
      </c>
      <c r="L10" s="195" t="s">
        <v>293</v>
      </c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0"/>
      <c r="FF10" s="230"/>
      <c r="FG10" s="230"/>
      <c r="FH10" s="230"/>
      <c r="FI10" s="230"/>
      <c r="FJ10" s="230"/>
      <c r="FK10" s="230"/>
      <c r="FL10" s="230"/>
      <c r="FM10" s="230"/>
      <c r="FN10" s="230"/>
      <c r="FO10" s="230"/>
      <c r="FP10" s="230"/>
      <c r="FQ10" s="230"/>
      <c r="FR10" s="230"/>
      <c r="FS10" s="230"/>
      <c r="FT10" s="230"/>
      <c r="FU10" s="230"/>
      <c r="FV10" s="230"/>
      <c r="FW10" s="230"/>
      <c r="FX10" s="230"/>
      <c r="FY10" s="230"/>
      <c r="FZ10" s="230"/>
      <c r="GA10" s="230"/>
      <c r="GB10" s="230"/>
      <c r="GC10" s="230"/>
      <c r="GD10" s="230"/>
      <c r="GE10" s="230"/>
      <c r="GF10" s="230"/>
      <c r="GG10" s="230"/>
      <c r="GH10" s="230"/>
      <c r="GI10" s="230"/>
      <c r="GJ10" s="230"/>
      <c r="GK10" s="230"/>
      <c r="GL10" s="230"/>
      <c r="GM10" s="230"/>
      <c r="GN10" s="230"/>
      <c r="GO10" s="230"/>
      <c r="GP10" s="230"/>
      <c r="GQ10" s="230"/>
      <c r="GR10" s="230"/>
      <c r="GS10" s="230"/>
      <c r="GT10" s="230"/>
      <c r="GU10" s="230"/>
      <c r="GV10" s="230"/>
      <c r="GW10" s="230"/>
      <c r="GX10" s="230"/>
      <c r="GY10" s="230"/>
      <c r="GZ10" s="230"/>
      <c r="HA10" s="230"/>
      <c r="HB10" s="230"/>
      <c r="HC10" s="230"/>
      <c r="HD10" s="230"/>
      <c r="HE10" s="230"/>
      <c r="HF10" s="230"/>
      <c r="HG10" s="230"/>
      <c r="HH10" s="230"/>
      <c r="HI10" s="230"/>
      <c r="HJ10" s="230"/>
      <c r="HK10" s="230"/>
      <c r="HL10" s="230"/>
      <c r="HM10" s="230"/>
      <c r="HN10" s="230"/>
      <c r="HO10" s="230"/>
      <c r="HP10" s="230"/>
      <c r="HQ10" s="230"/>
      <c r="HR10" s="230"/>
      <c r="HS10" s="230"/>
      <c r="HT10" s="230"/>
      <c r="HU10" s="230"/>
      <c r="HV10" s="230"/>
      <c r="HW10" s="230"/>
      <c r="HX10" s="230"/>
      <c r="HY10" s="230"/>
      <c r="HZ10" s="230"/>
      <c r="IA10" s="230"/>
      <c r="IB10" s="230"/>
      <c r="IC10" s="230"/>
      <c r="ID10" s="230"/>
      <c r="IE10" s="230"/>
      <c r="IF10" s="230"/>
      <c r="IG10" s="230"/>
      <c r="IH10" s="230"/>
      <c r="II10" s="230"/>
      <c r="IJ10" s="230"/>
      <c r="IK10" s="230"/>
      <c r="IL10" s="230"/>
      <c r="IM10" s="230"/>
      <c r="IN10" s="230"/>
      <c r="IO10" s="230"/>
      <c r="IP10" s="230"/>
      <c r="IQ10" s="230"/>
      <c r="IR10" s="230"/>
      <c r="IS10" s="230"/>
      <c r="IT10" s="230"/>
      <c r="IU10" s="230"/>
      <c r="IV10" s="230"/>
      <c r="IW10" s="230"/>
      <c r="IX10" s="230"/>
      <c r="IY10" s="230"/>
      <c r="IZ10" s="230"/>
      <c r="JA10" s="230"/>
      <c r="JB10" s="230"/>
      <c r="JC10" s="230"/>
      <c r="JD10" s="230"/>
      <c r="JE10" s="230"/>
      <c r="JF10" s="230"/>
      <c r="JG10" s="230"/>
      <c r="JH10" s="230"/>
      <c r="JI10" s="230"/>
      <c r="JJ10" s="230"/>
      <c r="JK10" s="230"/>
      <c r="JL10" s="230"/>
      <c r="JM10" s="230"/>
      <c r="JN10" s="230"/>
      <c r="JO10" s="230"/>
      <c r="JP10" s="230"/>
      <c r="JQ10" s="230"/>
      <c r="JR10" s="230"/>
      <c r="JS10" s="230"/>
      <c r="JT10" s="230"/>
      <c r="JU10" s="230"/>
      <c r="JV10" s="230"/>
      <c r="JW10" s="230"/>
      <c r="JX10" s="230"/>
      <c r="JY10" s="230"/>
      <c r="JZ10" s="230"/>
      <c r="KA10" s="230"/>
      <c r="KB10" s="230"/>
      <c r="KC10" s="230"/>
      <c r="KD10" s="230"/>
      <c r="KE10" s="230"/>
      <c r="KF10" s="230"/>
      <c r="KG10" s="230"/>
      <c r="KH10" s="230"/>
      <c r="KI10" s="230"/>
      <c r="KJ10" s="230"/>
      <c r="KK10" s="230"/>
      <c r="KL10" s="230"/>
      <c r="KM10" s="230"/>
      <c r="KN10" s="230"/>
      <c r="KO10" s="230"/>
      <c r="KP10" s="230"/>
      <c r="KQ10" s="230"/>
      <c r="KR10" s="230"/>
      <c r="KS10" s="230"/>
      <c r="KT10" s="230"/>
      <c r="KU10" s="230"/>
      <c r="KV10" s="230"/>
      <c r="KW10" s="230"/>
      <c r="KX10" s="230"/>
      <c r="KY10" s="230"/>
      <c r="KZ10" s="230"/>
      <c r="LA10" s="230"/>
      <c r="LB10" s="230"/>
      <c r="LC10" s="230"/>
      <c r="LD10" s="230"/>
      <c r="LE10" s="230"/>
      <c r="LF10" s="230"/>
      <c r="LG10" s="230"/>
      <c r="LH10" s="230"/>
      <c r="LI10" s="230"/>
      <c r="LJ10" s="230"/>
      <c r="LK10" s="230"/>
      <c r="LL10" s="230"/>
      <c r="LM10" s="230"/>
      <c r="LN10" s="230"/>
      <c r="LO10" s="230"/>
      <c r="LP10" s="230"/>
      <c r="LQ10" s="230"/>
      <c r="LR10" s="230"/>
      <c r="LS10" s="230"/>
      <c r="LT10" s="230"/>
      <c r="LU10" s="230"/>
      <c r="LV10" s="230"/>
      <c r="LW10" s="230"/>
      <c r="LX10" s="230"/>
      <c r="LY10" s="230"/>
      <c r="LZ10" s="230"/>
      <c r="MA10" s="230"/>
      <c r="MB10" s="230"/>
      <c r="MC10" s="230"/>
      <c r="MD10" s="230"/>
      <c r="ME10" s="230"/>
      <c r="MF10" s="230"/>
      <c r="MG10" s="230"/>
      <c r="MH10" s="230"/>
      <c r="MI10" s="230"/>
      <c r="MJ10" s="230"/>
      <c r="MK10" s="230"/>
      <c r="ML10" s="230"/>
      <c r="MM10" s="230"/>
      <c r="MN10" s="230"/>
      <c r="MO10" s="230"/>
      <c r="MP10" s="230"/>
      <c r="MQ10" s="230"/>
      <c r="MR10" s="230"/>
      <c r="MS10" s="230"/>
      <c r="MT10" s="230"/>
      <c r="MU10" s="230"/>
      <c r="MV10" s="230"/>
      <c r="MW10" s="230"/>
      <c r="MX10" s="230"/>
      <c r="MY10" s="230"/>
      <c r="MZ10" s="230"/>
      <c r="NA10" s="230"/>
      <c r="NB10" s="230"/>
      <c r="NC10" s="230"/>
      <c r="ND10" s="230"/>
      <c r="NE10" s="230"/>
      <c r="NF10" s="230"/>
      <c r="NG10" s="230"/>
      <c r="NH10" s="230"/>
      <c r="NI10" s="230"/>
      <c r="NJ10" s="230"/>
      <c r="NK10" s="230"/>
      <c r="NL10" s="230"/>
      <c r="NM10" s="230"/>
      <c r="NN10" s="230"/>
      <c r="NO10" s="230"/>
      <c r="NP10" s="230"/>
      <c r="NQ10" s="230"/>
      <c r="NR10" s="230"/>
      <c r="NS10" s="230"/>
      <c r="NT10" s="230"/>
      <c r="NU10" s="230"/>
      <c r="NV10" s="230"/>
      <c r="NW10" s="230"/>
    </row>
    <row r="11" spans="1:387" s="99" customFormat="1" ht="13.5" thickBot="1">
      <c r="A11" s="189" t="s">
        <v>11</v>
      </c>
      <c r="B11" s="27">
        <v>21804.988044637317</v>
      </c>
      <c r="C11" s="27">
        <v>18653.044532275137</v>
      </c>
      <c r="D11" s="27">
        <v>21638.249586748632</v>
      </c>
      <c r="E11" s="27">
        <v>22452.508120999999</v>
      </c>
      <c r="F11" s="130">
        <v>30031.959013277978</v>
      </c>
      <c r="G11" s="27">
        <v>9783.5669552241252</v>
      </c>
      <c r="H11" s="27">
        <v>7914.5062839631419</v>
      </c>
      <c r="I11" s="27">
        <v>8803.2217973124916</v>
      </c>
      <c r="J11" s="27">
        <v>10408.424977000001</v>
      </c>
      <c r="K11" s="130">
        <v>8684.5035231227012</v>
      </c>
      <c r="L11" s="196" t="s">
        <v>12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</row>
    <row r="12" spans="1:387" ht="18" customHeight="1" thickBot="1">
      <c r="A12" s="263" t="s">
        <v>288</v>
      </c>
      <c r="B12" s="15">
        <v>16228.691625834965</v>
      </c>
      <c r="C12" s="15">
        <v>14199.943035148146</v>
      </c>
      <c r="D12" s="15">
        <v>15556.923393334124</v>
      </c>
      <c r="E12" s="15">
        <v>16973.973773000002</v>
      </c>
      <c r="F12" s="127">
        <v>19999.974637384523</v>
      </c>
      <c r="G12" s="264">
        <v>9053.824269794417</v>
      </c>
      <c r="H12" s="264">
        <v>7293.9303533558987</v>
      </c>
      <c r="I12" s="264">
        <v>8064.8218787529604</v>
      </c>
      <c r="J12" s="264">
        <v>9192.3851919999997</v>
      </c>
      <c r="K12" s="265">
        <v>7660.9507176214611</v>
      </c>
      <c r="L12" s="192" t="s">
        <v>294</v>
      </c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230"/>
      <c r="FJ12" s="230"/>
      <c r="FK12" s="230"/>
      <c r="FL12" s="230"/>
      <c r="FM12" s="230"/>
      <c r="FN12" s="230"/>
      <c r="FO12" s="230"/>
      <c r="FP12" s="230"/>
      <c r="FQ12" s="230"/>
      <c r="FR12" s="230"/>
      <c r="FS12" s="230"/>
      <c r="FT12" s="230"/>
      <c r="FU12" s="230"/>
      <c r="FV12" s="230"/>
      <c r="FW12" s="230"/>
      <c r="FX12" s="230"/>
      <c r="FY12" s="230"/>
      <c r="FZ12" s="230"/>
      <c r="GA12" s="230"/>
      <c r="GB12" s="230"/>
      <c r="GC12" s="230"/>
      <c r="GD12" s="230"/>
      <c r="GE12" s="230"/>
      <c r="GF12" s="230"/>
      <c r="GG12" s="230"/>
      <c r="GH12" s="230"/>
      <c r="GI12" s="230"/>
      <c r="GJ12" s="230"/>
      <c r="GK12" s="230"/>
      <c r="GL12" s="230"/>
      <c r="GM12" s="230"/>
      <c r="GN12" s="230"/>
      <c r="GO12" s="230"/>
      <c r="GP12" s="230"/>
      <c r="GQ12" s="230"/>
      <c r="GR12" s="230"/>
      <c r="GS12" s="230"/>
      <c r="GT12" s="230"/>
      <c r="GU12" s="230"/>
      <c r="GV12" s="230"/>
      <c r="GW12" s="230"/>
      <c r="GX12" s="230"/>
      <c r="GY12" s="230"/>
      <c r="GZ12" s="230"/>
      <c r="HA12" s="230"/>
      <c r="HB12" s="230"/>
      <c r="HC12" s="230"/>
      <c r="HD12" s="230"/>
      <c r="HE12" s="230"/>
      <c r="HF12" s="230"/>
      <c r="HG12" s="230"/>
      <c r="HH12" s="230"/>
      <c r="HI12" s="230"/>
      <c r="HJ12" s="230"/>
      <c r="HK12" s="230"/>
      <c r="HL12" s="230"/>
      <c r="HM12" s="230"/>
      <c r="HN12" s="230"/>
      <c r="HO12" s="230"/>
      <c r="HP12" s="230"/>
      <c r="HQ12" s="230"/>
      <c r="HR12" s="230"/>
      <c r="HS12" s="230"/>
      <c r="HT12" s="230"/>
      <c r="HU12" s="230"/>
      <c r="HV12" s="230"/>
      <c r="HW12" s="230"/>
      <c r="HX12" s="230"/>
      <c r="HY12" s="230"/>
      <c r="HZ12" s="230"/>
      <c r="IA12" s="230"/>
      <c r="IB12" s="230"/>
      <c r="IC12" s="230"/>
      <c r="ID12" s="230"/>
      <c r="IE12" s="230"/>
      <c r="IF12" s="230"/>
      <c r="IG12" s="230"/>
      <c r="IH12" s="230"/>
      <c r="II12" s="230"/>
      <c r="IJ12" s="230"/>
      <c r="IK12" s="230"/>
      <c r="IL12" s="230"/>
      <c r="IM12" s="230"/>
      <c r="IN12" s="230"/>
      <c r="IO12" s="230"/>
      <c r="IP12" s="230"/>
      <c r="IQ12" s="230"/>
      <c r="IR12" s="230"/>
      <c r="IS12" s="230"/>
      <c r="IT12" s="230"/>
      <c r="IU12" s="230"/>
      <c r="IV12" s="230"/>
      <c r="IW12" s="230"/>
      <c r="IX12" s="230"/>
      <c r="IY12" s="230"/>
      <c r="IZ12" s="230"/>
      <c r="JA12" s="230"/>
      <c r="JB12" s="230"/>
      <c r="JC12" s="230"/>
      <c r="JD12" s="230"/>
      <c r="JE12" s="230"/>
      <c r="JF12" s="230"/>
      <c r="JG12" s="230"/>
      <c r="JH12" s="230"/>
      <c r="JI12" s="230"/>
      <c r="JJ12" s="230"/>
      <c r="JK12" s="230"/>
      <c r="JL12" s="230"/>
      <c r="JM12" s="230"/>
      <c r="JN12" s="230"/>
      <c r="JO12" s="230"/>
      <c r="JP12" s="230"/>
      <c r="JQ12" s="230"/>
      <c r="JR12" s="230"/>
      <c r="JS12" s="230"/>
      <c r="JT12" s="230"/>
      <c r="JU12" s="230"/>
      <c r="JV12" s="230"/>
      <c r="JW12" s="230"/>
      <c r="JX12" s="230"/>
      <c r="JY12" s="230"/>
      <c r="JZ12" s="230"/>
      <c r="KA12" s="230"/>
      <c r="KB12" s="230"/>
      <c r="KC12" s="230"/>
      <c r="KD12" s="230"/>
      <c r="KE12" s="230"/>
      <c r="KF12" s="230"/>
      <c r="KG12" s="230"/>
      <c r="KH12" s="230"/>
      <c r="KI12" s="230"/>
      <c r="KJ12" s="230"/>
      <c r="KK12" s="230"/>
      <c r="KL12" s="230"/>
      <c r="KM12" s="230"/>
      <c r="KN12" s="230"/>
      <c r="KO12" s="230"/>
      <c r="KP12" s="230"/>
      <c r="KQ12" s="230"/>
      <c r="KR12" s="230"/>
      <c r="KS12" s="230"/>
      <c r="KT12" s="230"/>
      <c r="KU12" s="230"/>
      <c r="KV12" s="230"/>
      <c r="KW12" s="230"/>
      <c r="KX12" s="230"/>
      <c r="KY12" s="230"/>
      <c r="KZ12" s="230"/>
      <c r="LA12" s="230"/>
      <c r="LB12" s="230"/>
      <c r="LC12" s="230"/>
      <c r="LD12" s="230"/>
      <c r="LE12" s="230"/>
      <c r="LF12" s="230"/>
      <c r="LG12" s="230"/>
      <c r="LH12" s="230"/>
      <c r="LI12" s="230"/>
      <c r="LJ12" s="230"/>
      <c r="LK12" s="230"/>
      <c r="LL12" s="230"/>
      <c r="LM12" s="230"/>
      <c r="LN12" s="230"/>
      <c r="LO12" s="230"/>
      <c r="LP12" s="230"/>
      <c r="LQ12" s="230"/>
      <c r="LR12" s="230"/>
      <c r="LS12" s="230"/>
      <c r="LT12" s="230"/>
      <c r="LU12" s="230"/>
      <c r="LV12" s="230"/>
      <c r="LW12" s="230"/>
      <c r="LX12" s="230"/>
      <c r="LY12" s="230"/>
      <c r="LZ12" s="230"/>
      <c r="MA12" s="230"/>
      <c r="MB12" s="230"/>
      <c r="MC12" s="230"/>
      <c r="MD12" s="230"/>
      <c r="ME12" s="230"/>
      <c r="MF12" s="230"/>
      <c r="MG12" s="230"/>
      <c r="MH12" s="230"/>
      <c r="MI12" s="230"/>
      <c r="MJ12" s="230"/>
      <c r="MK12" s="230"/>
      <c r="ML12" s="230"/>
      <c r="MM12" s="230"/>
      <c r="MN12" s="230"/>
      <c r="MO12" s="230"/>
      <c r="MP12" s="230"/>
      <c r="MQ12" s="230"/>
      <c r="MR12" s="230"/>
      <c r="MS12" s="230"/>
      <c r="MT12" s="230"/>
      <c r="MU12" s="230"/>
      <c r="MV12" s="230"/>
      <c r="MW12" s="230"/>
      <c r="MX12" s="230"/>
      <c r="MY12" s="230"/>
      <c r="MZ12" s="230"/>
      <c r="NA12" s="230"/>
      <c r="NB12" s="230"/>
      <c r="NC12" s="230"/>
      <c r="ND12" s="230"/>
      <c r="NE12" s="230"/>
      <c r="NF12" s="230"/>
      <c r="NG12" s="230"/>
      <c r="NH12" s="230"/>
      <c r="NI12" s="230"/>
      <c r="NJ12" s="230"/>
      <c r="NK12" s="230"/>
      <c r="NL12" s="230"/>
      <c r="NM12" s="230"/>
      <c r="NN12" s="230"/>
      <c r="NO12" s="230"/>
      <c r="NP12" s="230"/>
      <c r="NQ12" s="230"/>
      <c r="NR12" s="230"/>
      <c r="NS12" s="230"/>
      <c r="NT12" s="230"/>
      <c r="NU12" s="230"/>
      <c r="NV12" s="230"/>
      <c r="NW12" s="230"/>
    </row>
    <row r="13" spans="1:387" ht="15.75" customHeight="1">
      <c r="A13" s="32" t="s">
        <v>13</v>
      </c>
      <c r="B13" s="22">
        <v>14662.032608443295</v>
      </c>
      <c r="C13" s="22">
        <v>14203.108019679454</v>
      </c>
      <c r="D13" s="22">
        <v>17075.974640338296</v>
      </c>
      <c r="E13" s="22">
        <v>17411.102296000001</v>
      </c>
      <c r="F13" s="129">
        <v>20873.954079247891</v>
      </c>
      <c r="G13" s="33">
        <v>9452.2674130290889</v>
      </c>
      <c r="H13" s="33">
        <v>6734.1436397595589</v>
      </c>
      <c r="I13" s="33">
        <v>8064.0664114283145</v>
      </c>
      <c r="J13" s="33">
        <v>9624.6586299999999</v>
      </c>
      <c r="K13" s="131">
        <v>7985.3900765152848</v>
      </c>
      <c r="L13" s="34" t="s">
        <v>14</v>
      </c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30"/>
      <c r="FB13" s="230"/>
      <c r="FC13" s="230"/>
      <c r="FD13" s="230"/>
      <c r="FE13" s="230"/>
      <c r="FF13" s="230"/>
      <c r="FG13" s="230"/>
      <c r="FH13" s="230"/>
      <c r="FI13" s="230"/>
      <c r="FJ13" s="230"/>
      <c r="FK13" s="230"/>
      <c r="FL13" s="230"/>
      <c r="FM13" s="230"/>
      <c r="FN13" s="230"/>
      <c r="FO13" s="230"/>
      <c r="FP13" s="230"/>
      <c r="FQ13" s="230"/>
      <c r="FR13" s="230"/>
      <c r="FS13" s="230"/>
      <c r="FT13" s="230"/>
      <c r="FU13" s="230"/>
      <c r="FV13" s="230"/>
      <c r="FW13" s="230"/>
      <c r="FX13" s="230"/>
      <c r="FY13" s="230"/>
      <c r="FZ13" s="230"/>
      <c r="GA13" s="230"/>
      <c r="GB13" s="230"/>
      <c r="GC13" s="230"/>
      <c r="GD13" s="230"/>
      <c r="GE13" s="230"/>
      <c r="GF13" s="230"/>
      <c r="GG13" s="230"/>
      <c r="GH13" s="230"/>
      <c r="GI13" s="230"/>
      <c r="GJ13" s="230"/>
      <c r="GK13" s="230"/>
      <c r="GL13" s="230"/>
      <c r="GM13" s="230"/>
      <c r="GN13" s="230"/>
      <c r="GO13" s="230"/>
      <c r="GP13" s="230"/>
      <c r="GQ13" s="230"/>
      <c r="GR13" s="230"/>
      <c r="GS13" s="230"/>
      <c r="GT13" s="230"/>
      <c r="GU13" s="230"/>
      <c r="GV13" s="230"/>
      <c r="GW13" s="230"/>
      <c r="GX13" s="230"/>
      <c r="GY13" s="230"/>
      <c r="GZ13" s="230"/>
      <c r="HA13" s="230"/>
      <c r="HB13" s="230"/>
      <c r="HC13" s="230"/>
      <c r="HD13" s="230"/>
      <c r="HE13" s="230"/>
      <c r="HF13" s="230"/>
      <c r="HG13" s="230"/>
      <c r="HH13" s="230"/>
      <c r="HI13" s="230"/>
      <c r="HJ13" s="230"/>
      <c r="HK13" s="230"/>
      <c r="HL13" s="230"/>
      <c r="HM13" s="230"/>
      <c r="HN13" s="230"/>
      <c r="HO13" s="230"/>
      <c r="HP13" s="230"/>
      <c r="HQ13" s="230"/>
      <c r="HR13" s="230"/>
      <c r="HS13" s="230"/>
      <c r="HT13" s="230"/>
      <c r="HU13" s="230"/>
      <c r="HV13" s="230"/>
      <c r="HW13" s="230"/>
      <c r="HX13" s="230"/>
      <c r="HY13" s="230"/>
      <c r="HZ13" s="230"/>
      <c r="IA13" s="230"/>
      <c r="IB13" s="230"/>
      <c r="IC13" s="230"/>
      <c r="ID13" s="230"/>
      <c r="IE13" s="230"/>
      <c r="IF13" s="230"/>
      <c r="IG13" s="230"/>
      <c r="IH13" s="230"/>
      <c r="II13" s="230"/>
      <c r="IJ13" s="230"/>
      <c r="IK13" s="230"/>
      <c r="IL13" s="230"/>
      <c r="IM13" s="230"/>
      <c r="IN13" s="230"/>
      <c r="IO13" s="230"/>
      <c r="IP13" s="230"/>
      <c r="IQ13" s="230"/>
      <c r="IR13" s="230"/>
      <c r="IS13" s="230"/>
      <c r="IT13" s="230"/>
      <c r="IU13" s="230"/>
      <c r="IV13" s="230"/>
      <c r="IW13" s="230"/>
      <c r="IX13" s="230"/>
      <c r="IY13" s="230"/>
      <c r="IZ13" s="230"/>
      <c r="JA13" s="230"/>
      <c r="JB13" s="230"/>
      <c r="JC13" s="230"/>
      <c r="JD13" s="230"/>
      <c r="JE13" s="230"/>
      <c r="JF13" s="230"/>
      <c r="JG13" s="230"/>
      <c r="JH13" s="230"/>
      <c r="JI13" s="230"/>
      <c r="JJ13" s="230"/>
      <c r="JK13" s="230"/>
      <c r="JL13" s="230"/>
      <c r="JM13" s="230"/>
      <c r="JN13" s="230"/>
      <c r="JO13" s="230"/>
      <c r="JP13" s="230"/>
      <c r="JQ13" s="230"/>
      <c r="JR13" s="230"/>
      <c r="JS13" s="230"/>
      <c r="JT13" s="230"/>
      <c r="JU13" s="230"/>
      <c r="JV13" s="230"/>
      <c r="JW13" s="230"/>
      <c r="JX13" s="230"/>
      <c r="JY13" s="230"/>
      <c r="JZ13" s="230"/>
      <c r="KA13" s="230"/>
      <c r="KB13" s="230"/>
      <c r="KC13" s="230"/>
      <c r="KD13" s="230"/>
      <c r="KE13" s="230"/>
      <c r="KF13" s="230"/>
      <c r="KG13" s="230"/>
      <c r="KH13" s="230"/>
      <c r="KI13" s="230"/>
      <c r="KJ13" s="230"/>
      <c r="KK13" s="230"/>
      <c r="KL13" s="230"/>
      <c r="KM13" s="230"/>
      <c r="KN13" s="230"/>
      <c r="KO13" s="230"/>
      <c r="KP13" s="230"/>
      <c r="KQ13" s="230"/>
      <c r="KR13" s="230"/>
      <c r="KS13" s="230"/>
      <c r="KT13" s="230"/>
      <c r="KU13" s="230"/>
      <c r="KV13" s="230"/>
      <c r="KW13" s="230"/>
      <c r="KX13" s="230"/>
      <c r="KY13" s="230"/>
      <c r="KZ13" s="230"/>
      <c r="LA13" s="230"/>
      <c r="LB13" s="230"/>
      <c r="LC13" s="230"/>
      <c r="LD13" s="230"/>
      <c r="LE13" s="230"/>
      <c r="LF13" s="230"/>
      <c r="LG13" s="230"/>
      <c r="LH13" s="230"/>
      <c r="LI13" s="230"/>
      <c r="LJ13" s="230"/>
      <c r="LK13" s="230"/>
      <c r="LL13" s="230"/>
      <c r="LM13" s="230"/>
      <c r="LN13" s="230"/>
      <c r="LO13" s="230"/>
      <c r="LP13" s="230"/>
      <c r="LQ13" s="230"/>
      <c r="LR13" s="230"/>
      <c r="LS13" s="230"/>
      <c r="LT13" s="230"/>
      <c r="LU13" s="230"/>
      <c r="LV13" s="230"/>
      <c r="LW13" s="230"/>
      <c r="LX13" s="230"/>
      <c r="LY13" s="230"/>
      <c r="LZ13" s="230"/>
      <c r="MA13" s="230"/>
      <c r="MB13" s="230"/>
      <c r="MC13" s="230"/>
      <c r="MD13" s="230"/>
      <c r="ME13" s="230"/>
      <c r="MF13" s="230"/>
      <c r="MG13" s="230"/>
      <c r="MH13" s="230"/>
      <c r="MI13" s="230"/>
      <c r="MJ13" s="230"/>
      <c r="MK13" s="230"/>
      <c r="ML13" s="230"/>
      <c r="MM13" s="230"/>
      <c r="MN13" s="230"/>
      <c r="MO13" s="230"/>
      <c r="MP13" s="230"/>
      <c r="MQ13" s="230"/>
      <c r="MR13" s="230"/>
      <c r="MS13" s="230"/>
      <c r="MT13" s="230"/>
      <c r="MU13" s="230"/>
      <c r="MV13" s="230"/>
      <c r="MW13" s="230"/>
      <c r="MX13" s="230"/>
      <c r="MY13" s="230"/>
      <c r="MZ13" s="230"/>
      <c r="NA13" s="230"/>
      <c r="NB13" s="230"/>
      <c r="NC13" s="230"/>
      <c r="ND13" s="230"/>
      <c r="NE13" s="230"/>
      <c r="NF13" s="230"/>
      <c r="NG13" s="230"/>
      <c r="NH13" s="230"/>
      <c r="NI13" s="230"/>
      <c r="NJ13" s="230"/>
      <c r="NK13" s="230"/>
      <c r="NL13" s="230"/>
      <c r="NM13" s="230"/>
      <c r="NN13" s="230"/>
      <c r="NO13" s="230"/>
      <c r="NP13" s="230"/>
      <c r="NQ13" s="230"/>
      <c r="NR13" s="230"/>
      <c r="NS13" s="230"/>
      <c r="NT13" s="230"/>
      <c r="NU13" s="230"/>
      <c r="NV13" s="230"/>
      <c r="NW13" s="230"/>
    </row>
    <row r="14" spans="1:387" ht="15.75" customHeight="1">
      <c r="A14" s="197" t="s">
        <v>15</v>
      </c>
      <c r="B14" s="18">
        <v>13524.934901825836</v>
      </c>
      <c r="C14" s="18">
        <v>12972.463129263859</v>
      </c>
      <c r="D14" s="18">
        <v>14719.277478704378</v>
      </c>
      <c r="E14" s="18">
        <v>16061.767271000001</v>
      </c>
      <c r="F14" s="128">
        <v>19098.86624282226</v>
      </c>
      <c r="G14" s="18">
        <v>8995.7662240838436</v>
      </c>
      <c r="H14" s="18">
        <v>6382.5751964337842</v>
      </c>
      <c r="I14" s="18">
        <v>7647.5528601340729</v>
      </c>
      <c r="J14" s="18">
        <v>8905.9171000000006</v>
      </c>
      <c r="K14" s="128">
        <v>7302.7429792926532</v>
      </c>
      <c r="L14" s="36" t="s">
        <v>16</v>
      </c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0"/>
      <c r="FF14" s="230"/>
      <c r="FG14" s="230"/>
      <c r="FH14" s="230"/>
      <c r="FI14" s="230"/>
      <c r="FJ14" s="230"/>
      <c r="FK14" s="230"/>
      <c r="FL14" s="230"/>
      <c r="FM14" s="230"/>
      <c r="FN14" s="230"/>
      <c r="FO14" s="230"/>
      <c r="FP14" s="230"/>
      <c r="FQ14" s="230"/>
      <c r="FR14" s="230"/>
      <c r="FS14" s="230"/>
      <c r="FT14" s="230"/>
      <c r="FU14" s="230"/>
      <c r="FV14" s="230"/>
      <c r="FW14" s="230"/>
      <c r="FX14" s="230"/>
      <c r="FY14" s="230"/>
      <c r="FZ14" s="230"/>
      <c r="GA14" s="230"/>
      <c r="GB14" s="230"/>
      <c r="GC14" s="230"/>
      <c r="GD14" s="230"/>
      <c r="GE14" s="230"/>
      <c r="GF14" s="230"/>
      <c r="GG14" s="230"/>
      <c r="GH14" s="230"/>
      <c r="GI14" s="230"/>
      <c r="GJ14" s="230"/>
      <c r="GK14" s="230"/>
      <c r="GL14" s="230"/>
      <c r="GM14" s="230"/>
      <c r="GN14" s="230"/>
      <c r="GO14" s="230"/>
      <c r="GP14" s="230"/>
      <c r="GQ14" s="230"/>
      <c r="GR14" s="230"/>
      <c r="GS14" s="230"/>
      <c r="GT14" s="230"/>
      <c r="GU14" s="230"/>
      <c r="GV14" s="230"/>
      <c r="GW14" s="230"/>
      <c r="GX14" s="230"/>
      <c r="GY14" s="230"/>
      <c r="GZ14" s="230"/>
      <c r="HA14" s="230"/>
      <c r="HB14" s="230"/>
      <c r="HC14" s="230"/>
      <c r="HD14" s="230"/>
      <c r="HE14" s="230"/>
      <c r="HF14" s="230"/>
      <c r="HG14" s="230"/>
      <c r="HH14" s="230"/>
      <c r="HI14" s="230"/>
      <c r="HJ14" s="230"/>
      <c r="HK14" s="230"/>
      <c r="HL14" s="230"/>
      <c r="HM14" s="230"/>
      <c r="HN14" s="230"/>
      <c r="HO14" s="230"/>
      <c r="HP14" s="230"/>
      <c r="HQ14" s="230"/>
      <c r="HR14" s="230"/>
      <c r="HS14" s="230"/>
      <c r="HT14" s="230"/>
      <c r="HU14" s="230"/>
      <c r="HV14" s="230"/>
      <c r="HW14" s="230"/>
      <c r="HX14" s="230"/>
      <c r="HY14" s="230"/>
      <c r="HZ14" s="230"/>
      <c r="IA14" s="230"/>
      <c r="IB14" s="230"/>
      <c r="IC14" s="230"/>
      <c r="ID14" s="230"/>
      <c r="IE14" s="230"/>
      <c r="IF14" s="230"/>
      <c r="IG14" s="230"/>
      <c r="IH14" s="230"/>
      <c r="II14" s="230"/>
      <c r="IJ14" s="230"/>
      <c r="IK14" s="230"/>
      <c r="IL14" s="230"/>
      <c r="IM14" s="230"/>
      <c r="IN14" s="230"/>
      <c r="IO14" s="230"/>
      <c r="IP14" s="230"/>
      <c r="IQ14" s="230"/>
      <c r="IR14" s="230"/>
      <c r="IS14" s="230"/>
      <c r="IT14" s="230"/>
      <c r="IU14" s="230"/>
      <c r="IV14" s="230"/>
      <c r="IW14" s="230"/>
      <c r="IX14" s="230"/>
      <c r="IY14" s="230"/>
      <c r="IZ14" s="230"/>
      <c r="JA14" s="230"/>
      <c r="JB14" s="230"/>
      <c r="JC14" s="230"/>
      <c r="JD14" s="230"/>
      <c r="JE14" s="230"/>
      <c r="JF14" s="230"/>
      <c r="JG14" s="230"/>
      <c r="JH14" s="230"/>
      <c r="JI14" s="230"/>
      <c r="JJ14" s="230"/>
      <c r="JK14" s="230"/>
      <c r="JL14" s="230"/>
      <c r="JM14" s="230"/>
      <c r="JN14" s="230"/>
      <c r="JO14" s="230"/>
      <c r="JP14" s="230"/>
      <c r="JQ14" s="230"/>
      <c r="JR14" s="230"/>
      <c r="JS14" s="230"/>
      <c r="JT14" s="230"/>
      <c r="JU14" s="230"/>
      <c r="JV14" s="230"/>
      <c r="JW14" s="230"/>
      <c r="JX14" s="230"/>
      <c r="JY14" s="230"/>
      <c r="JZ14" s="230"/>
      <c r="KA14" s="230"/>
      <c r="KB14" s="230"/>
      <c r="KC14" s="230"/>
      <c r="KD14" s="230"/>
      <c r="KE14" s="230"/>
      <c r="KF14" s="230"/>
      <c r="KG14" s="230"/>
      <c r="KH14" s="230"/>
      <c r="KI14" s="230"/>
      <c r="KJ14" s="230"/>
      <c r="KK14" s="230"/>
      <c r="KL14" s="230"/>
      <c r="KM14" s="230"/>
      <c r="KN14" s="230"/>
      <c r="KO14" s="230"/>
      <c r="KP14" s="230"/>
      <c r="KQ14" s="230"/>
      <c r="KR14" s="230"/>
      <c r="KS14" s="230"/>
      <c r="KT14" s="230"/>
      <c r="KU14" s="230"/>
      <c r="KV14" s="230"/>
      <c r="KW14" s="230"/>
      <c r="KX14" s="230"/>
      <c r="KY14" s="230"/>
      <c r="KZ14" s="230"/>
      <c r="LA14" s="230"/>
      <c r="LB14" s="230"/>
      <c r="LC14" s="230"/>
      <c r="LD14" s="230"/>
      <c r="LE14" s="230"/>
      <c r="LF14" s="230"/>
      <c r="LG14" s="230"/>
      <c r="LH14" s="230"/>
      <c r="LI14" s="230"/>
      <c r="LJ14" s="230"/>
      <c r="LK14" s="230"/>
      <c r="LL14" s="230"/>
      <c r="LM14" s="230"/>
      <c r="LN14" s="230"/>
      <c r="LO14" s="230"/>
      <c r="LP14" s="230"/>
      <c r="LQ14" s="230"/>
      <c r="LR14" s="230"/>
      <c r="LS14" s="230"/>
      <c r="LT14" s="230"/>
      <c r="LU14" s="230"/>
      <c r="LV14" s="230"/>
      <c r="LW14" s="230"/>
      <c r="LX14" s="230"/>
      <c r="LY14" s="230"/>
      <c r="LZ14" s="230"/>
      <c r="MA14" s="230"/>
      <c r="MB14" s="230"/>
      <c r="MC14" s="230"/>
      <c r="MD14" s="230"/>
      <c r="ME14" s="230"/>
      <c r="MF14" s="230"/>
      <c r="MG14" s="230"/>
      <c r="MH14" s="230"/>
      <c r="MI14" s="230"/>
      <c r="MJ14" s="230"/>
      <c r="MK14" s="230"/>
      <c r="ML14" s="230"/>
      <c r="MM14" s="230"/>
      <c r="MN14" s="230"/>
      <c r="MO14" s="230"/>
      <c r="MP14" s="230"/>
      <c r="MQ14" s="230"/>
      <c r="MR14" s="230"/>
      <c r="MS14" s="230"/>
      <c r="MT14" s="230"/>
      <c r="MU14" s="230"/>
      <c r="MV14" s="230"/>
      <c r="MW14" s="230"/>
      <c r="MX14" s="230"/>
      <c r="MY14" s="230"/>
      <c r="MZ14" s="230"/>
      <c r="NA14" s="230"/>
      <c r="NB14" s="230"/>
      <c r="NC14" s="230"/>
      <c r="ND14" s="230"/>
      <c r="NE14" s="230"/>
      <c r="NF14" s="230"/>
      <c r="NG14" s="230"/>
      <c r="NH14" s="230"/>
      <c r="NI14" s="230"/>
      <c r="NJ14" s="230"/>
      <c r="NK14" s="230"/>
      <c r="NL14" s="230"/>
      <c r="NM14" s="230"/>
      <c r="NN14" s="230"/>
      <c r="NO14" s="230"/>
      <c r="NP14" s="230"/>
      <c r="NQ14" s="230"/>
      <c r="NR14" s="230"/>
      <c r="NS14" s="230"/>
      <c r="NT14" s="230"/>
      <c r="NU14" s="230"/>
      <c r="NV14" s="230"/>
      <c r="NW14" s="230"/>
    </row>
    <row r="15" spans="1:387">
      <c r="A15" s="40" t="s">
        <v>17</v>
      </c>
      <c r="B15" s="38">
        <v>212.44294984876771</v>
      </c>
      <c r="C15" s="38">
        <v>170.21510888597257</v>
      </c>
      <c r="D15" s="38">
        <v>204.73645860786513</v>
      </c>
      <c r="E15" s="38">
        <v>203.37242800000001</v>
      </c>
      <c r="F15" s="132">
        <v>204.87361556415448</v>
      </c>
      <c r="G15" s="38">
        <v>7.8475303983025517</v>
      </c>
      <c r="H15" s="38">
        <v>8.9911107630135003</v>
      </c>
      <c r="I15" s="38">
        <v>55.977313151254059</v>
      </c>
      <c r="J15" s="7">
        <v>21.501501000000001</v>
      </c>
      <c r="K15" s="132">
        <v>15.474883000677849</v>
      </c>
      <c r="L15" s="41" t="s">
        <v>18</v>
      </c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0"/>
      <c r="FF15" s="230"/>
      <c r="FG15" s="230"/>
      <c r="FH15" s="230"/>
      <c r="FI15" s="230"/>
      <c r="FJ15" s="230"/>
      <c r="FK15" s="230"/>
      <c r="FL15" s="230"/>
      <c r="FM15" s="230"/>
      <c r="FN15" s="230"/>
      <c r="FO15" s="230"/>
      <c r="FP15" s="230"/>
      <c r="FQ15" s="230"/>
      <c r="FR15" s="230"/>
      <c r="FS15" s="230"/>
      <c r="FT15" s="230"/>
      <c r="FU15" s="230"/>
      <c r="FV15" s="230"/>
      <c r="FW15" s="230"/>
      <c r="FX15" s="230"/>
      <c r="FY15" s="230"/>
      <c r="FZ15" s="230"/>
      <c r="GA15" s="230"/>
      <c r="GB15" s="230"/>
      <c r="GC15" s="230"/>
      <c r="GD15" s="230"/>
      <c r="GE15" s="230"/>
      <c r="GF15" s="230"/>
      <c r="GG15" s="230"/>
      <c r="GH15" s="230"/>
      <c r="GI15" s="230"/>
      <c r="GJ15" s="230"/>
      <c r="GK15" s="230"/>
      <c r="GL15" s="230"/>
      <c r="GM15" s="230"/>
      <c r="GN15" s="230"/>
      <c r="GO15" s="230"/>
      <c r="GP15" s="230"/>
      <c r="GQ15" s="230"/>
      <c r="GR15" s="230"/>
      <c r="GS15" s="230"/>
      <c r="GT15" s="230"/>
      <c r="GU15" s="230"/>
      <c r="GV15" s="230"/>
      <c r="GW15" s="230"/>
      <c r="GX15" s="230"/>
      <c r="GY15" s="230"/>
      <c r="GZ15" s="230"/>
      <c r="HA15" s="230"/>
      <c r="HB15" s="230"/>
      <c r="HC15" s="230"/>
      <c r="HD15" s="230"/>
      <c r="HE15" s="230"/>
      <c r="HF15" s="230"/>
      <c r="HG15" s="230"/>
      <c r="HH15" s="230"/>
      <c r="HI15" s="230"/>
      <c r="HJ15" s="230"/>
      <c r="HK15" s="230"/>
      <c r="HL15" s="230"/>
      <c r="HM15" s="230"/>
      <c r="HN15" s="230"/>
      <c r="HO15" s="230"/>
      <c r="HP15" s="230"/>
      <c r="HQ15" s="230"/>
      <c r="HR15" s="230"/>
      <c r="HS15" s="230"/>
      <c r="HT15" s="230"/>
      <c r="HU15" s="230"/>
      <c r="HV15" s="230"/>
      <c r="HW15" s="230"/>
      <c r="HX15" s="230"/>
      <c r="HY15" s="230"/>
      <c r="HZ15" s="230"/>
      <c r="IA15" s="230"/>
      <c r="IB15" s="230"/>
      <c r="IC15" s="230"/>
      <c r="ID15" s="230"/>
      <c r="IE15" s="230"/>
      <c r="IF15" s="230"/>
      <c r="IG15" s="230"/>
      <c r="IH15" s="230"/>
      <c r="II15" s="230"/>
      <c r="IJ15" s="230"/>
      <c r="IK15" s="230"/>
      <c r="IL15" s="230"/>
      <c r="IM15" s="230"/>
      <c r="IN15" s="230"/>
      <c r="IO15" s="230"/>
      <c r="IP15" s="230"/>
      <c r="IQ15" s="230"/>
      <c r="IR15" s="230"/>
      <c r="IS15" s="230"/>
      <c r="IT15" s="230"/>
      <c r="IU15" s="230"/>
      <c r="IV15" s="230"/>
      <c r="IW15" s="230"/>
      <c r="IX15" s="230"/>
      <c r="IY15" s="230"/>
      <c r="IZ15" s="230"/>
      <c r="JA15" s="230"/>
      <c r="JB15" s="230"/>
      <c r="JC15" s="230"/>
      <c r="JD15" s="230"/>
      <c r="JE15" s="230"/>
      <c r="JF15" s="230"/>
      <c r="JG15" s="230"/>
      <c r="JH15" s="230"/>
      <c r="JI15" s="230"/>
      <c r="JJ15" s="230"/>
      <c r="JK15" s="230"/>
      <c r="JL15" s="230"/>
      <c r="JM15" s="230"/>
      <c r="JN15" s="230"/>
      <c r="JO15" s="230"/>
      <c r="JP15" s="230"/>
      <c r="JQ15" s="230"/>
      <c r="JR15" s="230"/>
      <c r="JS15" s="230"/>
      <c r="JT15" s="230"/>
      <c r="JU15" s="230"/>
      <c r="JV15" s="230"/>
      <c r="JW15" s="230"/>
      <c r="JX15" s="230"/>
      <c r="JY15" s="230"/>
      <c r="JZ15" s="230"/>
      <c r="KA15" s="230"/>
      <c r="KB15" s="230"/>
      <c r="KC15" s="230"/>
      <c r="KD15" s="230"/>
      <c r="KE15" s="230"/>
      <c r="KF15" s="230"/>
      <c r="KG15" s="230"/>
      <c r="KH15" s="230"/>
      <c r="KI15" s="230"/>
      <c r="KJ15" s="230"/>
      <c r="KK15" s="230"/>
      <c r="KL15" s="230"/>
      <c r="KM15" s="230"/>
      <c r="KN15" s="230"/>
      <c r="KO15" s="230"/>
      <c r="KP15" s="230"/>
      <c r="KQ15" s="230"/>
      <c r="KR15" s="230"/>
      <c r="KS15" s="230"/>
      <c r="KT15" s="230"/>
      <c r="KU15" s="230"/>
      <c r="KV15" s="230"/>
      <c r="KW15" s="230"/>
      <c r="KX15" s="230"/>
      <c r="KY15" s="230"/>
      <c r="KZ15" s="230"/>
      <c r="LA15" s="230"/>
      <c r="LB15" s="230"/>
      <c r="LC15" s="230"/>
      <c r="LD15" s="230"/>
      <c r="LE15" s="230"/>
      <c r="LF15" s="230"/>
      <c r="LG15" s="230"/>
      <c r="LH15" s="230"/>
      <c r="LI15" s="230"/>
      <c r="LJ15" s="230"/>
      <c r="LK15" s="230"/>
      <c r="LL15" s="230"/>
      <c r="LM15" s="230"/>
      <c r="LN15" s="230"/>
      <c r="LO15" s="230"/>
      <c r="LP15" s="230"/>
      <c r="LQ15" s="230"/>
      <c r="LR15" s="230"/>
      <c r="LS15" s="230"/>
      <c r="LT15" s="230"/>
      <c r="LU15" s="230"/>
      <c r="LV15" s="230"/>
      <c r="LW15" s="230"/>
      <c r="LX15" s="230"/>
      <c r="LY15" s="230"/>
      <c r="LZ15" s="230"/>
      <c r="MA15" s="230"/>
      <c r="MB15" s="230"/>
      <c r="MC15" s="230"/>
      <c r="MD15" s="230"/>
      <c r="ME15" s="230"/>
      <c r="MF15" s="230"/>
      <c r="MG15" s="230"/>
      <c r="MH15" s="230"/>
      <c r="MI15" s="230"/>
      <c r="MJ15" s="230"/>
      <c r="MK15" s="230"/>
      <c r="ML15" s="230"/>
      <c r="MM15" s="230"/>
      <c r="MN15" s="230"/>
      <c r="MO15" s="230"/>
      <c r="MP15" s="230"/>
      <c r="MQ15" s="230"/>
      <c r="MR15" s="230"/>
      <c r="MS15" s="230"/>
      <c r="MT15" s="230"/>
      <c r="MU15" s="230"/>
      <c r="MV15" s="230"/>
      <c r="MW15" s="230"/>
      <c r="MX15" s="230"/>
      <c r="MY15" s="230"/>
      <c r="MZ15" s="230"/>
      <c r="NA15" s="230"/>
      <c r="NB15" s="230"/>
      <c r="NC15" s="230"/>
      <c r="ND15" s="230"/>
      <c r="NE15" s="230"/>
      <c r="NF15" s="230"/>
      <c r="NG15" s="230"/>
      <c r="NH15" s="230"/>
      <c r="NI15" s="230"/>
      <c r="NJ15" s="230"/>
      <c r="NK15" s="230"/>
      <c r="NL15" s="230"/>
      <c r="NM15" s="230"/>
      <c r="NN15" s="230"/>
      <c r="NO15" s="230"/>
      <c r="NP15" s="230"/>
      <c r="NQ15" s="230"/>
      <c r="NR15" s="230"/>
      <c r="NS15" s="230"/>
      <c r="NT15" s="230"/>
      <c r="NU15" s="230"/>
      <c r="NV15" s="230"/>
      <c r="NW15" s="230"/>
    </row>
    <row r="16" spans="1:387">
      <c r="A16" s="40" t="s">
        <v>19</v>
      </c>
      <c r="B16" s="38">
        <v>816.29252714869676</v>
      </c>
      <c r="C16" s="38">
        <v>658.89764241403475</v>
      </c>
      <c r="D16" s="38">
        <v>859.18789651831639</v>
      </c>
      <c r="E16" s="38">
        <v>1299.1324950000001</v>
      </c>
      <c r="F16" s="132">
        <v>1712.9322706030919</v>
      </c>
      <c r="G16" s="38">
        <v>506.415800287987</v>
      </c>
      <c r="H16" s="38">
        <v>380.94727845186543</v>
      </c>
      <c r="I16" s="38">
        <v>358.55764049084001</v>
      </c>
      <c r="J16" s="38">
        <v>567.34337200000004</v>
      </c>
      <c r="K16" s="132">
        <v>403.46181825071437</v>
      </c>
      <c r="L16" s="41" t="s">
        <v>20</v>
      </c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0"/>
      <c r="FF16" s="230"/>
      <c r="FG16" s="230"/>
      <c r="FH16" s="230"/>
      <c r="FI16" s="230"/>
      <c r="FJ16" s="230"/>
      <c r="FK16" s="230"/>
      <c r="FL16" s="230"/>
      <c r="FM16" s="230"/>
      <c r="FN16" s="230"/>
      <c r="FO16" s="230"/>
      <c r="FP16" s="230"/>
      <c r="FQ16" s="230"/>
      <c r="FR16" s="230"/>
      <c r="FS16" s="230"/>
      <c r="FT16" s="230"/>
      <c r="FU16" s="230"/>
      <c r="FV16" s="230"/>
      <c r="FW16" s="230"/>
      <c r="FX16" s="230"/>
      <c r="FY16" s="230"/>
      <c r="FZ16" s="230"/>
      <c r="GA16" s="230"/>
      <c r="GB16" s="230"/>
      <c r="GC16" s="230"/>
      <c r="GD16" s="230"/>
      <c r="GE16" s="230"/>
      <c r="GF16" s="230"/>
      <c r="GG16" s="230"/>
      <c r="GH16" s="230"/>
      <c r="GI16" s="230"/>
      <c r="GJ16" s="230"/>
      <c r="GK16" s="230"/>
      <c r="GL16" s="230"/>
      <c r="GM16" s="230"/>
      <c r="GN16" s="230"/>
      <c r="GO16" s="230"/>
      <c r="GP16" s="230"/>
      <c r="GQ16" s="230"/>
      <c r="GR16" s="230"/>
      <c r="GS16" s="230"/>
      <c r="GT16" s="230"/>
      <c r="GU16" s="230"/>
      <c r="GV16" s="230"/>
      <c r="GW16" s="230"/>
      <c r="GX16" s="230"/>
      <c r="GY16" s="230"/>
      <c r="GZ16" s="230"/>
      <c r="HA16" s="230"/>
      <c r="HB16" s="230"/>
      <c r="HC16" s="230"/>
      <c r="HD16" s="230"/>
      <c r="HE16" s="230"/>
      <c r="HF16" s="230"/>
      <c r="HG16" s="230"/>
      <c r="HH16" s="230"/>
      <c r="HI16" s="230"/>
      <c r="HJ16" s="230"/>
      <c r="HK16" s="230"/>
      <c r="HL16" s="230"/>
      <c r="HM16" s="230"/>
      <c r="HN16" s="230"/>
      <c r="HO16" s="230"/>
      <c r="HP16" s="230"/>
      <c r="HQ16" s="230"/>
      <c r="HR16" s="230"/>
      <c r="HS16" s="230"/>
      <c r="HT16" s="230"/>
      <c r="HU16" s="230"/>
      <c r="HV16" s="230"/>
      <c r="HW16" s="230"/>
      <c r="HX16" s="230"/>
      <c r="HY16" s="230"/>
      <c r="HZ16" s="230"/>
      <c r="IA16" s="230"/>
      <c r="IB16" s="230"/>
      <c r="IC16" s="230"/>
      <c r="ID16" s="230"/>
      <c r="IE16" s="230"/>
      <c r="IF16" s="230"/>
      <c r="IG16" s="230"/>
      <c r="IH16" s="230"/>
      <c r="II16" s="230"/>
      <c r="IJ16" s="230"/>
      <c r="IK16" s="230"/>
      <c r="IL16" s="230"/>
      <c r="IM16" s="230"/>
      <c r="IN16" s="230"/>
      <c r="IO16" s="230"/>
      <c r="IP16" s="230"/>
      <c r="IQ16" s="230"/>
      <c r="IR16" s="230"/>
      <c r="IS16" s="230"/>
      <c r="IT16" s="230"/>
      <c r="IU16" s="230"/>
      <c r="IV16" s="230"/>
      <c r="IW16" s="230"/>
      <c r="IX16" s="230"/>
      <c r="IY16" s="230"/>
      <c r="IZ16" s="230"/>
      <c r="JA16" s="230"/>
      <c r="JB16" s="230"/>
      <c r="JC16" s="230"/>
      <c r="JD16" s="230"/>
      <c r="JE16" s="230"/>
      <c r="JF16" s="230"/>
      <c r="JG16" s="230"/>
      <c r="JH16" s="230"/>
      <c r="JI16" s="230"/>
      <c r="JJ16" s="230"/>
      <c r="JK16" s="230"/>
      <c r="JL16" s="230"/>
      <c r="JM16" s="230"/>
      <c r="JN16" s="230"/>
      <c r="JO16" s="230"/>
      <c r="JP16" s="230"/>
      <c r="JQ16" s="230"/>
      <c r="JR16" s="230"/>
      <c r="JS16" s="230"/>
      <c r="JT16" s="230"/>
      <c r="JU16" s="230"/>
      <c r="JV16" s="230"/>
      <c r="JW16" s="230"/>
      <c r="JX16" s="230"/>
      <c r="JY16" s="230"/>
      <c r="JZ16" s="230"/>
      <c r="KA16" s="230"/>
      <c r="KB16" s="230"/>
      <c r="KC16" s="230"/>
      <c r="KD16" s="230"/>
      <c r="KE16" s="230"/>
      <c r="KF16" s="230"/>
      <c r="KG16" s="230"/>
      <c r="KH16" s="230"/>
      <c r="KI16" s="230"/>
      <c r="KJ16" s="230"/>
      <c r="KK16" s="230"/>
      <c r="KL16" s="230"/>
      <c r="KM16" s="230"/>
      <c r="KN16" s="230"/>
      <c r="KO16" s="230"/>
      <c r="KP16" s="230"/>
      <c r="KQ16" s="230"/>
      <c r="KR16" s="230"/>
      <c r="KS16" s="230"/>
      <c r="KT16" s="230"/>
      <c r="KU16" s="230"/>
      <c r="KV16" s="230"/>
      <c r="KW16" s="230"/>
      <c r="KX16" s="230"/>
      <c r="KY16" s="230"/>
      <c r="KZ16" s="230"/>
      <c r="LA16" s="230"/>
      <c r="LB16" s="230"/>
      <c r="LC16" s="230"/>
      <c r="LD16" s="230"/>
      <c r="LE16" s="230"/>
      <c r="LF16" s="230"/>
      <c r="LG16" s="230"/>
      <c r="LH16" s="230"/>
      <c r="LI16" s="230"/>
      <c r="LJ16" s="230"/>
      <c r="LK16" s="230"/>
      <c r="LL16" s="230"/>
      <c r="LM16" s="230"/>
      <c r="LN16" s="230"/>
      <c r="LO16" s="230"/>
      <c r="LP16" s="230"/>
      <c r="LQ16" s="230"/>
      <c r="LR16" s="230"/>
      <c r="LS16" s="230"/>
      <c r="LT16" s="230"/>
      <c r="LU16" s="230"/>
      <c r="LV16" s="230"/>
      <c r="LW16" s="230"/>
      <c r="LX16" s="230"/>
      <c r="LY16" s="230"/>
      <c r="LZ16" s="230"/>
      <c r="MA16" s="230"/>
      <c r="MB16" s="230"/>
      <c r="MC16" s="230"/>
      <c r="MD16" s="230"/>
      <c r="ME16" s="230"/>
      <c r="MF16" s="230"/>
      <c r="MG16" s="230"/>
      <c r="MH16" s="230"/>
      <c r="MI16" s="230"/>
      <c r="MJ16" s="230"/>
      <c r="MK16" s="230"/>
      <c r="ML16" s="230"/>
      <c r="MM16" s="230"/>
      <c r="MN16" s="230"/>
      <c r="MO16" s="230"/>
      <c r="MP16" s="230"/>
      <c r="MQ16" s="230"/>
      <c r="MR16" s="230"/>
      <c r="MS16" s="230"/>
      <c r="MT16" s="230"/>
      <c r="MU16" s="230"/>
      <c r="MV16" s="230"/>
      <c r="MW16" s="230"/>
      <c r="MX16" s="230"/>
      <c r="MY16" s="230"/>
      <c r="MZ16" s="230"/>
      <c r="NA16" s="230"/>
      <c r="NB16" s="230"/>
      <c r="NC16" s="230"/>
      <c r="ND16" s="230"/>
      <c r="NE16" s="230"/>
      <c r="NF16" s="230"/>
      <c r="NG16" s="230"/>
      <c r="NH16" s="230"/>
      <c r="NI16" s="230"/>
      <c r="NJ16" s="230"/>
      <c r="NK16" s="230"/>
      <c r="NL16" s="230"/>
      <c r="NM16" s="230"/>
      <c r="NN16" s="230"/>
      <c r="NO16" s="230"/>
      <c r="NP16" s="230"/>
      <c r="NQ16" s="230"/>
      <c r="NR16" s="230"/>
      <c r="NS16" s="230"/>
      <c r="NT16" s="230"/>
      <c r="NU16" s="230"/>
      <c r="NV16" s="230"/>
      <c r="NW16" s="230"/>
    </row>
    <row r="17" spans="1:387">
      <c r="A17" s="40" t="s">
        <v>21</v>
      </c>
      <c r="B17" s="38">
        <v>163.25695074637471</v>
      </c>
      <c r="C17" s="38">
        <v>207.27748954874215</v>
      </c>
      <c r="D17" s="38">
        <v>187.17046849034432</v>
      </c>
      <c r="E17" s="38">
        <v>225.478241</v>
      </c>
      <c r="F17" s="132">
        <v>268.44805045921072</v>
      </c>
      <c r="G17" s="38">
        <v>15.300065871663055</v>
      </c>
      <c r="H17" s="38">
        <v>12.846436420190974</v>
      </c>
      <c r="I17" s="38">
        <v>14.880671747670592</v>
      </c>
      <c r="J17" s="38">
        <v>27.207630000000002</v>
      </c>
      <c r="K17" s="132">
        <v>18.540406147504441</v>
      </c>
      <c r="L17" s="41" t="s">
        <v>22</v>
      </c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  <c r="DU17" s="230"/>
      <c r="DV17" s="230"/>
      <c r="DW17" s="230"/>
      <c r="DX17" s="230"/>
      <c r="DY17" s="230"/>
      <c r="DZ17" s="230"/>
      <c r="EA17" s="230"/>
      <c r="EB17" s="230"/>
      <c r="EC17" s="230"/>
      <c r="ED17" s="230"/>
      <c r="EE17" s="230"/>
      <c r="EF17" s="230"/>
      <c r="EG17" s="230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30"/>
      <c r="FB17" s="230"/>
      <c r="FC17" s="230"/>
      <c r="FD17" s="230"/>
      <c r="FE17" s="230"/>
      <c r="FF17" s="230"/>
      <c r="FG17" s="230"/>
      <c r="FH17" s="230"/>
      <c r="FI17" s="230"/>
      <c r="FJ17" s="230"/>
      <c r="FK17" s="230"/>
      <c r="FL17" s="230"/>
      <c r="FM17" s="230"/>
      <c r="FN17" s="230"/>
      <c r="FO17" s="230"/>
      <c r="FP17" s="230"/>
      <c r="FQ17" s="230"/>
      <c r="FR17" s="230"/>
      <c r="FS17" s="230"/>
      <c r="FT17" s="230"/>
      <c r="FU17" s="230"/>
      <c r="FV17" s="230"/>
      <c r="FW17" s="230"/>
      <c r="FX17" s="230"/>
      <c r="FY17" s="230"/>
      <c r="FZ17" s="230"/>
      <c r="GA17" s="230"/>
      <c r="GB17" s="230"/>
      <c r="GC17" s="230"/>
      <c r="GD17" s="230"/>
      <c r="GE17" s="230"/>
      <c r="GF17" s="230"/>
      <c r="GG17" s="230"/>
      <c r="GH17" s="230"/>
      <c r="GI17" s="230"/>
      <c r="GJ17" s="230"/>
      <c r="GK17" s="230"/>
      <c r="GL17" s="230"/>
      <c r="GM17" s="230"/>
      <c r="GN17" s="230"/>
      <c r="GO17" s="230"/>
      <c r="GP17" s="230"/>
      <c r="GQ17" s="230"/>
      <c r="GR17" s="230"/>
      <c r="GS17" s="230"/>
      <c r="GT17" s="230"/>
      <c r="GU17" s="230"/>
      <c r="GV17" s="230"/>
      <c r="GW17" s="230"/>
      <c r="GX17" s="230"/>
      <c r="GY17" s="230"/>
      <c r="GZ17" s="230"/>
      <c r="HA17" s="230"/>
      <c r="HB17" s="230"/>
      <c r="HC17" s="230"/>
      <c r="HD17" s="230"/>
      <c r="HE17" s="230"/>
      <c r="HF17" s="230"/>
      <c r="HG17" s="230"/>
      <c r="HH17" s="230"/>
      <c r="HI17" s="230"/>
      <c r="HJ17" s="230"/>
      <c r="HK17" s="230"/>
      <c r="HL17" s="230"/>
      <c r="HM17" s="230"/>
      <c r="HN17" s="230"/>
      <c r="HO17" s="230"/>
      <c r="HP17" s="230"/>
      <c r="HQ17" s="230"/>
      <c r="HR17" s="230"/>
      <c r="HS17" s="230"/>
      <c r="HT17" s="230"/>
      <c r="HU17" s="230"/>
      <c r="HV17" s="230"/>
      <c r="HW17" s="230"/>
      <c r="HX17" s="230"/>
      <c r="HY17" s="230"/>
      <c r="HZ17" s="230"/>
      <c r="IA17" s="230"/>
      <c r="IB17" s="230"/>
      <c r="IC17" s="230"/>
      <c r="ID17" s="230"/>
      <c r="IE17" s="230"/>
      <c r="IF17" s="230"/>
      <c r="IG17" s="230"/>
      <c r="IH17" s="230"/>
      <c r="II17" s="230"/>
      <c r="IJ17" s="230"/>
      <c r="IK17" s="230"/>
      <c r="IL17" s="230"/>
      <c r="IM17" s="230"/>
      <c r="IN17" s="230"/>
      <c r="IO17" s="230"/>
      <c r="IP17" s="230"/>
      <c r="IQ17" s="230"/>
      <c r="IR17" s="230"/>
      <c r="IS17" s="230"/>
      <c r="IT17" s="230"/>
      <c r="IU17" s="230"/>
      <c r="IV17" s="230"/>
      <c r="IW17" s="230"/>
      <c r="IX17" s="230"/>
      <c r="IY17" s="230"/>
      <c r="IZ17" s="230"/>
      <c r="JA17" s="230"/>
      <c r="JB17" s="230"/>
      <c r="JC17" s="230"/>
      <c r="JD17" s="230"/>
      <c r="JE17" s="230"/>
      <c r="JF17" s="230"/>
      <c r="JG17" s="230"/>
      <c r="JH17" s="230"/>
      <c r="JI17" s="230"/>
      <c r="JJ17" s="230"/>
      <c r="JK17" s="230"/>
      <c r="JL17" s="230"/>
      <c r="JM17" s="230"/>
      <c r="JN17" s="230"/>
      <c r="JO17" s="230"/>
      <c r="JP17" s="230"/>
      <c r="JQ17" s="230"/>
      <c r="JR17" s="230"/>
      <c r="JS17" s="230"/>
      <c r="JT17" s="230"/>
      <c r="JU17" s="230"/>
      <c r="JV17" s="230"/>
      <c r="JW17" s="230"/>
      <c r="JX17" s="230"/>
      <c r="JY17" s="230"/>
      <c r="JZ17" s="230"/>
      <c r="KA17" s="230"/>
      <c r="KB17" s="230"/>
      <c r="KC17" s="230"/>
      <c r="KD17" s="230"/>
      <c r="KE17" s="230"/>
      <c r="KF17" s="230"/>
      <c r="KG17" s="230"/>
      <c r="KH17" s="230"/>
      <c r="KI17" s="230"/>
      <c r="KJ17" s="230"/>
      <c r="KK17" s="230"/>
      <c r="KL17" s="230"/>
      <c r="KM17" s="230"/>
      <c r="KN17" s="230"/>
      <c r="KO17" s="230"/>
      <c r="KP17" s="230"/>
      <c r="KQ17" s="230"/>
      <c r="KR17" s="230"/>
      <c r="KS17" s="230"/>
      <c r="KT17" s="230"/>
      <c r="KU17" s="230"/>
      <c r="KV17" s="230"/>
      <c r="KW17" s="230"/>
      <c r="KX17" s="230"/>
      <c r="KY17" s="230"/>
      <c r="KZ17" s="230"/>
      <c r="LA17" s="230"/>
      <c r="LB17" s="230"/>
      <c r="LC17" s="230"/>
      <c r="LD17" s="230"/>
      <c r="LE17" s="230"/>
      <c r="LF17" s="230"/>
      <c r="LG17" s="230"/>
      <c r="LH17" s="230"/>
      <c r="LI17" s="230"/>
      <c r="LJ17" s="230"/>
      <c r="LK17" s="230"/>
      <c r="LL17" s="230"/>
      <c r="LM17" s="230"/>
      <c r="LN17" s="230"/>
      <c r="LO17" s="230"/>
      <c r="LP17" s="230"/>
      <c r="LQ17" s="230"/>
      <c r="LR17" s="230"/>
      <c r="LS17" s="230"/>
      <c r="LT17" s="230"/>
      <c r="LU17" s="230"/>
      <c r="LV17" s="230"/>
      <c r="LW17" s="230"/>
      <c r="LX17" s="230"/>
      <c r="LY17" s="230"/>
      <c r="LZ17" s="230"/>
      <c r="MA17" s="230"/>
      <c r="MB17" s="230"/>
      <c r="MC17" s="230"/>
      <c r="MD17" s="230"/>
      <c r="ME17" s="230"/>
      <c r="MF17" s="230"/>
      <c r="MG17" s="230"/>
      <c r="MH17" s="230"/>
      <c r="MI17" s="230"/>
      <c r="MJ17" s="230"/>
      <c r="MK17" s="230"/>
      <c r="ML17" s="230"/>
      <c r="MM17" s="230"/>
      <c r="MN17" s="230"/>
      <c r="MO17" s="230"/>
      <c r="MP17" s="230"/>
      <c r="MQ17" s="230"/>
      <c r="MR17" s="230"/>
      <c r="MS17" s="230"/>
      <c r="MT17" s="230"/>
      <c r="MU17" s="230"/>
      <c r="MV17" s="230"/>
      <c r="MW17" s="230"/>
      <c r="MX17" s="230"/>
      <c r="MY17" s="230"/>
      <c r="MZ17" s="230"/>
      <c r="NA17" s="230"/>
      <c r="NB17" s="230"/>
      <c r="NC17" s="230"/>
      <c r="ND17" s="230"/>
      <c r="NE17" s="230"/>
      <c r="NF17" s="230"/>
      <c r="NG17" s="230"/>
      <c r="NH17" s="230"/>
      <c r="NI17" s="230"/>
      <c r="NJ17" s="230"/>
      <c r="NK17" s="230"/>
      <c r="NL17" s="230"/>
      <c r="NM17" s="230"/>
      <c r="NN17" s="230"/>
      <c r="NO17" s="230"/>
      <c r="NP17" s="230"/>
      <c r="NQ17" s="230"/>
      <c r="NR17" s="230"/>
      <c r="NS17" s="230"/>
      <c r="NT17" s="230"/>
      <c r="NU17" s="230"/>
      <c r="NV17" s="230"/>
      <c r="NW17" s="230"/>
    </row>
    <row r="18" spans="1:387">
      <c r="A18" s="40" t="s">
        <v>23</v>
      </c>
      <c r="B18" s="38">
        <v>450.18593870052183</v>
      </c>
      <c r="C18" s="38">
        <v>288.18351942225388</v>
      </c>
      <c r="D18" s="38">
        <v>350.02791782635944</v>
      </c>
      <c r="E18" s="38">
        <v>357.59548699999999</v>
      </c>
      <c r="F18" s="132">
        <v>502.73357714048558</v>
      </c>
      <c r="G18" s="38">
        <v>22.532234685784793</v>
      </c>
      <c r="H18" s="38">
        <v>11.984006718245627</v>
      </c>
      <c r="I18" s="38">
        <v>30.621902037095417</v>
      </c>
      <c r="J18" s="38">
        <v>23.159153</v>
      </c>
      <c r="K18" s="132">
        <v>17.520456281598701</v>
      </c>
      <c r="L18" s="41" t="s">
        <v>24</v>
      </c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  <c r="FH18" s="230"/>
      <c r="FI18" s="230"/>
      <c r="FJ18" s="230"/>
      <c r="FK18" s="230"/>
      <c r="FL18" s="230"/>
      <c r="FM18" s="230"/>
      <c r="FN18" s="230"/>
      <c r="FO18" s="230"/>
      <c r="FP18" s="230"/>
      <c r="FQ18" s="230"/>
      <c r="FR18" s="230"/>
      <c r="FS18" s="230"/>
      <c r="FT18" s="230"/>
      <c r="FU18" s="230"/>
      <c r="FV18" s="230"/>
      <c r="FW18" s="230"/>
      <c r="FX18" s="230"/>
      <c r="FY18" s="230"/>
      <c r="FZ18" s="230"/>
      <c r="GA18" s="230"/>
      <c r="GB18" s="230"/>
      <c r="GC18" s="230"/>
      <c r="GD18" s="230"/>
      <c r="GE18" s="230"/>
      <c r="GF18" s="230"/>
      <c r="GG18" s="230"/>
      <c r="GH18" s="230"/>
      <c r="GI18" s="230"/>
      <c r="GJ18" s="230"/>
      <c r="GK18" s="230"/>
      <c r="GL18" s="230"/>
      <c r="GM18" s="230"/>
      <c r="GN18" s="230"/>
      <c r="GO18" s="230"/>
      <c r="GP18" s="230"/>
      <c r="GQ18" s="230"/>
      <c r="GR18" s="230"/>
      <c r="GS18" s="230"/>
      <c r="GT18" s="230"/>
      <c r="GU18" s="230"/>
      <c r="GV18" s="230"/>
      <c r="GW18" s="230"/>
      <c r="GX18" s="230"/>
      <c r="GY18" s="230"/>
      <c r="GZ18" s="230"/>
      <c r="HA18" s="230"/>
      <c r="HB18" s="230"/>
      <c r="HC18" s="230"/>
      <c r="HD18" s="230"/>
      <c r="HE18" s="230"/>
      <c r="HF18" s="230"/>
      <c r="HG18" s="230"/>
      <c r="HH18" s="230"/>
      <c r="HI18" s="230"/>
      <c r="HJ18" s="230"/>
      <c r="HK18" s="230"/>
      <c r="HL18" s="230"/>
      <c r="HM18" s="230"/>
      <c r="HN18" s="230"/>
      <c r="HO18" s="230"/>
      <c r="HP18" s="230"/>
      <c r="HQ18" s="230"/>
      <c r="HR18" s="230"/>
      <c r="HS18" s="230"/>
      <c r="HT18" s="230"/>
      <c r="HU18" s="230"/>
      <c r="HV18" s="230"/>
      <c r="HW18" s="230"/>
      <c r="HX18" s="230"/>
      <c r="HY18" s="230"/>
      <c r="HZ18" s="230"/>
      <c r="IA18" s="230"/>
      <c r="IB18" s="230"/>
      <c r="IC18" s="230"/>
      <c r="ID18" s="230"/>
      <c r="IE18" s="230"/>
      <c r="IF18" s="230"/>
      <c r="IG18" s="230"/>
      <c r="IH18" s="230"/>
      <c r="II18" s="230"/>
      <c r="IJ18" s="230"/>
      <c r="IK18" s="230"/>
      <c r="IL18" s="230"/>
      <c r="IM18" s="230"/>
      <c r="IN18" s="230"/>
      <c r="IO18" s="230"/>
      <c r="IP18" s="230"/>
      <c r="IQ18" s="230"/>
      <c r="IR18" s="230"/>
      <c r="IS18" s="230"/>
      <c r="IT18" s="230"/>
      <c r="IU18" s="230"/>
      <c r="IV18" s="230"/>
      <c r="IW18" s="230"/>
      <c r="IX18" s="230"/>
      <c r="IY18" s="230"/>
      <c r="IZ18" s="230"/>
      <c r="JA18" s="230"/>
      <c r="JB18" s="230"/>
      <c r="JC18" s="230"/>
      <c r="JD18" s="230"/>
      <c r="JE18" s="230"/>
      <c r="JF18" s="230"/>
      <c r="JG18" s="230"/>
      <c r="JH18" s="230"/>
      <c r="JI18" s="230"/>
      <c r="JJ18" s="230"/>
      <c r="JK18" s="230"/>
      <c r="JL18" s="230"/>
      <c r="JM18" s="230"/>
      <c r="JN18" s="230"/>
      <c r="JO18" s="230"/>
      <c r="JP18" s="230"/>
      <c r="JQ18" s="230"/>
      <c r="JR18" s="230"/>
      <c r="JS18" s="230"/>
      <c r="JT18" s="230"/>
      <c r="JU18" s="230"/>
      <c r="JV18" s="230"/>
      <c r="JW18" s="230"/>
      <c r="JX18" s="230"/>
      <c r="JY18" s="230"/>
      <c r="JZ18" s="230"/>
      <c r="KA18" s="230"/>
      <c r="KB18" s="230"/>
      <c r="KC18" s="230"/>
      <c r="KD18" s="230"/>
      <c r="KE18" s="230"/>
      <c r="KF18" s="230"/>
      <c r="KG18" s="230"/>
      <c r="KH18" s="230"/>
      <c r="KI18" s="230"/>
      <c r="KJ18" s="230"/>
      <c r="KK18" s="230"/>
      <c r="KL18" s="230"/>
      <c r="KM18" s="230"/>
      <c r="KN18" s="230"/>
      <c r="KO18" s="230"/>
      <c r="KP18" s="230"/>
      <c r="KQ18" s="230"/>
      <c r="KR18" s="230"/>
      <c r="KS18" s="230"/>
      <c r="KT18" s="230"/>
      <c r="KU18" s="230"/>
      <c r="KV18" s="230"/>
      <c r="KW18" s="230"/>
      <c r="KX18" s="230"/>
      <c r="KY18" s="230"/>
      <c r="KZ18" s="230"/>
      <c r="LA18" s="230"/>
      <c r="LB18" s="230"/>
      <c r="LC18" s="230"/>
      <c r="LD18" s="230"/>
      <c r="LE18" s="230"/>
      <c r="LF18" s="230"/>
      <c r="LG18" s="230"/>
      <c r="LH18" s="230"/>
      <c r="LI18" s="230"/>
      <c r="LJ18" s="230"/>
      <c r="LK18" s="230"/>
      <c r="LL18" s="230"/>
      <c r="LM18" s="230"/>
      <c r="LN18" s="230"/>
      <c r="LO18" s="230"/>
      <c r="LP18" s="230"/>
      <c r="LQ18" s="230"/>
      <c r="LR18" s="230"/>
      <c r="LS18" s="230"/>
      <c r="LT18" s="230"/>
      <c r="LU18" s="230"/>
      <c r="LV18" s="230"/>
      <c r="LW18" s="230"/>
      <c r="LX18" s="230"/>
      <c r="LY18" s="230"/>
      <c r="LZ18" s="230"/>
      <c r="MA18" s="230"/>
      <c r="MB18" s="230"/>
      <c r="MC18" s="230"/>
      <c r="MD18" s="230"/>
      <c r="ME18" s="230"/>
      <c r="MF18" s="230"/>
      <c r="MG18" s="230"/>
      <c r="MH18" s="230"/>
      <c r="MI18" s="230"/>
      <c r="MJ18" s="230"/>
      <c r="MK18" s="230"/>
      <c r="ML18" s="230"/>
      <c r="MM18" s="230"/>
      <c r="MN18" s="230"/>
      <c r="MO18" s="230"/>
      <c r="MP18" s="230"/>
      <c r="MQ18" s="230"/>
      <c r="MR18" s="230"/>
      <c r="MS18" s="230"/>
      <c r="MT18" s="230"/>
      <c r="MU18" s="230"/>
      <c r="MV18" s="230"/>
      <c r="MW18" s="230"/>
      <c r="MX18" s="230"/>
      <c r="MY18" s="230"/>
      <c r="MZ18" s="230"/>
      <c r="NA18" s="230"/>
      <c r="NB18" s="230"/>
      <c r="NC18" s="230"/>
      <c r="ND18" s="230"/>
      <c r="NE18" s="230"/>
      <c r="NF18" s="230"/>
      <c r="NG18" s="230"/>
      <c r="NH18" s="230"/>
      <c r="NI18" s="230"/>
      <c r="NJ18" s="230"/>
      <c r="NK18" s="230"/>
      <c r="NL18" s="230"/>
      <c r="NM18" s="230"/>
      <c r="NN18" s="230"/>
      <c r="NO18" s="230"/>
      <c r="NP18" s="230"/>
      <c r="NQ18" s="230"/>
      <c r="NR18" s="230"/>
      <c r="NS18" s="230"/>
      <c r="NT18" s="230"/>
      <c r="NU18" s="230"/>
      <c r="NV18" s="230"/>
      <c r="NW18" s="230"/>
    </row>
    <row r="19" spans="1:387">
      <c r="A19" s="40" t="s">
        <v>25</v>
      </c>
      <c r="B19" s="38">
        <v>1367.9594389814224</v>
      </c>
      <c r="C19" s="38">
        <v>1591.3920158315452</v>
      </c>
      <c r="D19" s="38">
        <v>1880.7479605346991</v>
      </c>
      <c r="E19" s="38">
        <v>1969.154186</v>
      </c>
      <c r="F19" s="132">
        <v>2354.4436698671666</v>
      </c>
      <c r="G19" s="38">
        <v>801.78653999345704</v>
      </c>
      <c r="H19" s="38">
        <v>662.21651965113779</v>
      </c>
      <c r="I19" s="38">
        <v>922.99441748542745</v>
      </c>
      <c r="J19" s="38">
        <v>1289.6903540000001</v>
      </c>
      <c r="K19" s="132">
        <v>1074.552799916954</v>
      </c>
      <c r="L19" s="41" t="s">
        <v>26</v>
      </c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0"/>
      <c r="DS19" s="230"/>
      <c r="DT19" s="230"/>
      <c r="DU19" s="230"/>
      <c r="DV19" s="230"/>
      <c r="DW19" s="230"/>
      <c r="DX19" s="230"/>
      <c r="DY19" s="230"/>
      <c r="DZ19" s="230"/>
      <c r="EA19" s="230"/>
      <c r="EB19" s="230"/>
      <c r="EC19" s="230"/>
      <c r="ED19" s="230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0"/>
      <c r="ES19" s="230"/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0"/>
      <c r="FF19" s="230"/>
      <c r="FG19" s="230"/>
      <c r="FH19" s="230"/>
      <c r="FI19" s="230"/>
      <c r="FJ19" s="230"/>
      <c r="FK19" s="230"/>
      <c r="FL19" s="230"/>
      <c r="FM19" s="230"/>
      <c r="FN19" s="230"/>
      <c r="FO19" s="230"/>
      <c r="FP19" s="230"/>
      <c r="FQ19" s="230"/>
      <c r="FR19" s="230"/>
      <c r="FS19" s="230"/>
      <c r="FT19" s="230"/>
      <c r="FU19" s="230"/>
      <c r="FV19" s="230"/>
      <c r="FW19" s="230"/>
      <c r="FX19" s="230"/>
      <c r="FY19" s="230"/>
      <c r="FZ19" s="230"/>
      <c r="GA19" s="230"/>
      <c r="GB19" s="230"/>
      <c r="GC19" s="230"/>
      <c r="GD19" s="230"/>
      <c r="GE19" s="230"/>
      <c r="GF19" s="230"/>
      <c r="GG19" s="230"/>
      <c r="GH19" s="230"/>
      <c r="GI19" s="230"/>
      <c r="GJ19" s="230"/>
      <c r="GK19" s="230"/>
      <c r="GL19" s="230"/>
      <c r="GM19" s="230"/>
      <c r="GN19" s="230"/>
      <c r="GO19" s="230"/>
      <c r="GP19" s="230"/>
      <c r="GQ19" s="230"/>
      <c r="GR19" s="230"/>
      <c r="GS19" s="230"/>
      <c r="GT19" s="230"/>
      <c r="GU19" s="230"/>
      <c r="GV19" s="230"/>
      <c r="GW19" s="230"/>
      <c r="GX19" s="230"/>
      <c r="GY19" s="230"/>
      <c r="GZ19" s="230"/>
      <c r="HA19" s="230"/>
      <c r="HB19" s="230"/>
      <c r="HC19" s="230"/>
      <c r="HD19" s="230"/>
      <c r="HE19" s="230"/>
      <c r="HF19" s="230"/>
      <c r="HG19" s="230"/>
      <c r="HH19" s="230"/>
      <c r="HI19" s="230"/>
      <c r="HJ19" s="230"/>
      <c r="HK19" s="230"/>
      <c r="HL19" s="230"/>
      <c r="HM19" s="230"/>
      <c r="HN19" s="230"/>
      <c r="HO19" s="230"/>
      <c r="HP19" s="230"/>
      <c r="HQ19" s="230"/>
      <c r="HR19" s="230"/>
      <c r="HS19" s="230"/>
      <c r="HT19" s="230"/>
      <c r="HU19" s="230"/>
      <c r="HV19" s="230"/>
      <c r="HW19" s="230"/>
      <c r="HX19" s="230"/>
      <c r="HY19" s="230"/>
      <c r="HZ19" s="230"/>
      <c r="IA19" s="230"/>
      <c r="IB19" s="230"/>
      <c r="IC19" s="230"/>
      <c r="ID19" s="230"/>
      <c r="IE19" s="230"/>
      <c r="IF19" s="230"/>
      <c r="IG19" s="230"/>
      <c r="IH19" s="230"/>
      <c r="II19" s="230"/>
      <c r="IJ19" s="230"/>
      <c r="IK19" s="230"/>
      <c r="IL19" s="230"/>
      <c r="IM19" s="230"/>
      <c r="IN19" s="230"/>
      <c r="IO19" s="230"/>
      <c r="IP19" s="230"/>
      <c r="IQ19" s="230"/>
      <c r="IR19" s="230"/>
      <c r="IS19" s="230"/>
      <c r="IT19" s="230"/>
      <c r="IU19" s="230"/>
      <c r="IV19" s="230"/>
      <c r="IW19" s="230"/>
      <c r="IX19" s="230"/>
      <c r="IY19" s="230"/>
      <c r="IZ19" s="230"/>
      <c r="JA19" s="230"/>
      <c r="JB19" s="230"/>
      <c r="JC19" s="230"/>
      <c r="JD19" s="230"/>
      <c r="JE19" s="230"/>
      <c r="JF19" s="230"/>
      <c r="JG19" s="230"/>
      <c r="JH19" s="230"/>
      <c r="JI19" s="230"/>
      <c r="JJ19" s="230"/>
      <c r="JK19" s="230"/>
      <c r="JL19" s="230"/>
      <c r="JM19" s="230"/>
      <c r="JN19" s="230"/>
      <c r="JO19" s="230"/>
      <c r="JP19" s="230"/>
      <c r="JQ19" s="230"/>
      <c r="JR19" s="230"/>
      <c r="JS19" s="230"/>
      <c r="JT19" s="230"/>
      <c r="JU19" s="230"/>
      <c r="JV19" s="230"/>
      <c r="JW19" s="230"/>
      <c r="JX19" s="230"/>
      <c r="JY19" s="230"/>
      <c r="JZ19" s="230"/>
      <c r="KA19" s="230"/>
      <c r="KB19" s="230"/>
      <c r="KC19" s="230"/>
      <c r="KD19" s="230"/>
      <c r="KE19" s="230"/>
      <c r="KF19" s="230"/>
      <c r="KG19" s="230"/>
      <c r="KH19" s="230"/>
      <c r="KI19" s="230"/>
      <c r="KJ19" s="230"/>
      <c r="KK19" s="230"/>
      <c r="KL19" s="230"/>
      <c r="KM19" s="230"/>
      <c r="KN19" s="230"/>
      <c r="KO19" s="230"/>
      <c r="KP19" s="230"/>
      <c r="KQ19" s="230"/>
      <c r="KR19" s="230"/>
      <c r="KS19" s="230"/>
      <c r="KT19" s="230"/>
      <c r="KU19" s="230"/>
      <c r="KV19" s="230"/>
      <c r="KW19" s="230"/>
      <c r="KX19" s="230"/>
      <c r="KY19" s="230"/>
      <c r="KZ19" s="230"/>
      <c r="LA19" s="230"/>
      <c r="LB19" s="230"/>
      <c r="LC19" s="230"/>
      <c r="LD19" s="230"/>
      <c r="LE19" s="230"/>
      <c r="LF19" s="230"/>
      <c r="LG19" s="230"/>
      <c r="LH19" s="230"/>
      <c r="LI19" s="230"/>
      <c r="LJ19" s="230"/>
      <c r="LK19" s="230"/>
      <c r="LL19" s="230"/>
      <c r="LM19" s="230"/>
      <c r="LN19" s="230"/>
      <c r="LO19" s="230"/>
      <c r="LP19" s="230"/>
      <c r="LQ19" s="230"/>
      <c r="LR19" s="230"/>
      <c r="LS19" s="230"/>
      <c r="LT19" s="230"/>
      <c r="LU19" s="230"/>
      <c r="LV19" s="230"/>
      <c r="LW19" s="230"/>
      <c r="LX19" s="230"/>
      <c r="LY19" s="230"/>
      <c r="LZ19" s="230"/>
      <c r="MA19" s="230"/>
      <c r="MB19" s="230"/>
      <c r="MC19" s="230"/>
      <c r="MD19" s="230"/>
      <c r="ME19" s="230"/>
      <c r="MF19" s="230"/>
      <c r="MG19" s="230"/>
      <c r="MH19" s="230"/>
      <c r="MI19" s="230"/>
      <c r="MJ19" s="230"/>
      <c r="MK19" s="230"/>
      <c r="ML19" s="230"/>
      <c r="MM19" s="230"/>
      <c r="MN19" s="230"/>
      <c r="MO19" s="230"/>
      <c r="MP19" s="230"/>
      <c r="MQ19" s="230"/>
      <c r="MR19" s="230"/>
      <c r="MS19" s="230"/>
      <c r="MT19" s="230"/>
      <c r="MU19" s="230"/>
      <c r="MV19" s="230"/>
      <c r="MW19" s="230"/>
      <c r="MX19" s="230"/>
      <c r="MY19" s="230"/>
      <c r="MZ19" s="230"/>
      <c r="NA19" s="230"/>
      <c r="NB19" s="230"/>
      <c r="NC19" s="230"/>
      <c r="ND19" s="230"/>
      <c r="NE19" s="230"/>
      <c r="NF19" s="230"/>
      <c r="NG19" s="230"/>
      <c r="NH19" s="230"/>
      <c r="NI19" s="230"/>
      <c r="NJ19" s="230"/>
      <c r="NK19" s="230"/>
      <c r="NL19" s="230"/>
      <c r="NM19" s="230"/>
      <c r="NN19" s="230"/>
      <c r="NO19" s="230"/>
      <c r="NP19" s="230"/>
      <c r="NQ19" s="230"/>
      <c r="NR19" s="230"/>
      <c r="NS19" s="230"/>
      <c r="NT19" s="230"/>
      <c r="NU19" s="230"/>
      <c r="NV19" s="230"/>
      <c r="NW19" s="230"/>
    </row>
    <row r="20" spans="1:387">
      <c r="A20" s="40" t="s">
        <v>27</v>
      </c>
      <c r="B20" s="38">
        <v>3340.7413648951292</v>
      </c>
      <c r="C20" s="38">
        <v>3587.7203548090729</v>
      </c>
      <c r="D20" s="38">
        <v>4012.756349588808</v>
      </c>
      <c r="E20" s="38">
        <v>3755.7334049999999</v>
      </c>
      <c r="F20" s="132">
        <v>4772.3268526160891</v>
      </c>
      <c r="G20" s="38">
        <v>451.98086580727966</v>
      </c>
      <c r="H20" s="38">
        <v>492.5225778780603</v>
      </c>
      <c r="I20" s="38">
        <v>579.80710813105952</v>
      </c>
      <c r="J20" s="38">
        <v>774.24996199999998</v>
      </c>
      <c r="K20" s="132">
        <v>658.62263398973414</v>
      </c>
      <c r="L20" s="41" t="s">
        <v>28</v>
      </c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  <c r="IV20" s="230"/>
      <c r="IW20" s="230"/>
      <c r="IX20" s="230"/>
      <c r="IY20" s="230"/>
      <c r="IZ20" s="230"/>
      <c r="JA20" s="230"/>
      <c r="JB20" s="230"/>
      <c r="JC20" s="230"/>
      <c r="JD20" s="230"/>
      <c r="JE20" s="230"/>
      <c r="JF20" s="230"/>
      <c r="JG20" s="230"/>
      <c r="JH20" s="230"/>
      <c r="JI20" s="230"/>
      <c r="JJ20" s="230"/>
      <c r="JK20" s="230"/>
      <c r="JL20" s="230"/>
      <c r="JM20" s="230"/>
      <c r="JN20" s="230"/>
      <c r="JO20" s="230"/>
      <c r="JP20" s="230"/>
      <c r="JQ20" s="230"/>
      <c r="JR20" s="230"/>
      <c r="JS20" s="230"/>
      <c r="JT20" s="230"/>
      <c r="JU20" s="230"/>
      <c r="JV20" s="230"/>
      <c r="JW20" s="230"/>
      <c r="JX20" s="230"/>
      <c r="JY20" s="230"/>
      <c r="JZ20" s="230"/>
      <c r="KA20" s="230"/>
      <c r="KB20" s="230"/>
      <c r="KC20" s="230"/>
      <c r="KD20" s="230"/>
      <c r="KE20" s="230"/>
      <c r="KF20" s="230"/>
      <c r="KG20" s="230"/>
      <c r="KH20" s="230"/>
      <c r="KI20" s="230"/>
      <c r="KJ20" s="230"/>
      <c r="KK20" s="230"/>
      <c r="KL20" s="230"/>
      <c r="KM20" s="230"/>
      <c r="KN20" s="230"/>
      <c r="KO20" s="230"/>
      <c r="KP20" s="230"/>
      <c r="KQ20" s="230"/>
      <c r="KR20" s="230"/>
      <c r="KS20" s="230"/>
      <c r="KT20" s="230"/>
      <c r="KU20" s="230"/>
      <c r="KV20" s="230"/>
      <c r="KW20" s="230"/>
      <c r="KX20" s="230"/>
      <c r="KY20" s="230"/>
      <c r="KZ20" s="230"/>
      <c r="LA20" s="230"/>
      <c r="LB20" s="230"/>
      <c r="LC20" s="230"/>
      <c r="LD20" s="230"/>
      <c r="LE20" s="230"/>
      <c r="LF20" s="230"/>
      <c r="LG20" s="230"/>
      <c r="LH20" s="230"/>
      <c r="LI20" s="230"/>
      <c r="LJ20" s="230"/>
      <c r="LK20" s="230"/>
      <c r="LL20" s="230"/>
      <c r="LM20" s="230"/>
      <c r="LN20" s="230"/>
      <c r="LO20" s="230"/>
      <c r="LP20" s="230"/>
      <c r="LQ20" s="230"/>
      <c r="LR20" s="230"/>
      <c r="LS20" s="230"/>
      <c r="LT20" s="230"/>
      <c r="LU20" s="230"/>
      <c r="LV20" s="230"/>
      <c r="LW20" s="230"/>
      <c r="LX20" s="230"/>
      <c r="LY20" s="230"/>
      <c r="LZ20" s="230"/>
      <c r="MA20" s="230"/>
      <c r="MB20" s="230"/>
      <c r="MC20" s="230"/>
      <c r="MD20" s="230"/>
      <c r="ME20" s="230"/>
      <c r="MF20" s="230"/>
      <c r="MG20" s="230"/>
      <c r="MH20" s="230"/>
      <c r="MI20" s="230"/>
      <c r="MJ20" s="230"/>
      <c r="MK20" s="230"/>
      <c r="ML20" s="230"/>
      <c r="MM20" s="230"/>
      <c r="MN20" s="230"/>
      <c r="MO20" s="230"/>
      <c r="MP20" s="230"/>
      <c r="MQ20" s="230"/>
      <c r="MR20" s="230"/>
      <c r="MS20" s="230"/>
      <c r="MT20" s="230"/>
      <c r="MU20" s="230"/>
      <c r="MV20" s="230"/>
      <c r="MW20" s="230"/>
      <c r="MX20" s="230"/>
      <c r="MY20" s="230"/>
      <c r="MZ20" s="230"/>
      <c r="NA20" s="230"/>
      <c r="NB20" s="230"/>
      <c r="NC20" s="230"/>
      <c r="ND20" s="230"/>
      <c r="NE20" s="230"/>
      <c r="NF20" s="230"/>
      <c r="NG20" s="230"/>
      <c r="NH20" s="230"/>
      <c r="NI20" s="230"/>
      <c r="NJ20" s="230"/>
      <c r="NK20" s="230"/>
      <c r="NL20" s="230"/>
      <c r="NM20" s="230"/>
      <c r="NN20" s="230"/>
      <c r="NO20" s="230"/>
      <c r="NP20" s="230"/>
      <c r="NQ20" s="230"/>
      <c r="NR20" s="230"/>
      <c r="NS20" s="230"/>
      <c r="NT20" s="230"/>
      <c r="NU20" s="230"/>
      <c r="NV20" s="230"/>
      <c r="NW20" s="230"/>
    </row>
    <row r="21" spans="1:387">
      <c r="A21" s="40" t="s">
        <v>29</v>
      </c>
      <c r="B21" s="38">
        <v>216.93590127293535</v>
      </c>
      <c r="C21" s="38">
        <v>262.82150825245748</v>
      </c>
      <c r="D21" s="38">
        <v>415.95257027466715</v>
      </c>
      <c r="E21" s="38">
        <v>388.342037</v>
      </c>
      <c r="F21" s="132">
        <v>380.0928213108902</v>
      </c>
      <c r="G21" s="38">
        <v>331.906343950946</v>
      </c>
      <c r="H21" s="38">
        <v>248.94406522943311</v>
      </c>
      <c r="I21" s="38">
        <v>257.96811919074861</v>
      </c>
      <c r="J21" s="38">
        <v>400.91203200000001</v>
      </c>
      <c r="K21" s="132">
        <v>235.68414781286614</v>
      </c>
      <c r="L21" s="41" t="s">
        <v>30</v>
      </c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  <c r="FB21" s="230"/>
      <c r="FC21" s="230"/>
      <c r="FD21" s="230"/>
      <c r="FE21" s="230"/>
      <c r="FF21" s="230"/>
      <c r="FG21" s="230"/>
      <c r="FH21" s="230"/>
      <c r="FI21" s="230"/>
      <c r="FJ21" s="230"/>
      <c r="FK21" s="230"/>
      <c r="FL21" s="230"/>
      <c r="FM21" s="230"/>
      <c r="FN21" s="230"/>
      <c r="FO21" s="230"/>
      <c r="FP21" s="230"/>
      <c r="FQ21" s="230"/>
      <c r="FR21" s="230"/>
      <c r="FS21" s="230"/>
      <c r="FT21" s="230"/>
      <c r="FU21" s="230"/>
      <c r="FV21" s="230"/>
      <c r="FW21" s="230"/>
      <c r="FX21" s="230"/>
      <c r="FY21" s="230"/>
      <c r="FZ21" s="230"/>
      <c r="GA21" s="230"/>
      <c r="GB21" s="230"/>
      <c r="GC21" s="230"/>
      <c r="GD21" s="230"/>
      <c r="GE21" s="230"/>
      <c r="GF21" s="230"/>
      <c r="GG21" s="230"/>
      <c r="GH21" s="230"/>
      <c r="GI21" s="230"/>
      <c r="GJ21" s="230"/>
      <c r="GK21" s="230"/>
      <c r="GL21" s="230"/>
      <c r="GM21" s="230"/>
      <c r="GN21" s="230"/>
      <c r="GO21" s="230"/>
      <c r="GP21" s="230"/>
      <c r="GQ21" s="230"/>
      <c r="GR21" s="230"/>
      <c r="GS21" s="230"/>
      <c r="GT21" s="230"/>
      <c r="GU21" s="230"/>
      <c r="GV21" s="230"/>
      <c r="GW21" s="230"/>
      <c r="GX21" s="230"/>
      <c r="GY21" s="230"/>
      <c r="GZ21" s="230"/>
      <c r="HA21" s="230"/>
      <c r="HB21" s="230"/>
      <c r="HC21" s="230"/>
      <c r="HD21" s="230"/>
      <c r="HE21" s="230"/>
      <c r="HF21" s="230"/>
      <c r="HG21" s="230"/>
      <c r="HH21" s="230"/>
      <c r="HI21" s="230"/>
      <c r="HJ21" s="230"/>
      <c r="HK21" s="230"/>
      <c r="HL21" s="230"/>
      <c r="HM21" s="230"/>
      <c r="HN21" s="230"/>
      <c r="HO21" s="230"/>
      <c r="HP21" s="230"/>
      <c r="HQ21" s="230"/>
      <c r="HR21" s="230"/>
      <c r="HS21" s="230"/>
      <c r="HT21" s="230"/>
      <c r="HU21" s="230"/>
      <c r="HV21" s="230"/>
      <c r="HW21" s="230"/>
      <c r="HX21" s="230"/>
      <c r="HY21" s="230"/>
      <c r="HZ21" s="230"/>
      <c r="IA21" s="230"/>
      <c r="IB21" s="230"/>
      <c r="IC21" s="230"/>
      <c r="ID21" s="230"/>
      <c r="IE21" s="230"/>
      <c r="IF21" s="230"/>
      <c r="IG21" s="230"/>
      <c r="IH21" s="230"/>
      <c r="II21" s="230"/>
      <c r="IJ21" s="230"/>
      <c r="IK21" s="230"/>
      <c r="IL21" s="230"/>
      <c r="IM21" s="230"/>
      <c r="IN21" s="230"/>
      <c r="IO21" s="230"/>
      <c r="IP21" s="230"/>
      <c r="IQ21" s="230"/>
      <c r="IR21" s="230"/>
      <c r="IS21" s="230"/>
      <c r="IT21" s="230"/>
      <c r="IU21" s="230"/>
      <c r="IV21" s="230"/>
      <c r="IW21" s="230"/>
      <c r="IX21" s="230"/>
      <c r="IY21" s="230"/>
      <c r="IZ21" s="230"/>
      <c r="JA21" s="230"/>
      <c r="JB21" s="230"/>
      <c r="JC21" s="230"/>
      <c r="JD21" s="230"/>
      <c r="JE21" s="230"/>
      <c r="JF21" s="230"/>
      <c r="JG21" s="230"/>
      <c r="JH21" s="230"/>
      <c r="JI21" s="230"/>
      <c r="JJ21" s="230"/>
      <c r="JK21" s="230"/>
      <c r="JL21" s="230"/>
      <c r="JM21" s="230"/>
      <c r="JN21" s="230"/>
      <c r="JO21" s="230"/>
      <c r="JP21" s="230"/>
      <c r="JQ21" s="230"/>
      <c r="JR21" s="230"/>
      <c r="JS21" s="230"/>
      <c r="JT21" s="230"/>
      <c r="JU21" s="230"/>
      <c r="JV21" s="230"/>
      <c r="JW21" s="230"/>
      <c r="JX21" s="230"/>
      <c r="JY21" s="230"/>
      <c r="JZ21" s="230"/>
      <c r="KA21" s="230"/>
      <c r="KB21" s="230"/>
      <c r="KC21" s="230"/>
      <c r="KD21" s="230"/>
      <c r="KE21" s="230"/>
      <c r="KF21" s="230"/>
      <c r="KG21" s="230"/>
      <c r="KH21" s="230"/>
      <c r="KI21" s="230"/>
      <c r="KJ21" s="230"/>
      <c r="KK21" s="230"/>
      <c r="KL21" s="230"/>
      <c r="KM21" s="230"/>
      <c r="KN21" s="230"/>
      <c r="KO21" s="230"/>
      <c r="KP21" s="230"/>
      <c r="KQ21" s="230"/>
      <c r="KR21" s="230"/>
      <c r="KS21" s="230"/>
      <c r="KT21" s="230"/>
      <c r="KU21" s="230"/>
      <c r="KV21" s="230"/>
      <c r="KW21" s="230"/>
      <c r="KX21" s="230"/>
      <c r="KY21" s="230"/>
      <c r="KZ21" s="230"/>
      <c r="LA21" s="230"/>
      <c r="LB21" s="230"/>
      <c r="LC21" s="230"/>
      <c r="LD21" s="230"/>
      <c r="LE21" s="230"/>
      <c r="LF21" s="230"/>
      <c r="LG21" s="230"/>
      <c r="LH21" s="230"/>
      <c r="LI21" s="230"/>
      <c r="LJ21" s="230"/>
      <c r="LK21" s="230"/>
      <c r="LL21" s="230"/>
      <c r="LM21" s="230"/>
      <c r="LN21" s="230"/>
      <c r="LO21" s="230"/>
      <c r="LP21" s="230"/>
      <c r="LQ21" s="230"/>
      <c r="LR21" s="230"/>
      <c r="LS21" s="230"/>
      <c r="LT21" s="230"/>
      <c r="LU21" s="230"/>
      <c r="LV21" s="230"/>
      <c r="LW21" s="230"/>
      <c r="LX21" s="230"/>
      <c r="LY21" s="230"/>
      <c r="LZ21" s="230"/>
      <c r="MA21" s="230"/>
      <c r="MB21" s="230"/>
      <c r="MC21" s="230"/>
      <c r="MD21" s="230"/>
      <c r="ME21" s="230"/>
      <c r="MF21" s="230"/>
      <c r="MG21" s="230"/>
      <c r="MH21" s="230"/>
      <c r="MI21" s="230"/>
      <c r="MJ21" s="230"/>
      <c r="MK21" s="230"/>
      <c r="ML21" s="230"/>
      <c r="MM21" s="230"/>
      <c r="MN21" s="230"/>
      <c r="MO21" s="230"/>
      <c r="MP21" s="230"/>
      <c r="MQ21" s="230"/>
      <c r="MR21" s="230"/>
      <c r="MS21" s="230"/>
      <c r="MT21" s="230"/>
      <c r="MU21" s="230"/>
      <c r="MV21" s="230"/>
      <c r="MW21" s="230"/>
      <c r="MX21" s="230"/>
      <c r="MY21" s="230"/>
      <c r="MZ21" s="230"/>
      <c r="NA21" s="230"/>
      <c r="NB21" s="230"/>
      <c r="NC21" s="230"/>
      <c r="ND21" s="230"/>
      <c r="NE21" s="230"/>
      <c r="NF21" s="230"/>
      <c r="NG21" s="230"/>
      <c r="NH21" s="230"/>
      <c r="NI21" s="230"/>
      <c r="NJ21" s="230"/>
      <c r="NK21" s="230"/>
      <c r="NL21" s="230"/>
      <c r="NM21" s="230"/>
      <c r="NN21" s="230"/>
      <c r="NO21" s="230"/>
      <c r="NP21" s="230"/>
      <c r="NQ21" s="230"/>
      <c r="NR21" s="230"/>
      <c r="NS21" s="230"/>
      <c r="NT21" s="230"/>
      <c r="NU21" s="230"/>
      <c r="NV21" s="230"/>
      <c r="NW21" s="230"/>
    </row>
    <row r="22" spans="1:387">
      <c r="A22" s="40" t="s">
        <v>31</v>
      </c>
      <c r="B22" s="38">
        <v>152.61673285705169</v>
      </c>
      <c r="C22" s="38">
        <v>218.54527671007074</v>
      </c>
      <c r="D22" s="38">
        <v>196.61598676814475</v>
      </c>
      <c r="E22" s="38">
        <v>163.95382599999999</v>
      </c>
      <c r="F22" s="132">
        <v>177.34767223780713</v>
      </c>
      <c r="G22" s="38">
        <v>29.213161355866298</v>
      </c>
      <c r="H22" s="38">
        <v>28.741874276801937</v>
      </c>
      <c r="I22" s="38">
        <v>28.465645406052953</v>
      </c>
      <c r="J22" s="38">
        <v>25.415146</v>
      </c>
      <c r="K22" s="132">
        <v>48.608253963606039</v>
      </c>
      <c r="L22" s="41" t="s">
        <v>32</v>
      </c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  <c r="GF22" s="230"/>
      <c r="GG22" s="230"/>
      <c r="GH22" s="230"/>
      <c r="GI22" s="230"/>
      <c r="GJ22" s="230"/>
      <c r="GK22" s="230"/>
      <c r="GL22" s="230"/>
      <c r="GM22" s="230"/>
      <c r="GN22" s="230"/>
      <c r="GO22" s="230"/>
      <c r="GP22" s="230"/>
      <c r="GQ22" s="230"/>
      <c r="GR22" s="230"/>
      <c r="GS22" s="230"/>
      <c r="GT22" s="230"/>
      <c r="GU22" s="230"/>
      <c r="GV22" s="230"/>
      <c r="GW22" s="230"/>
      <c r="GX22" s="230"/>
      <c r="GY22" s="230"/>
      <c r="GZ22" s="230"/>
      <c r="HA22" s="230"/>
      <c r="HB22" s="230"/>
      <c r="HC22" s="230"/>
      <c r="HD22" s="230"/>
      <c r="HE22" s="230"/>
      <c r="HF22" s="230"/>
      <c r="HG22" s="230"/>
      <c r="HH22" s="230"/>
      <c r="HI22" s="230"/>
      <c r="HJ22" s="230"/>
      <c r="HK22" s="230"/>
      <c r="HL22" s="230"/>
      <c r="HM22" s="230"/>
      <c r="HN22" s="230"/>
      <c r="HO22" s="230"/>
      <c r="HP22" s="230"/>
      <c r="HQ22" s="230"/>
      <c r="HR22" s="230"/>
      <c r="HS22" s="230"/>
      <c r="HT22" s="230"/>
      <c r="HU22" s="230"/>
      <c r="HV22" s="230"/>
      <c r="HW22" s="230"/>
      <c r="HX22" s="230"/>
      <c r="HY22" s="230"/>
      <c r="HZ22" s="230"/>
      <c r="IA22" s="230"/>
      <c r="IB22" s="230"/>
      <c r="IC22" s="230"/>
      <c r="ID22" s="230"/>
      <c r="IE22" s="230"/>
      <c r="IF22" s="230"/>
      <c r="IG22" s="230"/>
      <c r="IH22" s="230"/>
      <c r="II22" s="230"/>
      <c r="IJ22" s="230"/>
      <c r="IK22" s="230"/>
      <c r="IL22" s="230"/>
      <c r="IM22" s="230"/>
      <c r="IN22" s="230"/>
      <c r="IO22" s="230"/>
      <c r="IP22" s="230"/>
      <c r="IQ22" s="230"/>
      <c r="IR22" s="230"/>
      <c r="IS22" s="230"/>
      <c r="IT22" s="230"/>
      <c r="IU22" s="230"/>
      <c r="IV22" s="230"/>
      <c r="IW22" s="230"/>
      <c r="IX22" s="230"/>
      <c r="IY22" s="230"/>
      <c r="IZ22" s="230"/>
      <c r="JA22" s="230"/>
      <c r="JB22" s="230"/>
      <c r="JC22" s="230"/>
      <c r="JD22" s="230"/>
      <c r="JE22" s="230"/>
      <c r="JF22" s="230"/>
      <c r="JG22" s="230"/>
      <c r="JH22" s="230"/>
      <c r="JI22" s="230"/>
      <c r="JJ22" s="230"/>
      <c r="JK22" s="230"/>
      <c r="JL22" s="230"/>
      <c r="JM22" s="230"/>
      <c r="JN22" s="230"/>
      <c r="JO22" s="230"/>
      <c r="JP22" s="230"/>
      <c r="JQ22" s="230"/>
      <c r="JR22" s="230"/>
      <c r="JS22" s="230"/>
      <c r="JT22" s="230"/>
      <c r="JU22" s="230"/>
      <c r="JV22" s="230"/>
      <c r="JW22" s="230"/>
      <c r="JX22" s="230"/>
      <c r="JY22" s="230"/>
      <c r="JZ22" s="230"/>
      <c r="KA22" s="230"/>
      <c r="KB22" s="230"/>
      <c r="KC22" s="230"/>
      <c r="KD22" s="230"/>
      <c r="KE22" s="230"/>
      <c r="KF22" s="230"/>
      <c r="KG22" s="230"/>
      <c r="KH22" s="230"/>
      <c r="KI22" s="230"/>
      <c r="KJ22" s="230"/>
      <c r="KK22" s="230"/>
      <c r="KL22" s="230"/>
      <c r="KM22" s="230"/>
      <c r="KN22" s="230"/>
      <c r="KO22" s="230"/>
      <c r="KP22" s="230"/>
      <c r="KQ22" s="230"/>
      <c r="KR22" s="230"/>
      <c r="KS22" s="230"/>
      <c r="KT22" s="230"/>
      <c r="KU22" s="230"/>
      <c r="KV22" s="230"/>
      <c r="KW22" s="230"/>
      <c r="KX22" s="230"/>
      <c r="KY22" s="230"/>
      <c r="KZ22" s="230"/>
      <c r="LA22" s="230"/>
      <c r="LB22" s="230"/>
      <c r="LC22" s="230"/>
      <c r="LD22" s="230"/>
      <c r="LE22" s="230"/>
      <c r="LF22" s="230"/>
      <c r="LG22" s="230"/>
      <c r="LH22" s="230"/>
      <c r="LI22" s="230"/>
      <c r="LJ22" s="230"/>
      <c r="LK22" s="230"/>
      <c r="LL22" s="230"/>
      <c r="LM22" s="230"/>
      <c r="LN22" s="230"/>
      <c r="LO22" s="230"/>
      <c r="LP22" s="230"/>
      <c r="LQ22" s="230"/>
      <c r="LR22" s="230"/>
      <c r="LS22" s="230"/>
      <c r="LT22" s="230"/>
      <c r="LU22" s="230"/>
      <c r="LV22" s="230"/>
      <c r="LW22" s="230"/>
      <c r="LX22" s="230"/>
      <c r="LY22" s="230"/>
      <c r="LZ22" s="230"/>
      <c r="MA22" s="230"/>
      <c r="MB22" s="230"/>
      <c r="MC22" s="230"/>
      <c r="MD22" s="230"/>
      <c r="ME22" s="230"/>
      <c r="MF22" s="230"/>
      <c r="MG22" s="230"/>
      <c r="MH22" s="230"/>
      <c r="MI22" s="230"/>
      <c r="MJ22" s="230"/>
      <c r="MK22" s="230"/>
      <c r="ML22" s="230"/>
      <c r="MM22" s="230"/>
      <c r="MN22" s="230"/>
      <c r="MO22" s="230"/>
      <c r="MP22" s="230"/>
      <c r="MQ22" s="230"/>
      <c r="MR22" s="230"/>
      <c r="MS22" s="230"/>
      <c r="MT22" s="230"/>
      <c r="MU22" s="230"/>
      <c r="MV22" s="230"/>
      <c r="MW22" s="230"/>
      <c r="MX22" s="230"/>
      <c r="MY22" s="230"/>
      <c r="MZ22" s="230"/>
      <c r="NA22" s="230"/>
      <c r="NB22" s="230"/>
      <c r="NC22" s="230"/>
      <c r="ND22" s="230"/>
      <c r="NE22" s="230"/>
      <c r="NF22" s="230"/>
      <c r="NG22" s="230"/>
      <c r="NH22" s="230"/>
      <c r="NI22" s="230"/>
      <c r="NJ22" s="230"/>
      <c r="NK22" s="230"/>
      <c r="NL22" s="230"/>
      <c r="NM22" s="230"/>
      <c r="NN22" s="230"/>
      <c r="NO22" s="230"/>
      <c r="NP22" s="230"/>
      <c r="NQ22" s="230"/>
      <c r="NR22" s="230"/>
      <c r="NS22" s="230"/>
      <c r="NT22" s="230"/>
      <c r="NU22" s="230"/>
      <c r="NV22" s="230"/>
      <c r="NW22" s="230"/>
    </row>
    <row r="23" spans="1:387">
      <c r="A23" s="40" t="s">
        <v>33</v>
      </c>
      <c r="B23" s="38">
        <v>3092.7109268022205</v>
      </c>
      <c r="C23" s="38">
        <v>2641.5451955731151</v>
      </c>
      <c r="D23" s="38">
        <v>2954.2902003688014</v>
      </c>
      <c r="E23" s="38">
        <v>3017.5257320000001</v>
      </c>
      <c r="F23" s="132">
        <v>3528.7773548402301</v>
      </c>
      <c r="G23" s="38">
        <v>2760.743063920755</v>
      </c>
      <c r="H23" s="38">
        <v>1543.6165060277908</v>
      </c>
      <c r="I23" s="38">
        <v>2217.1427808179906</v>
      </c>
      <c r="J23" s="38">
        <v>2682.3403800000001</v>
      </c>
      <c r="K23" s="132">
        <v>2366.9476239658652</v>
      </c>
      <c r="L23" s="41" t="s">
        <v>34</v>
      </c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30"/>
      <c r="FB23" s="230"/>
      <c r="FC23" s="230"/>
      <c r="FD23" s="230"/>
      <c r="FE23" s="230"/>
      <c r="FF23" s="230"/>
      <c r="FG23" s="230"/>
      <c r="FH23" s="230"/>
      <c r="FI23" s="230"/>
      <c r="FJ23" s="230"/>
      <c r="FK23" s="230"/>
      <c r="FL23" s="230"/>
      <c r="FM23" s="230"/>
      <c r="FN23" s="230"/>
      <c r="FO23" s="230"/>
      <c r="FP23" s="230"/>
      <c r="FQ23" s="230"/>
      <c r="FR23" s="230"/>
      <c r="FS23" s="230"/>
      <c r="FT23" s="230"/>
      <c r="FU23" s="230"/>
      <c r="FV23" s="230"/>
      <c r="FW23" s="230"/>
      <c r="FX23" s="230"/>
      <c r="FY23" s="230"/>
      <c r="FZ23" s="230"/>
      <c r="GA23" s="230"/>
      <c r="GB23" s="230"/>
      <c r="GC23" s="230"/>
      <c r="GD23" s="230"/>
      <c r="GE23" s="230"/>
      <c r="GF23" s="230"/>
      <c r="GG23" s="230"/>
      <c r="GH23" s="230"/>
      <c r="GI23" s="230"/>
      <c r="GJ23" s="230"/>
      <c r="GK23" s="230"/>
      <c r="GL23" s="230"/>
      <c r="GM23" s="230"/>
      <c r="GN23" s="230"/>
      <c r="GO23" s="230"/>
      <c r="GP23" s="230"/>
      <c r="GQ23" s="230"/>
      <c r="GR23" s="230"/>
      <c r="GS23" s="230"/>
      <c r="GT23" s="230"/>
      <c r="GU23" s="230"/>
      <c r="GV23" s="230"/>
      <c r="GW23" s="230"/>
      <c r="GX23" s="230"/>
      <c r="GY23" s="230"/>
      <c r="GZ23" s="230"/>
      <c r="HA23" s="230"/>
      <c r="HB23" s="230"/>
      <c r="HC23" s="230"/>
      <c r="HD23" s="230"/>
      <c r="HE23" s="230"/>
      <c r="HF23" s="230"/>
      <c r="HG23" s="230"/>
      <c r="HH23" s="230"/>
      <c r="HI23" s="230"/>
      <c r="HJ23" s="230"/>
      <c r="HK23" s="230"/>
      <c r="HL23" s="230"/>
      <c r="HM23" s="230"/>
      <c r="HN23" s="230"/>
      <c r="HO23" s="230"/>
      <c r="HP23" s="230"/>
      <c r="HQ23" s="230"/>
      <c r="HR23" s="230"/>
      <c r="HS23" s="230"/>
      <c r="HT23" s="230"/>
      <c r="HU23" s="230"/>
      <c r="HV23" s="230"/>
      <c r="HW23" s="230"/>
      <c r="HX23" s="230"/>
      <c r="HY23" s="230"/>
      <c r="HZ23" s="230"/>
      <c r="IA23" s="230"/>
      <c r="IB23" s="230"/>
      <c r="IC23" s="230"/>
      <c r="ID23" s="230"/>
      <c r="IE23" s="230"/>
      <c r="IF23" s="230"/>
      <c r="IG23" s="230"/>
      <c r="IH23" s="230"/>
      <c r="II23" s="230"/>
      <c r="IJ23" s="230"/>
      <c r="IK23" s="230"/>
      <c r="IL23" s="230"/>
      <c r="IM23" s="230"/>
      <c r="IN23" s="230"/>
      <c r="IO23" s="230"/>
      <c r="IP23" s="230"/>
      <c r="IQ23" s="230"/>
      <c r="IR23" s="230"/>
      <c r="IS23" s="230"/>
      <c r="IT23" s="230"/>
      <c r="IU23" s="230"/>
      <c r="IV23" s="230"/>
      <c r="IW23" s="230"/>
      <c r="IX23" s="230"/>
      <c r="IY23" s="230"/>
      <c r="IZ23" s="230"/>
      <c r="JA23" s="230"/>
      <c r="JB23" s="230"/>
      <c r="JC23" s="230"/>
      <c r="JD23" s="230"/>
      <c r="JE23" s="230"/>
      <c r="JF23" s="230"/>
      <c r="JG23" s="230"/>
      <c r="JH23" s="230"/>
      <c r="JI23" s="230"/>
      <c r="JJ23" s="230"/>
      <c r="JK23" s="230"/>
      <c r="JL23" s="230"/>
      <c r="JM23" s="230"/>
      <c r="JN23" s="230"/>
      <c r="JO23" s="230"/>
      <c r="JP23" s="230"/>
      <c r="JQ23" s="230"/>
      <c r="JR23" s="230"/>
      <c r="JS23" s="230"/>
      <c r="JT23" s="230"/>
      <c r="JU23" s="230"/>
      <c r="JV23" s="230"/>
      <c r="JW23" s="230"/>
      <c r="JX23" s="230"/>
      <c r="JY23" s="230"/>
      <c r="JZ23" s="230"/>
      <c r="KA23" s="230"/>
      <c r="KB23" s="230"/>
      <c r="KC23" s="230"/>
      <c r="KD23" s="230"/>
      <c r="KE23" s="230"/>
      <c r="KF23" s="230"/>
      <c r="KG23" s="230"/>
      <c r="KH23" s="230"/>
      <c r="KI23" s="230"/>
      <c r="KJ23" s="230"/>
      <c r="KK23" s="230"/>
      <c r="KL23" s="230"/>
      <c r="KM23" s="230"/>
      <c r="KN23" s="230"/>
      <c r="KO23" s="230"/>
      <c r="KP23" s="230"/>
      <c r="KQ23" s="230"/>
      <c r="KR23" s="230"/>
      <c r="KS23" s="230"/>
      <c r="KT23" s="230"/>
      <c r="KU23" s="230"/>
      <c r="KV23" s="230"/>
      <c r="KW23" s="230"/>
      <c r="KX23" s="230"/>
      <c r="KY23" s="230"/>
      <c r="KZ23" s="230"/>
      <c r="LA23" s="230"/>
      <c r="LB23" s="230"/>
      <c r="LC23" s="230"/>
      <c r="LD23" s="230"/>
      <c r="LE23" s="230"/>
      <c r="LF23" s="230"/>
      <c r="LG23" s="230"/>
      <c r="LH23" s="230"/>
      <c r="LI23" s="230"/>
      <c r="LJ23" s="230"/>
      <c r="LK23" s="230"/>
      <c r="LL23" s="230"/>
      <c r="LM23" s="230"/>
      <c r="LN23" s="230"/>
      <c r="LO23" s="230"/>
      <c r="LP23" s="230"/>
      <c r="LQ23" s="230"/>
      <c r="LR23" s="230"/>
      <c r="LS23" s="230"/>
      <c r="LT23" s="230"/>
      <c r="LU23" s="230"/>
      <c r="LV23" s="230"/>
      <c r="LW23" s="230"/>
      <c r="LX23" s="230"/>
      <c r="LY23" s="230"/>
      <c r="LZ23" s="230"/>
      <c r="MA23" s="230"/>
      <c r="MB23" s="230"/>
      <c r="MC23" s="230"/>
      <c r="MD23" s="230"/>
      <c r="ME23" s="230"/>
      <c r="MF23" s="230"/>
      <c r="MG23" s="230"/>
      <c r="MH23" s="230"/>
      <c r="MI23" s="230"/>
      <c r="MJ23" s="230"/>
      <c r="MK23" s="230"/>
      <c r="ML23" s="230"/>
      <c r="MM23" s="230"/>
      <c r="MN23" s="230"/>
      <c r="MO23" s="230"/>
      <c r="MP23" s="230"/>
      <c r="MQ23" s="230"/>
      <c r="MR23" s="230"/>
      <c r="MS23" s="230"/>
      <c r="MT23" s="230"/>
      <c r="MU23" s="230"/>
      <c r="MV23" s="230"/>
      <c r="MW23" s="230"/>
      <c r="MX23" s="230"/>
      <c r="MY23" s="230"/>
      <c r="MZ23" s="230"/>
      <c r="NA23" s="230"/>
      <c r="NB23" s="230"/>
      <c r="NC23" s="230"/>
      <c r="ND23" s="230"/>
      <c r="NE23" s="230"/>
      <c r="NF23" s="230"/>
      <c r="NG23" s="230"/>
      <c r="NH23" s="230"/>
      <c r="NI23" s="230"/>
      <c r="NJ23" s="230"/>
      <c r="NK23" s="230"/>
      <c r="NL23" s="230"/>
      <c r="NM23" s="230"/>
      <c r="NN23" s="230"/>
      <c r="NO23" s="230"/>
      <c r="NP23" s="230"/>
      <c r="NQ23" s="230"/>
      <c r="NR23" s="230"/>
      <c r="NS23" s="230"/>
      <c r="NT23" s="230"/>
      <c r="NU23" s="230"/>
      <c r="NV23" s="230"/>
      <c r="NW23" s="230"/>
    </row>
    <row r="24" spans="1:387">
      <c r="A24" s="40" t="s">
        <v>35</v>
      </c>
      <c r="B24" s="38">
        <v>4.7431451649259904</v>
      </c>
      <c r="C24" s="38">
        <v>1.4539127365499955</v>
      </c>
      <c r="D24" s="38">
        <v>4.5750576948263415</v>
      </c>
      <c r="E24" s="38">
        <v>6.9736989999999999</v>
      </c>
      <c r="F24" s="132">
        <v>5.856601839147964</v>
      </c>
      <c r="G24" s="38">
        <v>0.26762173582965676</v>
      </c>
      <c r="H24" s="38">
        <v>1.0304195496668684</v>
      </c>
      <c r="I24" s="38">
        <v>6.9772322737144454E-2</v>
      </c>
      <c r="J24" s="38">
        <v>0.30063800000000002</v>
      </c>
      <c r="K24" s="132">
        <v>0.71521428596561099</v>
      </c>
      <c r="L24" s="41" t="s">
        <v>36</v>
      </c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  <c r="FH24" s="230"/>
      <c r="FI24" s="230"/>
      <c r="FJ24" s="230"/>
      <c r="FK24" s="230"/>
      <c r="FL24" s="230"/>
      <c r="FM24" s="230"/>
      <c r="FN24" s="230"/>
      <c r="FO24" s="230"/>
      <c r="FP24" s="230"/>
      <c r="FQ24" s="230"/>
      <c r="FR24" s="230"/>
      <c r="FS24" s="230"/>
      <c r="FT24" s="230"/>
      <c r="FU24" s="230"/>
      <c r="FV24" s="230"/>
      <c r="FW24" s="230"/>
      <c r="FX24" s="230"/>
      <c r="FY24" s="230"/>
      <c r="FZ24" s="230"/>
      <c r="GA24" s="230"/>
      <c r="GB24" s="230"/>
      <c r="GC24" s="230"/>
      <c r="GD24" s="230"/>
      <c r="GE24" s="230"/>
      <c r="GF24" s="230"/>
      <c r="GG24" s="230"/>
      <c r="GH24" s="230"/>
      <c r="GI24" s="230"/>
      <c r="GJ24" s="230"/>
      <c r="GK24" s="230"/>
      <c r="GL24" s="230"/>
      <c r="GM24" s="230"/>
      <c r="GN24" s="230"/>
      <c r="GO24" s="230"/>
      <c r="GP24" s="230"/>
      <c r="GQ24" s="230"/>
      <c r="GR24" s="230"/>
      <c r="GS24" s="230"/>
      <c r="GT24" s="230"/>
      <c r="GU24" s="230"/>
      <c r="GV24" s="230"/>
      <c r="GW24" s="230"/>
      <c r="GX24" s="230"/>
      <c r="GY24" s="230"/>
      <c r="GZ24" s="230"/>
      <c r="HA24" s="230"/>
      <c r="HB24" s="230"/>
      <c r="HC24" s="230"/>
      <c r="HD24" s="230"/>
      <c r="HE24" s="230"/>
      <c r="HF24" s="230"/>
      <c r="HG24" s="230"/>
      <c r="HH24" s="230"/>
      <c r="HI24" s="230"/>
      <c r="HJ24" s="230"/>
      <c r="HK24" s="230"/>
      <c r="HL24" s="230"/>
      <c r="HM24" s="230"/>
      <c r="HN24" s="230"/>
      <c r="HO24" s="230"/>
      <c r="HP24" s="230"/>
      <c r="HQ24" s="230"/>
      <c r="HR24" s="230"/>
      <c r="HS24" s="230"/>
      <c r="HT24" s="230"/>
      <c r="HU24" s="230"/>
      <c r="HV24" s="230"/>
      <c r="HW24" s="230"/>
      <c r="HX24" s="230"/>
      <c r="HY24" s="230"/>
      <c r="HZ24" s="230"/>
      <c r="IA24" s="230"/>
      <c r="IB24" s="230"/>
      <c r="IC24" s="230"/>
      <c r="ID24" s="230"/>
      <c r="IE24" s="230"/>
      <c r="IF24" s="230"/>
      <c r="IG24" s="230"/>
      <c r="IH24" s="230"/>
      <c r="II24" s="230"/>
      <c r="IJ24" s="230"/>
      <c r="IK24" s="230"/>
      <c r="IL24" s="230"/>
      <c r="IM24" s="230"/>
      <c r="IN24" s="230"/>
      <c r="IO24" s="230"/>
      <c r="IP24" s="230"/>
      <c r="IQ24" s="230"/>
      <c r="IR24" s="230"/>
      <c r="IS24" s="230"/>
      <c r="IT24" s="230"/>
      <c r="IU24" s="230"/>
      <c r="IV24" s="230"/>
      <c r="IW24" s="230"/>
      <c r="IX24" s="230"/>
      <c r="IY24" s="230"/>
      <c r="IZ24" s="230"/>
      <c r="JA24" s="230"/>
      <c r="JB24" s="230"/>
      <c r="JC24" s="230"/>
      <c r="JD24" s="230"/>
      <c r="JE24" s="230"/>
      <c r="JF24" s="230"/>
      <c r="JG24" s="230"/>
      <c r="JH24" s="230"/>
      <c r="JI24" s="230"/>
      <c r="JJ24" s="230"/>
      <c r="JK24" s="230"/>
      <c r="JL24" s="230"/>
      <c r="JM24" s="230"/>
      <c r="JN24" s="230"/>
      <c r="JO24" s="230"/>
      <c r="JP24" s="230"/>
      <c r="JQ24" s="230"/>
      <c r="JR24" s="230"/>
      <c r="JS24" s="230"/>
      <c r="JT24" s="230"/>
      <c r="JU24" s="230"/>
      <c r="JV24" s="230"/>
      <c r="JW24" s="230"/>
      <c r="JX24" s="230"/>
      <c r="JY24" s="230"/>
      <c r="JZ24" s="230"/>
      <c r="KA24" s="230"/>
      <c r="KB24" s="230"/>
      <c r="KC24" s="230"/>
      <c r="KD24" s="230"/>
      <c r="KE24" s="230"/>
      <c r="KF24" s="230"/>
      <c r="KG24" s="230"/>
      <c r="KH24" s="230"/>
      <c r="KI24" s="230"/>
      <c r="KJ24" s="230"/>
      <c r="KK24" s="230"/>
      <c r="KL24" s="230"/>
      <c r="KM24" s="230"/>
      <c r="KN24" s="230"/>
      <c r="KO24" s="230"/>
      <c r="KP24" s="230"/>
      <c r="KQ24" s="230"/>
      <c r="KR24" s="230"/>
      <c r="KS24" s="230"/>
      <c r="KT24" s="230"/>
      <c r="KU24" s="230"/>
      <c r="KV24" s="230"/>
      <c r="KW24" s="230"/>
      <c r="KX24" s="230"/>
      <c r="KY24" s="230"/>
      <c r="KZ24" s="230"/>
      <c r="LA24" s="230"/>
      <c r="LB24" s="230"/>
      <c r="LC24" s="230"/>
      <c r="LD24" s="230"/>
      <c r="LE24" s="230"/>
      <c r="LF24" s="230"/>
      <c r="LG24" s="230"/>
      <c r="LH24" s="230"/>
      <c r="LI24" s="230"/>
      <c r="LJ24" s="230"/>
      <c r="LK24" s="230"/>
      <c r="LL24" s="230"/>
      <c r="LM24" s="230"/>
      <c r="LN24" s="230"/>
      <c r="LO24" s="230"/>
      <c r="LP24" s="230"/>
      <c r="LQ24" s="230"/>
      <c r="LR24" s="230"/>
      <c r="LS24" s="230"/>
      <c r="LT24" s="230"/>
      <c r="LU24" s="230"/>
      <c r="LV24" s="230"/>
      <c r="LW24" s="230"/>
      <c r="LX24" s="230"/>
      <c r="LY24" s="230"/>
      <c r="LZ24" s="230"/>
      <c r="MA24" s="230"/>
      <c r="MB24" s="230"/>
      <c r="MC24" s="230"/>
      <c r="MD24" s="230"/>
      <c r="ME24" s="230"/>
      <c r="MF24" s="230"/>
      <c r="MG24" s="230"/>
      <c r="MH24" s="230"/>
      <c r="MI24" s="230"/>
      <c r="MJ24" s="230"/>
      <c r="MK24" s="230"/>
      <c r="ML24" s="230"/>
      <c r="MM24" s="230"/>
      <c r="MN24" s="230"/>
      <c r="MO24" s="230"/>
      <c r="MP24" s="230"/>
      <c r="MQ24" s="230"/>
      <c r="MR24" s="230"/>
      <c r="MS24" s="230"/>
      <c r="MT24" s="230"/>
      <c r="MU24" s="230"/>
      <c r="MV24" s="230"/>
      <c r="MW24" s="230"/>
      <c r="MX24" s="230"/>
      <c r="MY24" s="230"/>
      <c r="MZ24" s="230"/>
      <c r="NA24" s="230"/>
      <c r="NB24" s="230"/>
      <c r="NC24" s="230"/>
      <c r="ND24" s="230"/>
      <c r="NE24" s="230"/>
      <c r="NF24" s="230"/>
      <c r="NG24" s="230"/>
      <c r="NH24" s="230"/>
      <c r="NI24" s="230"/>
      <c r="NJ24" s="230"/>
      <c r="NK24" s="230"/>
      <c r="NL24" s="230"/>
      <c r="NM24" s="230"/>
      <c r="NN24" s="230"/>
      <c r="NO24" s="230"/>
      <c r="NP24" s="230"/>
      <c r="NQ24" s="230"/>
      <c r="NR24" s="230"/>
      <c r="NS24" s="230"/>
      <c r="NT24" s="230"/>
      <c r="NU24" s="230"/>
      <c r="NV24" s="230"/>
      <c r="NW24" s="230"/>
    </row>
    <row r="25" spans="1:387">
      <c r="A25" s="40" t="s">
        <v>37</v>
      </c>
      <c r="B25" s="38">
        <v>747.16923856643837</v>
      </c>
      <c r="C25" s="38">
        <v>896.79653537650927</v>
      </c>
      <c r="D25" s="38">
        <v>829.2428905842944</v>
      </c>
      <c r="E25" s="38">
        <v>1639.392625</v>
      </c>
      <c r="F25" s="132">
        <v>1467.46904173547</v>
      </c>
      <c r="G25" s="38">
        <v>1527.3086203644473</v>
      </c>
      <c r="H25" s="38">
        <v>486.94768303295712</v>
      </c>
      <c r="I25" s="38">
        <v>580.2041542638359</v>
      </c>
      <c r="J25" s="38">
        <v>702.224604</v>
      </c>
      <c r="K25" s="132">
        <v>414.28200870855233</v>
      </c>
      <c r="L25" s="41" t="s">
        <v>38</v>
      </c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  <c r="IV25" s="230"/>
      <c r="IW25" s="230"/>
      <c r="IX25" s="230"/>
      <c r="IY25" s="230"/>
      <c r="IZ25" s="230"/>
      <c r="JA25" s="230"/>
      <c r="JB25" s="230"/>
      <c r="JC25" s="230"/>
      <c r="JD25" s="230"/>
      <c r="JE25" s="230"/>
      <c r="JF25" s="230"/>
      <c r="JG25" s="230"/>
      <c r="JH25" s="230"/>
      <c r="JI25" s="230"/>
      <c r="JJ25" s="230"/>
      <c r="JK25" s="230"/>
      <c r="JL25" s="230"/>
      <c r="JM25" s="230"/>
      <c r="JN25" s="230"/>
      <c r="JO25" s="230"/>
      <c r="JP25" s="230"/>
      <c r="JQ25" s="230"/>
      <c r="JR25" s="230"/>
      <c r="JS25" s="230"/>
      <c r="JT25" s="230"/>
      <c r="JU25" s="230"/>
      <c r="JV25" s="230"/>
      <c r="JW25" s="230"/>
      <c r="JX25" s="230"/>
      <c r="JY25" s="230"/>
      <c r="JZ25" s="230"/>
      <c r="KA25" s="230"/>
      <c r="KB25" s="230"/>
      <c r="KC25" s="230"/>
      <c r="KD25" s="230"/>
      <c r="KE25" s="230"/>
      <c r="KF25" s="230"/>
      <c r="KG25" s="230"/>
      <c r="KH25" s="230"/>
      <c r="KI25" s="230"/>
      <c r="KJ25" s="230"/>
      <c r="KK25" s="230"/>
      <c r="KL25" s="230"/>
      <c r="KM25" s="230"/>
      <c r="KN25" s="230"/>
      <c r="KO25" s="230"/>
      <c r="KP25" s="230"/>
      <c r="KQ25" s="230"/>
      <c r="KR25" s="230"/>
      <c r="KS25" s="230"/>
      <c r="KT25" s="230"/>
      <c r="KU25" s="230"/>
      <c r="KV25" s="230"/>
      <c r="KW25" s="230"/>
      <c r="KX25" s="230"/>
      <c r="KY25" s="230"/>
      <c r="KZ25" s="230"/>
      <c r="LA25" s="230"/>
      <c r="LB25" s="230"/>
      <c r="LC25" s="230"/>
      <c r="LD25" s="230"/>
      <c r="LE25" s="230"/>
      <c r="LF25" s="230"/>
      <c r="LG25" s="230"/>
      <c r="LH25" s="230"/>
      <c r="LI25" s="230"/>
      <c r="LJ25" s="230"/>
      <c r="LK25" s="230"/>
      <c r="LL25" s="230"/>
      <c r="LM25" s="230"/>
      <c r="LN25" s="230"/>
      <c r="LO25" s="230"/>
      <c r="LP25" s="230"/>
      <c r="LQ25" s="230"/>
      <c r="LR25" s="230"/>
      <c r="LS25" s="230"/>
      <c r="LT25" s="230"/>
      <c r="LU25" s="230"/>
      <c r="LV25" s="230"/>
      <c r="LW25" s="230"/>
      <c r="LX25" s="230"/>
      <c r="LY25" s="230"/>
      <c r="LZ25" s="230"/>
      <c r="MA25" s="230"/>
      <c r="MB25" s="230"/>
      <c r="MC25" s="230"/>
      <c r="MD25" s="230"/>
      <c r="ME25" s="230"/>
      <c r="MF25" s="230"/>
      <c r="MG25" s="230"/>
      <c r="MH25" s="230"/>
      <c r="MI25" s="230"/>
      <c r="MJ25" s="230"/>
      <c r="MK25" s="230"/>
      <c r="ML25" s="230"/>
      <c r="MM25" s="230"/>
      <c r="MN25" s="230"/>
      <c r="MO25" s="230"/>
      <c r="MP25" s="230"/>
      <c r="MQ25" s="230"/>
      <c r="MR25" s="230"/>
      <c r="MS25" s="230"/>
      <c r="MT25" s="230"/>
      <c r="MU25" s="230"/>
      <c r="MV25" s="230"/>
      <c r="MW25" s="230"/>
      <c r="MX25" s="230"/>
      <c r="MY25" s="230"/>
      <c r="MZ25" s="230"/>
      <c r="NA25" s="230"/>
      <c r="NB25" s="230"/>
      <c r="NC25" s="230"/>
      <c r="ND25" s="230"/>
      <c r="NE25" s="230"/>
      <c r="NF25" s="230"/>
      <c r="NG25" s="230"/>
      <c r="NH25" s="230"/>
      <c r="NI25" s="230"/>
      <c r="NJ25" s="230"/>
      <c r="NK25" s="230"/>
      <c r="NL25" s="230"/>
      <c r="NM25" s="230"/>
      <c r="NN25" s="230"/>
      <c r="NO25" s="230"/>
      <c r="NP25" s="230"/>
      <c r="NQ25" s="230"/>
      <c r="NR25" s="230"/>
      <c r="NS25" s="230"/>
      <c r="NT25" s="230"/>
      <c r="NU25" s="230"/>
      <c r="NV25" s="230"/>
      <c r="NW25" s="230"/>
    </row>
    <row r="26" spans="1:387">
      <c r="A26" s="40" t="s">
        <v>39</v>
      </c>
      <c r="B26" s="38">
        <v>55.653373183297013</v>
      </c>
      <c r="C26" s="38">
        <v>66.829058554668279</v>
      </c>
      <c r="D26" s="38">
        <v>76.394450774429231</v>
      </c>
      <c r="E26" s="38">
        <v>111.003874</v>
      </c>
      <c r="F26" s="132">
        <v>80.740424344790185</v>
      </c>
      <c r="G26" s="38">
        <v>56.156492426269352</v>
      </c>
      <c r="H26" s="38">
        <v>58.961742766968399</v>
      </c>
      <c r="I26" s="38">
        <v>96.286891462589296</v>
      </c>
      <c r="J26" s="38">
        <v>89.058987999999999</v>
      </c>
      <c r="K26" s="132">
        <v>106.26076310963799</v>
      </c>
      <c r="L26" s="41" t="s">
        <v>40</v>
      </c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0"/>
      <c r="DX26" s="230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0"/>
      <c r="EM26" s="230"/>
      <c r="EN26" s="230"/>
      <c r="EO26" s="230"/>
      <c r="EP26" s="230"/>
      <c r="EQ26" s="230"/>
      <c r="ER26" s="230"/>
      <c r="ES26" s="230"/>
      <c r="ET26" s="230"/>
      <c r="EU26" s="230"/>
      <c r="EV26" s="230"/>
      <c r="EW26" s="230"/>
      <c r="EX26" s="230"/>
      <c r="EY26" s="230"/>
      <c r="EZ26" s="230"/>
      <c r="FA26" s="230"/>
      <c r="FB26" s="230"/>
      <c r="FC26" s="230"/>
      <c r="FD26" s="230"/>
      <c r="FE26" s="230"/>
      <c r="FF26" s="230"/>
      <c r="FG26" s="230"/>
      <c r="FH26" s="230"/>
      <c r="FI26" s="230"/>
      <c r="FJ26" s="230"/>
      <c r="FK26" s="230"/>
      <c r="FL26" s="230"/>
      <c r="FM26" s="230"/>
      <c r="FN26" s="230"/>
      <c r="FO26" s="230"/>
      <c r="FP26" s="230"/>
      <c r="FQ26" s="230"/>
      <c r="FR26" s="230"/>
      <c r="FS26" s="230"/>
      <c r="FT26" s="230"/>
      <c r="FU26" s="230"/>
      <c r="FV26" s="230"/>
      <c r="FW26" s="230"/>
      <c r="FX26" s="230"/>
      <c r="FY26" s="230"/>
      <c r="FZ26" s="230"/>
      <c r="GA26" s="230"/>
      <c r="GB26" s="230"/>
      <c r="GC26" s="230"/>
      <c r="GD26" s="230"/>
      <c r="GE26" s="230"/>
      <c r="GF26" s="230"/>
      <c r="GG26" s="230"/>
      <c r="GH26" s="230"/>
      <c r="GI26" s="230"/>
      <c r="GJ26" s="230"/>
      <c r="GK26" s="230"/>
      <c r="GL26" s="230"/>
      <c r="GM26" s="230"/>
      <c r="GN26" s="230"/>
      <c r="GO26" s="230"/>
      <c r="GP26" s="230"/>
      <c r="GQ26" s="230"/>
      <c r="GR26" s="230"/>
      <c r="GS26" s="230"/>
      <c r="GT26" s="230"/>
      <c r="GU26" s="230"/>
      <c r="GV26" s="230"/>
      <c r="GW26" s="230"/>
      <c r="GX26" s="230"/>
      <c r="GY26" s="230"/>
      <c r="GZ26" s="230"/>
      <c r="HA26" s="230"/>
      <c r="HB26" s="230"/>
      <c r="HC26" s="230"/>
      <c r="HD26" s="230"/>
      <c r="HE26" s="230"/>
      <c r="HF26" s="230"/>
      <c r="HG26" s="230"/>
      <c r="HH26" s="230"/>
      <c r="HI26" s="230"/>
      <c r="HJ26" s="230"/>
      <c r="HK26" s="230"/>
      <c r="HL26" s="230"/>
      <c r="HM26" s="230"/>
      <c r="HN26" s="230"/>
      <c r="HO26" s="230"/>
      <c r="HP26" s="230"/>
      <c r="HQ26" s="230"/>
      <c r="HR26" s="230"/>
      <c r="HS26" s="230"/>
      <c r="HT26" s="230"/>
      <c r="HU26" s="230"/>
      <c r="HV26" s="230"/>
      <c r="HW26" s="230"/>
      <c r="HX26" s="230"/>
      <c r="HY26" s="230"/>
      <c r="HZ26" s="230"/>
      <c r="IA26" s="230"/>
      <c r="IB26" s="230"/>
      <c r="IC26" s="230"/>
      <c r="ID26" s="230"/>
      <c r="IE26" s="230"/>
      <c r="IF26" s="230"/>
      <c r="IG26" s="230"/>
      <c r="IH26" s="230"/>
      <c r="II26" s="230"/>
      <c r="IJ26" s="230"/>
      <c r="IK26" s="230"/>
      <c r="IL26" s="230"/>
      <c r="IM26" s="230"/>
      <c r="IN26" s="230"/>
      <c r="IO26" s="230"/>
      <c r="IP26" s="230"/>
      <c r="IQ26" s="230"/>
      <c r="IR26" s="230"/>
      <c r="IS26" s="230"/>
      <c r="IT26" s="230"/>
      <c r="IU26" s="230"/>
      <c r="IV26" s="230"/>
      <c r="IW26" s="230"/>
      <c r="IX26" s="230"/>
      <c r="IY26" s="230"/>
      <c r="IZ26" s="230"/>
      <c r="JA26" s="230"/>
      <c r="JB26" s="230"/>
      <c r="JC26" s="230"/>
      <c r="JD26" s="230"/>
      <c r="JE26" s="230"/>
      <c r="JF26" s="230"/>
      <c r="JG26" s="230"/>
      <c r="JH26" s="230"/>
      <c r="JI26" s="230"/>
      <c r="JJ26" s="230"/>
      <c r="JK26" s="230"/>
      <c r="JL26" s="230"/>
      <c r="JM26" s="230"/>
      <c r="JN26" s="230"/>
      <c r="JO26" s="230"/>
      <c r="JP26" s="230"/>
      <c r="JQ26" s="230"/>
      <c r="JR26" s="230"/>
      <c r="JS26" s="230"/>
      <c r="JT26" s="230"/>
      <c r="JU26" s="230"/>
      <c r="JV26" s="230"/>
      <c r="JW26" s="230"/>
      <c r="JX26" s="230"/>
      <c r="JY26" s="230"/>
      <c r="JZ26" s="230"/>
      <c r="KA26" s="230"/>
      <c r="KB26" s="230"/>
      <c r="KC26" s="230"/>
      <c r="KD26" s="230"/>
      <c r="KE26" s="230"/>
      <c r="KF26" s="230"/>
      <c r="KG26" s="230"/>
      <c r="KH26" s="230"/>
      <c r="KI26" s="230"/>
      <c r="KJ26" s="230"/>
      <c r="KK26" s="230"/>
      <c r="KL26" s="230"/>
      <c r="KM26" s="230"/>
      <c r="KN26" s="230"/>
      <c r="KO26" s="230"/>
      <c r="KP26" s="230"/>
      <c r="KQ26" s="230"/>
      <c r="KR26" s="230"/>
      <c r="KS26" s="230"/>
      <c r="KT26" s="230"/>
      <c r="KU26" s="230"/>
      <c r="KV26" s="230"/>
      <c r="KW26" s="230"/>
      <c r="KX26" s="230"/>
      <c r="KY26" s="230"/>
      <c r="KZ26" s="230"/>
      <c r="LA26" s="230"/>
      <c r="LB26" s="230"/>
      <c r="LC26" s="230"/>
      <c r="LD26" s="230"/>
      <c r="LE26" s="230"/>
      <c r="LF26" s="230"/>
      <c r="LG26" s="230"/>
      <c r="LH26" s="230"/>
      <c r="LI26" s="230"/>
      <c r="LJ26" s="230"/>
      <c r="LK26" s="230"/>
      <c r="LL26" s="230"/>
      <c r="LM26" s="230"/>
      <c r="LN26" s="230"/>
      <c r="LO26" s="230"/>
      <c r="LP26" s="230"/>
      <c r="LQ26" s="230"/>
      <c r="LR26" s="230"/>
      <c r="LS26" s="230"/>
      <c r="LT26" s="230"/>
      <c r="LU26" s="230"/>
      <c r="LV26" s="230"/>
      <c r="LW26" s="230"/>
      <c r="LX26" s="230"/>
      <c r="LY26" s="230"/>
      <c r="LZ26" s="230"/>
      <c r="MA26" s="230"/>
      <c r="MB26" s="230"/>
      <c r="MC26" s="230"/>
      <c r="MD26" s="230"/>
      <c r="ME26" s="230"/>
      <c r="MF26" s="230"/>
      <c r="MG26" s="230"/>
      <c r="MH26" s="230"/>
      <c r="MI26" s="230"/>
      <c r="MJ26" s="230"/>
      <c r="MK26" s="230"/>
      <c r="ML26" s="230"/>
      <c r="MM26" s="230"/>
      <c r="MN26" s="230"/>
      <c r="MO26" s="230"/>
      <c r="MP26" s="230"/>
      <c r="MQ26" s="230"/>
      <c r="MR26" s="230"/>
      <c r="MS26" s="230"/>
      <c r="MT26" s="230"/>
      <c r="MU26" s="230"/>
      <c r="MV26" s="230"/>
      <c r="MW26" s="230"/>
      <c r="MX26" s="230"/>
      <c r="MY26" s="230"/>
      <c r="MZ26" s="230"/>
      <c r="NA26" s="230"/>
      <c r="NB26" s="230"/>
      <c r="NC26" s="230"/>
      <c r="ND26" s="230"/>
      <c r="NE26" s="230"/>
      <c r="NF26" s="230"/>
      <c r="NG26" s="230"/>
      <c r="NH26" s="230"/>
      <c r="NI26" s="230"/>
      <c r="NJ26" s="230"/>
      <c r="NK26" s="230"/>
      <c r="NL26" s="230"/>
      <c r="NM26" s="230"/>
      <c r="NN26" s="230"/>
      <c r="NO26" s="230"/>
      <c r="NP26" s="230"/>
      <c r="NQ26" s="230"/>
      <c r="NR26" s="230"/>
      <c r="NS26" s="230"/>
      <c r="NT26" s="230"/>
      <c r="NU26" s="230"/>
      <c r="NV26" s="230"/>
      <c r="NW26" s="230"/>
    </row>
    <row r="27" spans="1:387">
      <c r="A27" s="40" t="s">
        <v>41</v>
      </c>
      <c r="B27" s="38">
        <v>696.00916450557907</v>
      </c>
      <c r="C27" s="38">
        <v>818.20616716943778</v>
      </c>
      <c r="D27" s="38">
        <v>845.55053831031319</v>
      </c>
      <c r="E27" s="38">
        <v>1054.606859</v>
      </c>
      <c r="F27" s="132">
        <v>1398.1840461572097</v>
      </c>
      <c r="G27" s="38">
        <v>1516.9975697834629</v>
      </c>
      <c r="H27" s="38">
        <v>1551.1123251781271</v>
      </c>
      <c r="I27" s="38">
        <v>1650.5734064436226</v>
      </c>
      <c r="J27" s="38">
        <v>1297.0950929999999</v>
      </c>
      <c r="K27" s="132">
        <v>1039.2739681865396</v>
      </c>
      <c r="L27" s="41" t="s">
        <v>42</v>
      </c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230"/>
      <c r="EZ27" s="230"/>
      <c r="FA27" s="230"/>
      <c r="FB27" s="230"/>
      <c r="FC27" s="230"/>
      <c r="FD27" s="230"/>
      <c r="FE27" s="230"/>
      <c r="FF27" s="230"/>
      <c r="FG27" s="230"/>
      <c r="FH27" s="230"/>
      <c r="FI27" s="230"/>
      <c r="FJ27" s="230"/>
      <c r="FK27" s="230"/>
      <c r="FL27" s="230"/>
      <c r="FM27" s="230"/>
      <c r="FN27" s="230"/>
      <c r="FO27" s="230"/>
      <c r="FP27" s="230"/>
      <c r="FQ27" s="230"/>
      <c r="FR27" s="230"/>
      <c r="FS27" s="230"/>
      <c r="FT27" s="230"/>
      <c r="FU27" s="230"/>
      <c r="FV27" s="230"/>
      <c r="FW27" s="230"/>
      <c r="FX27" s="230"/>
      <c r="FY27" s="230"/>
      <c r="FZ27" s="230"/>
      <c r="GA27" s="230"/>
      <c r="GB27" s="230"/>
      <c r="GC27" s="230"/>
      <c r="GD27" s="230"/>
      <c r="GE27" s="230"/>
      <c r="GF27" s="230"/>
      <c r="GG27" s="230"/>
      <c r="GH27" s="230"/>
      <c r="GI27" s="230"/>
      <c r="GJ27" s="230"/>
      <c r="GK27" s="230"/>
      <c r="GL27" s="230"/>
      <c r="GM27" s="230"/>
      <c r="GN27" s="230"/>
      <c r="GO27" s="230"/>
      <c r="GP27" s="230"/>
      <c r="GQ27" s="230"/>
      <c r="GR27" s="230"/>
      <c r="GS27" s="230"/>
      <c r="GT27" s="230"/>
      <c r="GU27" s="230"/>
      <c r="GV27" s="230"/>
      <c r="GW27" s="230"/>
      <c r="GX27" s="230"/>
      <c r="GY27" s="230"/>
      <c r="GZ27" s="230"/>
      <c r="HA27" s="230"/>
      <c r="HB27" s="230"/>
      <c r="HC27" s="230"/>
      <c r="HD27" s="230"/>
      <c r="HE27" s="230"/>
      <c r="HF27" s="230"/>
      <c r="HG27" s="230"/>
      <c r="HH27" s="230"/>
      <c r="HI27" s="230"/>
      <c r="HJ27" s="230"/>
      <c r="HK27" s="230"/>
      <c r="HL27" s="230"/>
      <c r="HM27" s="230"/>
      <c r="HN27" s="230"/>
      <c r="HO27" s="230"/>
      <c r="HP27" s="230"/>
      <c r="HQ27" s="230"/>
      <c r="HR27" s="230"/>
      <c r="HS27" s="230"/>
      <c r="HT27" s="230"/>
      <c r="HU27" s="230"/>
      <c r="HV27" s="230"/>
      <c r="HW27" s="230"/>
      <c r="HX27" s="230"/>
      <c r="HY27" s="230"/>
      <c r="HZ27" s="230"/>
      <c r="IA27" s="230"/>
      <c r="IB27" s="230"/>
      <c r="IC27" s="230"/>
      <c r="ID27" s="230"/>
      <c r="IE27" s="230"/>
      <c r="IF27" s="230"/>
      <c r="IG27" s="230"/>
      <c r="IH27" s="230"/>
      <c r="II27" s="230"/>
      <c r="IJ27" s="230"/>
      <c r="IK27" s="230"/>
      <c r="IL27" s="230"/>
      <c r="IM27" s="230"/>
      <c r="IN27" s="230"/>
      <c r="IO27" s="230"/>
      <c r="IP27" s="230"/>
      <c r="IQ27" s="230"/>
      <c r="IR27" s="230"/>
      <c r="IS27" s="230"/>
      <c r="IT27" s="230"/>
      <c r="IU27" s="230"/>
      <c r="IV27" s="230"/>
      <c r="IW27" s="230"/>
      <c r="IX27" s="230"/>
      <c r="IY27" s="230"/>
      <c r="IZ27" s="230"/>
      <c r="JA27" s="230"/>
      <c r="JB27" s="230"/>
      <c r="JC27" s="230"/>
      <c r="JD27" s="230"/>
      <c r="JE27" s="230"/>
      <c r="JF27" s="230"/>
      <c r="JG27" s="230"/>
      <c r="JH27" s="230"/>
      <c r="JI27" s="230"/>
      <c r="JJ27" s="230"/>
      <c r="JK27" s="230"/>
      <c r="JL27" s="230"/>
      <c r="JM27" s="230"/>
      <c r="JN27" s="230"/>
      <c r="JO27" s="230"/>
      <c r="JP27" s="230"/>
      <c r="JQ27" s="230"/>
      <c r="JR27" s="230"/>
      <c r="JS27" s="230"/>
      <c r="JT27" s="230"/>
      <c r="JU27" s="230"/>
      <c r="JV27" s="230"/>
      <c r="JW27" s="230"/>
      <c r="JX27" s="230"/>
      <c r="JY27" s="230"/>
      <c r="JZ27" s="230"/>
      <c r="KA27" s="230"/>
      <c r="KB27" s="230"/>
      <c r="KC27" s="230"/>
      <c r="KD27" s="230"/>
      <c r="KE27" s="230"/>
      <c r="KF27" s="230"/>
      <c r="KG27" s="230"/>
      <c r="KH27" s="230"/>
      <c r="KI27" s="230"/>
      <c r="KJ27" s="230"/>
      <c r="KK27" s="230"/>
      <c r="KL27" s="230"/>
      <c r="KM27" s="230"/>
      <c r="KN27" s="230"/>
      <c r="KO27" s="230"/>
      <c r="KP27" s="230"/>
      <c r="KQ27" s="230"/>
      <c r="KR27" s="230"/>
      <c r="KS27" s="230"/>
      <c r="KT27" s="230"/>
      <c r="KU27" s="230"/>
      <c r="KV27" s="230"/>
      <c r="KW27" s="230"/>
      <c r="KX27" s="230"/>
      <c r="KY27" s="230"/>
      <c r="KZ27" s="230"/>
      <c r="LA27" s="230"/>
      <c r="LB27" s="230"/>
      <c r="LC27" s="230"/>
      <c r="LD27" s="230"/>
      <c r="LE27" s="230"/>
      <c r="LF27" s="230"/>
      <c r="LG27" s="230"/>
      <c r="LH27" s="230"/>
      <c r="LI27" s="230"/>
      <c r="LJ27" s="230"/>
      <c r="LK27" s="230"/>
      <c r="LL27" s="230"/>
      <c r="LM27" s="230"/>
      <c r="LN27" s="230"/>
      <c r="LO27" s="230"/>
      <c r="LP27" s="230"/>
      <c r="LQ27" s="230"/>
      <c r="LR27" s="230"/>
      <c r="LS27" s="230"/>
      <c r="LT27" s="230"/>
      <c r="LU27" s="230"/>
      <c r="LV27" s="230"/>
      <c r="LW27" s="230"/>
      <c r="LX27" s="230"/>
      <c r="LY27" s="230"/>
      <c r="LZ27" s="230"/>
      <c r="MA27" s="230"/>
      <c r="MB27" s="230"/>
      <c r="MC27" s="230"/>
      <c r="MD27" s="230"/>
      <c r="ME27" s="230"/>
      <c r="MF27" s="230"/>
      <c r="MG27" s="230"/>
      <c r="MH27" s="230"/>
      <c r="MI27" s="230"/>
      <c r="MJ27" s="230"/>
      <c r="MK27" s="230"/>
      <c r="ML27" s="230"/>
      <c r="MM27" s="230"/>
      <c r="MN27" s="230"/>
      <c r="MO27" s="230"/>
      <c r="MP27" s="230"/>
      <c r="MQ27" s="230"/>
      <c r="MR27" s="230"/>
      <c r="MS27" s="230"/>
      <c r="MT27" s="230"/>
      <c r="MU27" s="230"/>
      <c r="MV27" s="230"/>
      <c r="MW27" s="230"/>
      <c r="MX27" s="230"/>
      <c r="MY27" s="230"/>
      <c r="MZ27" s="230"/>
      <c r="NA27" s="230"/>
      <c r="NB27" s="230"/>
      <c r="NC27" s="230"/>
      <c r="ND27" s="230"/>
      <c r="NE27" s="230"/>
      <c r="NF27" s="230"/>
      <c r="NG27" s="230"/>
      <c r="NH27" s="230"/>
      <c r="NI27" s="230"/>
      <c r="NJ27" s="230"/>
      <c r="NK27" s="230"/>
      <c r="NL27" s="230"/>
      <c r="NM27" s="230"/>
      <c r="NN27" s="230"/>
      <c r="NO27" s="230"/>
      <c r="NP27" s="230"/>
      <c r="NQ27" s="230"/>
      <c r="NR27" s="230"/>
      <c r="NS27" s="230"/>
      <c r="NT27" s="230"/>
      <c r="NU27" s="230"/>
      <c r="NV27" s="230"/>
      <c r="NW27" s="230"/>
    </row>
    <row r="28" spans="1:387">
      <c r="A28" s="40" t="s">
        <v>43</v>
      </c>
      <c r="B28" s="38">
        <v>775.26472979311006</v>
      </c>
      <c r="C28" s="38">
        <v>583.44560533728395</v>
      </c>
      <c r="D28" s="38">
        <v>621.61013279101189</v>
      </c>
      <c r="E28" s="38">
        <v>689.90977999999996</v>
      </c>
      <c r="F28" s="132">
        <v>943.26563181095753</v>
      </c>
      <c r="G28" s="38">
        <v>20.100477345303972</v>
      </c>
      <c r="H28" s="38">
        <v>40.359763716161346</v>
      </c>
      <c r="I28" s="38">
        <v>41.611700436965798</v>
      </c>
      <c r="J28" s="38">
        <v>39.033282999999997</v>
      </c>
      <c r="K28" s="132">
        <v>37.003785509687475</v>
      </c>
      <c r="L28" s="41" t="s">
        <v>44</v>
      </c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230"/>
      <c r="DU28" s="230"/>
      <c r="DV28" s="230"/>
      <c r="DW28" s="230"/>
      <c r="DX28" s="230"/>
      <c r="DY28" s="230"/>
      <c r="DZ28" s="230"/>
      <c r="EA28" s="230"/>
      <c r="EB28" s="230"/>
      <c r="EC28" s="230"/>
      <c r="ED28" s="230"/>
      <c r="EE28" s="230"/>
      <c r="EF28" s="230"/>
      <c r="EG28" s="230"/>
      <c r="EH28" s="230"/>
      <c r="EI28" s="230"/>
      <c r="EJ28" s="230"/>
      <c r="EK28" s="230"/>
      <c r="EL28" s="230"/>
      <c r="EM28" s="230"/>
      <c r="EN28" s="230"/>
      <c r="EO28" s="230"/>
      <c r="EP28" s="230"/>
      <c r="EQ28" s="230"/>
      <c r="ER28" s="230"/>
      <c r="ES28" s="230"/>
      <c r="ET28" s="230"/>
      <c r="EU28" s="230"/>
      <c r="EV28" s="230"/>
      <c r="EW28" s="230"/>
      <c r="EX28" s="230"/>
      <c r="EY28" s="230"/>
      <c r="EZ28" s="230"/>
      <c r="FA28" s="230"/>
      <c r="FB28" s="230"/>
      <c r="FC28" s="230"/>
      <c r="FD28" s="230"/>
      <c r="FE28" s="230"/>
      <c r="FF28" s="230"/>
      <c r="FG28" s="230"/>
      <c r="FH28" s="230"/>
      <c r="FI28" s="230"/>
      <c r="FJ28" s="230"/>
      <c r="FK28" s="230"/>
      <c r="FL28" s="230"/>
      <c r="FM28" s="230"/>
      <c r="FN28" s="230"/>
      <c r="FO28" s="230"/>
      <c r="FP28" s="230"/>
      <c r="FQ28" s="230"/>
      <c r="FR28" s="230"/>
      <c r="FS28" s="230"/>
      <c r="FT28" s="230"/>
      <c r="FU28" s="230"/>
      <c r="FV28" s="230"/>
      <c r="FW28" s="230"/>
      <c r="FX28" s="230"/>
      <c r="FY28" s="230"/>
      <c r="FZ28" s="230"/>
      <c r="GA28" s="230"/>
      <c r="GB28" s="230"/>
      <c r="GC28" s="230"/>
      <c r="GD28" s="230"/>
      <c r="GE28" s="230"/>
      <c r="GF28" s="230"/>
      <c r="GG28" s="230"/>
      <c r="GH28" s="230"/>
      <c r="GI28" s="230"/>
      <c r="GJ28" s="230"/>
      <c r="GK28" s="230"/>
      <c r="GL28" s="230"/>
      <c r="GM28" s="230"/>
      <c r="GN28" s="230"/>
      <c r="GO28" s="230"/>
      <c r="GP28" s="230"/>
      <c r="GQ28" s="230"/>
      <c r="GR28" s="230"/>
      <c r="GS28" s="230"/>
      <c r="GT28" s="230"/>
      <c r="GU28" s="230"/>
      <c r="GV28" s="230"/>
      <c r="GW28" s="230"/>
      <c r="GX28" s="230"/>
      <c r="GY28" s="230"/>
      <c r="GZ28" s="230"/>
      <c r="HA28" s="230"/>
      <c r="HB28" s="230"/>
      <c r="HC28" s="230"/>
      <c r="HD28" s="230"/>
      <c r="HE28" s="230"/>
      <c r="HF28" s="230"/>
      <c r="HG28" s="230"/>
      <c r="HH28" s="230"/>
      <c r="HI28" s="230"/>
      <c r="HJ28" s="230"/>
      <c r="HK28" s="230"/>
      <c r="HL28" s="230"/>
      <c r="HM28" s="230"/>
      <c r="HN28" s="230"/>
      <c r="HO28" s="230"/>
      <c r="HP28" s="230"/>
      <c r="HQ28" s="230"/>
      <c r="HR28" s="230"/>
      <c r="HS28" s="230"/>
      <c r="HT28" s="230"/>
      <c r="HU28" s="230"/>
      <c r="HV28" s="230"/>
      <c r="HW28" s="230"/>
      <c r="HX28" s="230"/>
      <c r="HY28" s="230"/>
      <c r="HZ28" s="230"/>
      <c r="IA28" s="230"/>
      <c r="IB28" s="230"/>
      <c r="IC28" s="230"/>
      <c r="ID28" s="230"/>
      <c r="IE28" s="230"/>
      <c r="IF28" s="230"/>
      <c r="IG28" s="230"/>
      <c r="IH28" s="230"/>
      <c r="II28" s="230"/>
      <c r="IJ28" s="230"/>
      <c r="IK28" s="230"/>
      <c r="IL28" s="230"/>
      <c r="IM28" s="230"/>
      <c r="IN28" s="230"/>
      <c r="IO28" s="230"/>
      <c r="IP28" s="230"/>
      <c r="IQ28" s="230"/>
      <c r="IR28" s="230"/>
      <c r="IS28" s="230"/>
      <c r="IT28" s="230"/>
      <c r="IU28" s="230"/>
      <c r="IV28" s="230"/>
      <c r="IW28" s="230"/>
      <c r="IX28" s="230"/>
      <c r="IY28" s="230"/>
      <c r="IZ28" s="230"/>
      <c r="JA28" s="230"/>
      <c r="JB28" s="230"/>
      <c r="JC28" s="230"/>
      <c r="JD28" s="230"/>
      <c r="JE28" s="230"/>
      <c r="JF28" s="230"/>
      <c r="JG28" s="230"/>
      <c r="JH28" s="230"/>
      <c r="JI28" s="230"/>
      <c r="JJ28" s="230"/>
      <c r="JK28" s="230"/>
      <c r="JL28" s="230"/>
      <c r="JM28" s="230"/>
      <c r="JN28" s="230"/>
      <c r="JO28" s="230"/>
      <c r="JP28" s="230"/>
      <c r="JQ28" s="230"/>
      <c r="JR28" s="230"/>
      <c r="JS28" s="230"/>
      <c r="JT28" s="230"/>
      <c r="JU28" s="230"/>
      <c r="JV28" s="230"/>
      <c r="JW28" s="230"/>
      <c r="JX28" s="230"/>
      <c r="JY28" s="230"/>
      <c r="JZ28" s="230"/>
      <c r="KA28" s="230"/>
      <c r="KB28" s="230"/>
      <c r="KC28" s="230"/>
      <c r="KD28" s="230"/>
      <c r="KE28" s="230"/>
      <c r="KF28" s="230"/>
      <c r="KG28" s="230"/>
      <c r="KH28" s="230"/>
      <c r="KI28" s="230"/>
      <c r="KJ28" s="230"/>
      <c r="KK28" s="230"/>
      <c r="KL28" s="230"/>
      <c r="KM28" s="230"/>
      <c r="KN28" s="230"/>
      <c r="KO28" s="230"/>
      <c r="KP28" s="230"/>
      <c r="KQ28" s="230"/>
      <c r="KR28" s="230"/>
      <c r="KS28" s="230"/>
      <c r="KT28" s="230"/>
      <c r="KU28" s="230"/>
      <c r="KV28" s="230"/>
      <c r="KW28" s="230"/>
      <c r="KX28" s="230"/>
      <c r="KY28" s="230"/>
      <c r="KZ28" s="230"/>
      <c r="LA28" s="230"/>
      <c r="LB28" s="230"/>
      <c r="LC28" s="230"/>
      <c r="LD28" s="230"/>
      <c r="LE28" s="230"/>
      <c r="LF28" s="230"/>
      <c r="LG28" s="230"/>
      <c r="LH28" s="230"/>
      <c r="LI28" s="230"/>
      <c r="LJ28" s="230"/>
      <c r="LK28" s="230"/>
      <c r="LL28" s="230"/>
      <c r="LM28" s="230"/>
      <c r="LN28" s="230"/>
      <c r="LO28" s="230"/>
      <c r="LP28" s="230"/>
      <c r="LQ28" s="230"/>
      <c r="LR28" s="230"/>
      <c r="LS28" s="230"/>
      <c r="LT28" s="230"/>
      <c r="LU28" s="230"/>
      <c r="LV28" s="230"/>
      <c r="LW28" s="230"/>
      <c r="LX28" s="230"/>
      <c r="LY28" s="230"/>
      <c r="LZ28" s="230"/>
      <c r="MA28" s="230"/>
      <c r="MB28" s="230"/>
      <c r="MC28" s="230"/>
      <c r="MD28" s="230"/>
      <c r="ME28" s="230"/>
      <c r="MF28" s="230"/>
      <c r="MG28" s="230"/>
      <c r="MH28" s="230"/>
      <c r="MI28" s="230"/>
      <c r="MJ28" s="230"/>
      <c r="MK28" s="230"/>
      <c r="ML28" s="230"/>
      <c r="MM28" s="230"/>
      <c r="MN28" s="230"/>
      <c r="MO28" s="230"/>
      <c r="MP28" s="230"/>
      <c r="MQ28" s="230"/>
      <c r="MR28" s="230"/>
      <c r="MS28" s="230"/>
      <c r="MT28" s="230"/>
      <c r="MU28" s="230"/>
      <c r="MV28" s="230"/>
      <c r="MW28" s="230"/>
      <c r="MX28" s="230"/>
      <c r="MY28" s="230"/>
      <c r="MZ28" s="230"/>
      <c r="NA28" s="230"/>
      <c r="NB28" s="230"/>
      <c r="NC28" s="230"/>
      <c r="ND28" s="230"/>
      <c r="NE28" s="230"/>
      <c r="NF28" s="230"/>
      <c r="NG28" s="230"/>
      <c r="NH28" s="230"/>
      <c r="NI28" s="230"/>
      <c r="NJ28" s="230"/>
      <c r="NK28" s="230"/>
      <c r="NL28" s="230"/>
      <c r="NM28" s="230"/>
      <c r="NN28" s="230"/>
      <c r="NO28" s="230"/>
      <c r="NP28" s="230"/>
      <c r="NQ28" s="230"/>
      <c r="NR28" s="230"/>
      <c r="NS28" s="230"/>
      <c r="NT28" s="230"/>
      <c r="NU28" s="230"/>
      <c r="NV28" s="230"/>
      <c r="NW28" s="230"/>
    </row>
    <row r="29" spans="1:387" ht="25.5">
      <c r="A29" s="198" t="s">
        <v>239</v>
      </c>
      <c r="B29" s="38">
        <v>1432.952519359364</v>
      </c>
      <c r="C29" s="38">
        <v>979.13373864214691</v>
      </c>
      <c r="D29" s="38">
        <v>1280.4185995714965</v>
      </c>
      <c r="E29" s="38">
        <v>1179.5925970000001</v>
      </c>
      <c r="F29" s="132">
        <v>1301.3746122955602</v>
      </c>
      <c r="G29" s="38">
        <v>947.20983615649084</v>
      </c>
      <c r="H29" s="38">
        <v>853.35288677336416</v>
      </c>
      <c r="I29" s="38">
        <v>812.3913367461812</v>
      </c>
      <c r="J29" s="38">
        <v>966.38496399999997</v>
      </c>
      <c r="K29" s="132">
        <v>865.79421616274954</v>
      </c>
      <c r="L29" s="199" t="s">
        <v>238</v>
      </c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R29" s="230"/>
      <c r="DS29" s="230"/>
      <c r="DT29" s="230"/>
      <c r="DU29" s="230"/>
      <c r="DV29" s="230"/>
      <c r="DW29" s="230"/>
      <c r="DX29" s="230"/>
      <c r="DY29" s="230"/>
      <c r="DZ29" s="230"/>
      <c r="EA29" s="230"/>
      <c r="EB29" s="230"/>
      <c r="EC29" s="230"/>
      <c r="ED29" s="230"/>
      <c r="EE29" s="230"/>
      <c r="EF29" s="230"/>
      <c r="EG29" s="230"/>
      <c r="EH29" s="230"/>
      <c r="EI29" s="230"/>
      <c r="EJ29" s="230"/>
      <c r="EK29" s="230"/>
      <c r="EL29" s="230"/>
      <c r="EM29" s="230"/>
      <c r="EN29" s="230"/>
      <c r="EO29" s="230"/>
      <c r="EP29" s="230"/>
      <c r="EQ29" s="230"/>
      <c r="ER29" s="230"/>
      <c r="ES29" s="230"/>
      <c r="ET29" s="230"/>
      <c r="EU29" s="230"/>
      <c r="EV29" s="230"/>
      <c r="EW29" s="230"/>
      <c r="EX29" s="230"/>
      <c r="EY29" s="230"/>
      <c r="EZ29" s="230"/>
      <c r="FA29" s="230"/>
      <c r="FB29" s="230"/>
      <c r="FC29" s="230"/>
      <c r="FD29" s="230"/>
      <c r="FE29" s="230"/>
      <c r="FF29" s="230"/>
      <c r="FG29" s="230"/>
      <c r="FH29" s="230"/>
      <c r="FI29" s="230"/>
      <c r="FJ29" s="230"/>
      <c r="FK29" s="230"/>
      <c r="FL29" s="230"/>
      <c r="FM29" s="230"/>
      <c r="FN29" s="230"/>
      <c r="FO29" s="230"/>
      <c r="FP29" s="230"/>
      <c r="FQ29" s="230"/>
      <c r="FR29" s="230"/>
      <c r="FS29" s="230"/>
      <c r="FT29" s="230"/>
      <c r="FU29" s="230"/>
      <c r="FV29" s="230"/>
      <c r="FW29" s="230"/>
      <c r="FX29" s="230"/>
      <c r="FY29" s="230"/>
      <c r="FZ29" s="230"/>
      <c r="GA29" s="230"/>
      <c r="GB29" s="230"/>
      <c r="GC29" s="230"/>
      <c r="GD29" s="230"/>
      <c r="GE29" s="230"/>
      <c r="GF29" s="230"/>
      <c r="GG29" s="230"/>
      <c r="GH29" s="230"/>
      <c r="GI29" s="230"/>
      <c r="GJ29" s="230"/>
      <c r="GK29" s="230"/>
      <c r="GL29" s="230"/>
      <c r="GM29" s="230"/>
      <c r="GN29" s="230"/>
      <c r="GO29" s="230"/>
      <c r="GP29" s="230"/>
      <c r="GQ29" s="230"/>
      <c r="GR29" s="230"/>
      <c r="GS29" s="230"/>
      <c r="GT29" s="230"/>
      <c r="GU29" s="230"/>
      <c r="GV29" s="230"/>
      <c r="GW29" s="230"/>
      <c r="GX29" s="230"/>
      <c r="GY29" s="230"/>
      <c r="GZ29" s="230"/>
      <c r="HA29" s="230"/>
      <c r="HB29" s="230"/>
      <c r="HC29" s="230"/>
      <c r="HD29" s="230"/>
      <c r="HE29" s="230"/>
      <c r="HF29" s="230"/>
      <c r="HG29" s="230"/>
      <c r="HH29" s="230"/>
      <c r="HI29" s="230"/>
      <c r="HJ29" s="230"/>
      <c r="HK29" s="230"/>
      <c r="HL29" s="230"/>
      <c r="HM29" s="230"/>
      <c r="HN29" s="230"/>
      <c r="HO29" s="230"/>
      <c r="HP29" s="230"/>
      <c r="HQ29" s="230"/>
      <c r="HR29" s="230"/>
      <c r="HS29" s="230"/>
      <c r="HT29" s="230"/>
      <c r="HU29" s="230"/>
      <c r="HV29" s="230"/>
      <c r="HW29" s="230"/>
      <c r="HX29" s="230"/>
      <c r="HY29" s="230"/>
      <c r="HZ29" s="230"/>
      <c r="IA29" s="230"/>
      <c r="IB29" s="230"/>
      <c r="IC29" s="230"/>
      <c r="ID29" s="230"/>
      <c r="IE29" s="230"/>
      <c r="IF29" s="230"/>
      <c r="IG29" s="230"/>
      <c r="IH29" s="230"/>
      <c r="II29" s="230"/>
      <c r="IJ29" s="230"/>
      <c r="IK29" s="230"/>
      <c r="IL29" s="230"/>
      <c r="IM29" s="230"/>
      <c r="IN29" s="230"/>
      <c r="IO29" s="230"/>
      <c r="IP29" s="230"/>
      <c r="IQ29" s="230"/>
      <c r="IR29" s="230"/>
      <c r="IS29" s="230"/>
      <c r="IT29" s="230"/>
      <c r="IU29" s="230"/>
      <c r="IV29" s="230"/>
      <c r="IW29" s="230"/>
      <c r="IX29" s="230"/>
      <c r="IY29" s="230"/>
      <c r="IZ29" s="230"/>
      <c r="JA29" s="230"/>
      <c r="JB29" s="230"/>
      <c r="JC29" s="230"/>
      <c r="JD29" s="230"/>
      <c r="JE29" s="230"/>
      <c r="JF29" s="230"/>
      <c r="JG29" s="230"/>
      <c r="JH29" s="230"/>
      <c r="JI29" s="230"/>
      <c r="JJ29" s="230"/>
      <c r="JK29" s="230"/>
      <c r="JL29" s="230"/>
      <c r="JM29" s="230"/>
      <c r="JN29" s="230"/>
      <c r="JO29" s="230"/>
      <c r="JP29" s="230"/>
      <c r="JQ29" s="230"/>
      <c r="JR29" s="230"/>
      <c r="JS29" s="230"/>
      <c r="JT29" s="230"/>
      <c r="JU29" s="230"/>
      <c r="JV29" s="230"/>
      <c r="JW29" s="230"/>
      <c r="JX29" s="230"/>
      <c r="JY29" s="230"/>
      <c r="JZ29" s="230"/>
      <c r="KA29" s="230"/>
      <c r="KB29" s="230"/>
      <c r="KC29" s="230"/>
      <c r="KD29" s="230"/>
      <c r="KE29" s="230"/>
      <c r="KF29" s="230"/>
      <c r="KG29" s="230"/>
      <c r="KH29" s="230"/>
      <c r="KI29" s="230"/>
      <c r="KJ29" s="230"/>
      <c r="KK29" s="230"/>
      <c r="KL29" s="230"/>
      <c r="KM29" s="230"/>
      <c r="KN29" s="230"/>
      <c r="KO29" s="230"/>
      <c r="KP29" s="230"/>
      <c r="KQ29" s="230"/>
      <c r="KR29" s="230"/>
      <c r="KS29" s="230"/>
      <c r="KT29" s="230"/>
      <c r="KU29" s="230"/>
      <c r="KV29" s="230"/>
      <c r="KW29" s="230"/>
      <c r="KX29" s="230"/>
      <c r="KY29" s="230"/>
      <c r="KZ29" s="230"/>
      <c r="LA29" s="230"/>
      <c r="LB29" s="230"/>
      <c r="LC29" s="230"/>
      <c r="LD29" s="230"/>
      <c r="LE29" s="230"/>
      <c r="LF29" s="230"/>
      <c r="LG29" s="230"/>
      <c r="LH29" s="230"/>
      <c r="LI29" s="230"/>
      <c r="LJ29" s="230"/>
      <c r="LK29" s="230"/>
      <c r="LL29" s="230"/>
      <c r="LM29" s="230"/>
      <c r="LN29" s="230"/>
      <c r="LO29" s="230"/>
      <c r="LP29" s="230"/>
      <c r="LQ29" s="230"/>
      <c r="LR29" s="230"/>
      <c r="LS29" s="230"/>
      <c r="LT29" s="230"/>
      <c r="LU29" s="230"/>
      <c r="LV29" s="230"/>
      <c r="LW29" s="230"/>
      <c r="LX29" s="230"/>
      <c r="LY29" s="230"/>
      <c r="LZ29" s="230"/>
      <c r="MA29" s="230"/>
      <c r="MB29" s="230"/>
      <c r="MC29" s="230"/>
      <c r="MD29" s="230"/>
      <c r="ME29" s="230"/>
      <c r="MF29" s="230"/>
      <c r="MG29" s="230"/>
      <c r="MH29" s="230"/>
      <c r="MI29" s="230"/>
      <c r="MJ29" s="230"/>
      <c r="MK29" s="230"/>
      <c r="ML29" s="230"/>
      <c r="MM29" s="230"/>
      <c r="MN29" s="230"/>
      <c r="MO29" s="230"/>
      <c r="MP29" s="230"/>
      <c r="MQ29" s="230"/>
      <c r="MR29" s="230"/>
      <c r="MS29" s="230"/>
      <c r="MT29" s="230"/>
      <c r="MU29" s="230"/>
      <c r="MV29" s="230"/>
      <c r="MW29" s="230"/>
      <c r="MX29" s="230"/>
      <c r="MY29" s="230"/>
      <c r="MZ29" s="230"/>
      <c r="NA29" s="230"/>
      <c r="NB29" s="230"/>
      <c r="NC29" s="230"/>
      <c r="ND29" s="230"/>
      <c r="NE29" s="230"/>
      <c r="NF29" s="230"/>
      <c r="NG29" s="230"/>
      <c r="NH29" s="230"/>
      <c r="NI29" s="230"/>
      <c r="NJ29" s="230"/>
      <c r="NK29" s="230"/>
      <c r="NL29" s="230"/>
      <c r="NM29" s="230"/>
      <c r="NN29" s="230"/>
      <c r="NO29" s="230"/>
      <c r="NP29" s="230"/>
      <c r="NQ29" s="230"/>
      <c r="NR29" s="230"/>
      <c r="NS29" s="230"/>
      <c r="NT29" s="230"/>
      <c r="NU29" s="230"/>
      <c r="NV29" s="230"/>
      <c r="NW29" s="230"/>
    </row>
    <row r="30" spans="1:387">
      <c r="A30" s="194" t="s">
        <v>46</v>
      </c>
      <c r="B30" s="18">
        <v>1137.0977066174578</v>
      </c>
      <c r="C30" s="18">
        <v>1230.6448904155936</v>
      </c>
      <c r="D30" s="18">
        <v>2356.6971616339183</v>
      </c>
      <c r="E30" s="18">
        <v>1349.3350250000001</v>
      </c>
      <c r="F30" s="128">
        <v>1775.0878364256291</v>
      </c>
      <c r="G30" s="18">
        <v>456.50118894524417</v>
      </c>
      <c r="H30" s="18">
        <v>351.5684433257739</v>
      </c>
      <c r="I30" s="18">
        <v>416.51355129424127</v>
      </c>
      <c r="J30" s="18">
        <v>718.74153000000001</v>
      </c>
      <c r="K30" s="128">
        <v>682.64709722263171</v>
      </c>
      <c r="L30" s="195" t="s">
        <v>47</v>
      </c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0"/>
      <c r="DS30" s="230"/>
      <c r="DT30" s="230"/>
      <c r="DU30" s="230"/>
      <c r="DV30" s="230"/>
      <c r="DW30" s="230"/>
      <c r="DX30" s="230"/>
      <c r="DY30" s="230"/>
      <c r="DZ30" s="230"/>
      <c r="EA30" s="230"/>
      <c r="EB30" s="230"/>
      <c r="EC30" s="230"/>
      <c r="ED30" s="230"/>
      <c r="EE30" s="230"/>
      <c r="EF30" s="230"/>
      <c r="EG30" s="230"/>
      <c r="EH30" s="230"/>
      <c r="EI30" s="230"/>
      <c r="EJ30" s="230"/>
      <c r="EK30" s="230"/>
      <c r="EL30" s="230"/>
      <c r="EM30" s="230"/>
      <c r="EN30" s="230"/>
      <c r="EO30" s="230"/>
      <c r="EP30" s="230"/>
      <c r="EQ30" s="230"/>
      <c r="ER30" s="230"/>
      <c r="ES30" s="230"/>
      <c r="ET30" s="230"/>
      <c r="EU30" s="230"/>
      <c r="EV30" s="230"/>
      <c r="EW30" s="230"/>
      <c r="EX30" s="230"/>
      <c r="EY30" s="230"/>
      <c r="EZ30" s="230"/>
      <c r="FA30" s="230"/>
      <c r="FB30" s="230"/>
      <c r="FC30" s="230"/>
      <c r="FD30" s="230"/>
      <c r="FE30" s="230"/>
      <c r="FF30" s="230"/>
      <c r="FG30" s="230"/>
      <c r="FH30" s="230"/>
      <c r="FI30" s="230"/>
      <c r="FJ30" s="230"/>
      <c r="FK30" s="230"/>
      <c r="FL30" s="230"/>
      <c r="FM30" s="230"/>
      <c r="FN30" s="230"/>
      <c r="FO30" s="230"/>
      <c r="FP30" s="230"/>
      <c r="FQ30" s="230"/>
      <c r="FR30" s="230"/>
      <c r="FS30" s="230"/>
      <c r="FT30" s="230"/>
      <c r="FU30" s="230"/>
      <c r="FV30" s="230"/>
      <c r="FW30" s="230"/>
      <c r="FX30" s="230"/>
      <c r="FY30" s="230"/>
      <c r="FZ30" s="230"/>
      <c r="GA30" s="230"/>
      <c r="GB30" s="230"/>
      <c r="GC30" s="230"/>
      <c r="GD30" s="230"/>
      <c r="GE30" s="230"/>
      <c r="GF30" s="230"/>
      <c r="GG30" s="230"/>
      <c r="GH30" s="230"/>
      <c r="GI30" s="230"/>
      <c r="GJ30" s="230"/>
      <c r="GK30" s="230"/>
      <c r="GL30" s="230"/>
      <c r="GM30" s="230"/>
      <c r="GN30" s="230"/>
      <c r="GO30" s="230"/>
      <c r="GP30" s="230"/>
      <c r="GQ30" s="230"/>
      <c r="GR30" s="230"/>
      <c r="GS30" s="230"/>
      <c r="GT30" s="230"/>
      <c r="GU30" s="230"/>
      <c r="GV30" s="230"/>
      <c r="GW30" s="230"/>
      <c r="GX30" s="230"/>
      <c r="GY30" s="230"/>
      <c r="GZ30" s="230"/>
      <c r="HA30" s="230"/>
      <c r="HB30" s="230"/>
      <c r="HC30" s="230"/>
      <c r="HD30" s="230"/>
      <c r="HE30" s="230"/>
      <c r="HF30" s="230"/>
      <c r="HG30" s="230"/>
      <c r="HH30" s="230"/>
      <c r="HI30" s="230"/>
      <c r="HJ30" s="230"/>
      <c r="HK30" s="230"/>
      <c r="HL30" s="230"/>
      <c r="HM30" s="230"/>
      <c r="HN30" s="230"/>
      <c r="HO30" s="230"/>
      <c r="HP30" s="230"/>
      <c r="HQ30" s="230"/>
      <c r="HR30" s="230"/>
      <c r="HS30" s="230"/>
      <c r="HT30" s="230"/>
      <c r="HU30" s="230"/>
      <c r="HV30" s="230"/>
      <c r="HW30" s="230"/>
      <c r="HX30" s="230"/>
      <c r="HY30" s="230"/>
      <c r="HZ30" s="230"/>
      <c r="IA30" s="230"/>
      <c r="IB30" s="230"/>
      <c r="IC30" s="230"/>
      <c r="ID30" s="230"/>
      <c r="IE30" s="230"/>
      <c r="IF30" s="230"/>
      <c r="IG30" s="230"/>
      <c r="IH30" s="230"/>
      <c r="II30" s="230"/>
      <c r="IJ30" s="230"/>
      <c r="IK30" s="230"/>
      <c r="IL30" s="230"/>
      <c r="IM30" s="230"/>
      <c r="IN30" s="230"/>
      <c r="IO30" s="230"/>
      <c r="IP30" s="230"/>
      <c r="IQ30" s="230"/>
      <c r="IR30" s="230"/>
      <c r="IS30" s="230"/>
      <c r="IT30" s="230"/>
      <c r="IU30" s="230"/>
      <c r="IV30" s="230"/>
      <c r="IW30" s="230"/>
      <c r="IX30" s="230"/>
      <c r="IY30" s="230"/>
      <c r="IZ30" s="230"/>
      <c r="JA30" s="230"/>
      <c r="JB30" s="230"/>
      <c r="JC30" s="230"/>
      <c r="JD30" s="230"/>
      <c r="JE30" s="230"/>
      <c r="JF30" s="230"/>
      <c r="JG30" s="230"/>
      <c r="JH30" s="230"/>
      <c r="JI30" s="230"/>
      <c r="JJ30" s="230"/>
      <c r="JK30" s="230"/>
      <c r="JL30" s="230"/>
      <c r="JM30" s="230"/>
      <c r="JN30" s="230"/>
      <c r="JO30" s="230"/>
      <c r="JP30" s="230"/>
      <c r="JQ30" s="230"/>
      <c r="JR30" s="230"/>
      <c r="JS30" s="230"/>
      <c r="JT30" s="230"/>
      <c r="JU30" s="230"/>
      <c r="JV30" s="230"/>
      <c r="JW30" s="230"/>
      <c r="JX30" s="230"/>
      <c r="JY30" s="230"/>
      <c r="JZ30" s="230"/>
      <c r="KA30" s="230"/>
      <c r="KB30" s="230"/>
      <c r="KC30" s="230"/>
      <c r="KD30" s="230"/>
      <c r="KE30" s="230"/>
      <c r="KF30" s="230"/>
      <c r="KG30" s="230"/>
      <c r="KH30" s="230"/>
      <c r="KI30" s="230"/>
      <c r="KJ30" s="230"/>
      <c r="KK30" s="230"/>
      <c r="KL30" s="230"/>
      <c r="KM30" s="230"/>
      <c r="KN30" s="230"/>
      <c r="KO30" s="230"/>
      <c r="KP30" s="230"/>
      <c r="KQ30" s="230"/>
      <c r="KR30" s="230"/>
      <c r="KS30" s="230"/>
      <c r="KT30" s="230"/>
      <c r="KU30" s="230"/>
      <c r="KV30" s="230"/>
      <c r="KW30" s="230"/>
      <c r="KX30" s="230"/>
      <c r="KY30" s="230"/>
      <c r="KZ30" s="230"/>
      <c r="LA30" s="230"/>
      <c r="LB30" s="230"/>
      <c r="LC30" s="230"/>
      <c r="LD30" s="230"/>
      <c r="LE30" s="230"/>
      <c r="LF30" s="230"/>
      <c r="LG30" s="230"/>
      <c r="LH30" s="230"/>
      <c r="LI30" s="230"/>
      <c r="LJ30" s="230"/>
      <c r="LK30" s="230"/>
      <c r="LL30" s="230"/>
      <c r="LM30" s="230"/>
      <c r="LN30" s="230"/>
      <c r="LO30" s="230"/>
      <c r="LP30" s="230"/>
      <c r="LQ30" s="230"/>
      <c r="LR30" s="230"/>
      <c r="LS30" s="230"/>
      <c r="LT30" s="230"/>
      <c r="LU30" s="230"/>
      <c r="LV30" s="230"/>
      <c r="LW30" s="230"/>
      <c r="LX30" s="230"/>
      <c r="LY30" s="230"/>
      <c r="LZ30" s="230"/>
      <c r="MA30" s="230"/>
      <c r="MB30" s="230"/>
      <c r="MC30" s="230"/>
      <c r="MD30" s="230"/>
      <c r="ME30" s="230"/>
      <c r="MF30" s="230"/>
      <c r="MG30" s="230"/>
      <c r="MH30" s="230"/>
      <c r="MI30" s="230"/>
      <c r="MJ30" s="230"/>
      <c r="MK30" s="230"/>
      <c r="ML30" s="230"/>
      <c r="MM30" s="230"/>
      <c r="MN30" s="230"/>
      <c r="MO30" s="230"/>
      <c r="MP30" s="230"/>
      <c r="MQ30" s="230"/>
      <c r="MR30" s="230"/>
      <c r="MS30" s="230"/>
      <c r="MT30" s="230"/>
      <c r="MU30" s="230"/>
      <c r="MV30" s="230"/>
      <c r="MW30" s="230"/>
      <c r="MX30" s="230"/>
      <c r="MY30" s="230"/>
      <c r="MZ30" s="230"/>
      <c r="NA30" s="230"/>
      <c r="NB30" s="230"/>
      <c r="NC30" s="230"/>
      <c r="ND30" s="230"/>
      <c r="NE30" s="230"/>
      <c r="NF30" s="230"/>
      <c r="NG30" s="230"/>
      <c r="NH30" s="230"/>
      <c r="NI30" s="230"/>
      <c r="NJ30" s="230"/>
      <c r="NK30" s="230"/>
      <c r="NL30" s="230"/>
      <c r="NM30" s="230"/>
      <c r="NN30" s="230"/>
      <c r="NO30" s="230"/>
      <c r="NP30" s="230"/>
      <c r="NQ30" s="230"/>
      <c r="NR30" s="230"/>
      <c r="NS30" s="230"/>
      <c r="NT30" s="230"/>
      <c r="NU30" s="230"/>
      <c r="NV30" s="230"/>
      <c r="NW30" s="230"/>
    </row>
    <row r="31" spans="1:387">
      <c r="A31" s="40" t="s">
        <v>68</v>
      </c>
      <c r="B31" s="38">
        <v>40.179925608516811</v>
      </c>
      <c r="C31" s="38">
        <v>98.02408966470334</v>
      </c>
      <c r="D31" s="38">
        <v>111.76407637301742</v>
      </c>
      <c r="E31" s="38">
        <v>186.848973</v>
      </c>
      <c r="F31" s="132">
        <v>171.38643667782659</v>
      </c>
      <c r="G31" s="38">
        <v>34.927539925035518</v>
      </c>
      <c r="H31" s="38">
        <v>38.807447953806978</v>
      </c>
      <c r="I31" s="38">
        <v>32.853159087834527</v>
      </c>
      <c r="J31" s="38">
        <v>27.099063999999998</v>
      </c>
      <c r="K31" s="132">
        <v>85.558662537955755</v>
      </c>
      <c r="L31" s="41" t="s">
        <v>69</v>
      </c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230"/>
      <c r="GM31" s="230"/>
      <c r="GN31" s="230"/>
      <c r="GO31" s="230"/>
      <c r="GP31" s="230"/>
      <c r="GQ31" s="230"/>
      <c r="GR31" s="230"/>
      <c r="GS31" s="230"/>
      <c r="GT31" s="230"/>
      <c r="GU31" s="230"/>
      <c r="GV31" s="230"/>
      <c r="GW31" s="230"/>
      <c r="GX31" s="230"/>
      <c r="GY31" s="230"/>
      <c r="GZ31" s="230"/>
      <c r="HA31" s="230"/>
      <c r="HB31" s="230"/>
      <c r="HC31" s="230"/>
      <c r="HD31" s="230"/>
      <c r="HE31" s="230"/>
      <c r="HF31" s="230"/>
      <c r="HG31" s="230"/>
      <c r="HH31" s="230"/>
      <c r="HI31" s="230"/>
      <c r="HJ31" s="230"/>
      <c r="HK31" s="230"/>
      <c r="HL31" s="230"/>
      <c r="HM31" s="230"/>
      <c r="HN31" s="230"/>
      <c r="HO31" s="230"/>
      <c r="HP31" s="230"/>
      <c r="HQ31" s="230"/>
      <c r="HR31" s="230"/>
      <c r="HS31" s="230"/>
      <c r="HT31" s="230"/>
      <c r="HU31" s="230"/>
      <c r="HV31" s="230"/>
      <c r="HW31" s="230"/>
      <c r="HX31" s="230"/>
      <c r="HY31" s="230"/>
      <c r="HZ31" s="230"/>
      <c r="IA31" s="230"/>
      <c r="IB31" s="230"/>
      <c r="IC31" s="230"/>
      <c r="ID31" s="230"/>
      <c r="IE31" s="230"/>
      <c r="IF31" s="230"/>
      <c r="IG31" s="230"/>
      <c r="IH31" s="230"/>
      <c r="II31" s="230"/>
      <c r="IJ31" s="230"/>
      <c r="IK31" s="230"/>
      <c r="IL31" s="230"/>
      <c r="IM31" s="230"/>
      <c r="IN31" s="230"/>
      <c r="IO31" s="230"/>
      <c r="IP31" s="230"/>
      <c r="IQ31" s="230"/>
      <c r="IR31" s="230"/>
      <c r="IS31" s="230"/>
      <c r="IT31" s="230"/>
      <c r="IU31" s="230"/>
      <c r="IV31" s="230"/>
      <c r="IW31" s="230"/>
      <c r="IX31" s="230"/>
      <c r="IY31" s="230"/>
      <c r="IZ31" s="230"/>
      <c r="JA31" s="230"/>
      <c r="JB31" s="230"/>
      <c r="JC31" s="230"/>
      <c r="JD31" s="230"/>
      <c r="JE31" s="230"/>
      <c r="JF31" s="230"/>
      <c r="JG31" s="230"/>
      <c r="JH31" s="230"/>
      <c r="JI31" s="230"/>
      <c r="JJ31" s="230"/>
      <c r="JK31" s="230"/>
      <c r="JL31" s="230"/>
      <c r="JM31" s="230"/>
      <c r="JN31" s="230"/>
      <c r="JO31" s="230"/>
      <c r="JP31" s="230"/>
      <c r="JQ31" s="230"/>
      <c r="JR31" s="230"/>
      <c r="JS31" s="230"/>
      <c r="JT31" s="230"/>
      <c r="JU31" s="230"/>
      <c r="JV31" s="230"/>
      <c r="JW31" s="230"/>
      <c r="JX31" s="230"/>
      <c r="JY31" s="230"/>
      <c r="JZ31" s="230"/>
      <c r="KA31" s="230"/>
      <c r="KB31" s="230"/>
      <c r="KC31" s="230"/>
      <c r="KD31" s="230"/>
      <c r="KE31" s="230"/>
      <c r="KF31" s="230"/>
      <c r="KG31" s="230"/>
      <c r="KH31" s="230"/>
      <c r="KI31" s="230"/>
      <c r="KJ31" s="230"/>
      <c r="KK31" s="230"/>
      <c r="KL31" s="230"/>
      <c r="KM31" s="230"/>
      <c r="KN31" s="230"/>
      <c r="KO31" s="230"/>
      <c r="KP31" s="230"/>
      <c r="KQ31" s="230"/>
      <c r="KR31" s="230"/>
      <c r="KS31" s="230"/>
      <c r="KT31" s="230"/>
      <c r="KU31" s="230"/>
      <c r="KV31" s="230"/>
      <c r="KW31" s="230"/>
      <c r="KX31" s="230"/>
      <c r="KY31" s="230"/>
      <c r="KZ31" s="230"/>
      <c r="LA31" s="230"/>
      <c r="LB31" s="230"/>
      <c r="LC31" s="230"/>
      <c r="LD31" s="230"/>
      <c r="LE31" s="230"/>
      <c r="LF31" s="230"/>
      <c r="LG31" s="230"/>
      <c r="LH31" s="230"/>
      <c r="LI31" s="230"/>
      <c r="LJ31" s="230"/>
      <c r="LK31" s="230"/>
      <c r="LL31" s="230"/>
      <c r="LM31" s="230"/>
      <c r="LN31" s="230"/>
      <c r="LO31" s="230"/>
      <c r="LP31" s="230"/>
      <c r="LQ31" s="230"/>
      <c r="LR31" s="230"/>
      <c r="LS31" s="230"/>
      <c r="LT31" s="230"/>
      <c r="LU31" s="230"/>
      <c r="LV31" s="230"/>
      <c r="LW31" s="230"/>
      <c r="LX31" s="230"/>
      <c r="LY31" s="230"/>
      <c r="LZ31" s="230"/>
      <c r="MA31" s="230"/>
      <c r="MB31" s="230"/>
      <c r="MC31" s="230"/>
      <c r="MD31" s="230"/>
      <c r="ME31" s="230"/>
      <c r="MF31" s="230"/>
      <c r="MG31" s="230"/>
      <c r="MH31" s="230"/>
      <c r="MI31" s="230"/>
      <c r="MJ31" s="230"/>
      <c r="MK31" s="230"/>
      <c r="ML31" s="230"/>
      <c r="MM31" s="230"/>
      <c r="MN31" s="230"/>
      <c r="MO31" s="230"/>
      <c r="MP31" s="230"/>
      <c r="MQ31" s="230"/>
      <c r="MR31" s="230"/>
      <c r="MS31" s="230"/>
      <c r="MT31" s="230"/>
      <c r="MU31" s="230"/>
      <c r="MV31" s="230"/>
      <c r="MW31" s="230"/>
      <c r="MX31" s="230"/>
      <c r="MY31" s="230"/>
      <c r="MZ31" s="230"/>
      <c r="NA31" s="230"/>
      <c r="NB31" s="230"/>
      <c r="NC31" s="230"/>
      <c r="ND31" s="230"/>
      <c r="NE31" s="230"/>
      <c r="NF31" s="230"/>
      <c r="NG31" s="230"/>
      <c r="NH31" s="230"/>
      <c r="NI31" s="230"/>
      <c r="NJ31" s="230"/>
      <c r="NK31" s="230"/>
      <c r="NL31" s="230"/>
      <c r="NM31" s="230"/>
      <c r="NN31" s="230"/>
      <c r="NO31" s="230"/>
      <c r="NP31" s="230"/>
      <c r="NQ31" s="230"/>
      <c r="NR31" s="230"/>
      <c r="NS31" s="230"/>
      <c r="NT31" s="230"/>
      <c r="NU31" s="230"/>
      <c r="NV31" s="230"/>
      <c r="NW31" s="230"/>
    </row>
    <row r="32" spans="1:387">
      <c r="A32" s="40" t="s">
        <v>48</v>
      </c>
      <c r="B32" s="46">
        <v>13.374265465343004</v>
      </c>
      <c r="C32" s="46">
        <v>68.724427732879789</v>
      </c>
      <c r="D32" s="46">
        <v>387.41011854299666</v>
      </c>
      <c r="E32" s="46">
        <v>61.748970999999997</v>
      </c>
      <c r="F32" s="133">
        <v>116.70896429811886</v>
      </c>
      <c r="G32" s="46">
        <v>150.70173769761834</v>
      </c>
      <c r="H32" s="46">
        <v>116.18200738892639</v>
      </c>
      <c r="I32" s="46">
        <v>93.586115605786745</v>
      </c>
      <c r="J32" s="46">
        <v>138.63241099999999</v>
      </c>
      <c r="K32" s="133">
        <v>254.60411209076898</v>
      </c>
      <c r="L32" s="41" t="s">
        <v>49</v>
      </c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  <c r="ET32" s="230"/>
      <c r="EU32" s="230"/>
      <c r="EV32" s="230"/>
      <c r="EW32" s="230"/>
      <c r="EX32" s="230"/>
      <c r="EY32" s="230"/>
      <c r="EZ32" s="230"/>
      <c r="FA32" s="230"/>
      <c r="FB32" s="230"/>
      <c r="FC32" s="230"/>
      <c r="FD32" s="230"/>
      <c r="FE32" s="230"/>
      <c r="FF32" s="230"/>
      <c r="FG32" s="230"/>
      <c r="FH32" s="230"/>
      <c r="FI32" s="230"/>
      <c r="FJ32" s="230"/>
      <c r="FK32" s="230"/>
      <c r="FL32" s="230"/>
      <c r="FM32" s="230"/>
      <c r="FN32" s="230"/>
      <c r="FO32" s="230"/>
      <c r="FP32" s="230"/>
      <c r="FQ32" s="230"/>
      <c r="FR32" s="230"/>
      <c r="FS32" s="230"/>
      <c r="FT32" s="230"/>
      <c r="FU32" s="230"/>
      <c r="FV32" s="230"/>
      <c r="FW32" s="230"/>
      <c r="FX32" s="230"/>
      <c r="FY32" s="230"/>
      <c r="FZ32" s="230"/>
      <c r="GA32" s="230"/>
      <c r="GB32" s="230"/>
      <c r="GC32" s="230"/>
      <c r="GD32" s="230"/>
      <c r="GE32" s="230"/>
      <c r="GF32" s="230"/>
      <c r="GG32" s="230"/>
      <c r="GH32" s="230"/>
      <c r="GI32" s="230"/>
      <c r="GJ32" s="230"/>
      <c r="GK32" s="230"/>
      <c r="GL32" s="230"/>
      <c r="GM32" s="230"/>
      <c r="GN32" s="230"/>
      <c r="GO32" s="230"/>
      <c r="GP32" s="230"/>
      <c r="GQ32" s="230"/>
      <c r="GR32" s="230"/>
      <c r="GS32" s="230"/>
      <c r="GT32" s="230"/>
      <c r="GU32" s="230"/>
      <c r="GV32" s="230"/>
      <c r="GW32" s="230"/>
      <c r="GX32" s="230"/>
      <c r="GY32" s="230"/>
      <c r="GZ32" s="230"/>
      <c r="HA32" s="230"/>
      <c r="HB32" s="230"/>
      <c r="HC32" s="230"/>
      <c r="HD32" s="230"/>
      <c r="HE32" s="230"/>
      <c r="HF32" s="230"/>
      <c r="HG32" s="230"/>
      <c r="HH32" s="230"/>
      <c r="HI32" s="230"/>
      <c r="HJ32" s="230"/>
      <c r="HK32" s="230"/>
      <c r="HL32" s="230"/>
      <c r="HM32" s="230"/>
      <c r="HN32" s="230"/>
      <c r="HO32" s="230"/>
      <c r="HP32" s="230"/>
      <c r="HQ32" s="230"/>
      <c r="HR32" s="230"/>
      <c r="HS32" s="230"/>
      <c r="HT32" s="230"/>
      <c r="HU32" s="230"/>
      <c r="HV32" s="230"/>
      <c r="HW32" s="230"/>
      <c r="HX32" s="230"/>
      <c r="HY32" s="230"/>
      <c r="HZ32" s="230"/>
      <c r="IA32" s="230"/>
      <c r="IB32" s="230"/>
      <c r="IC32" s="230"/>
      <c r="ID32" s="230"/>
      <c r="IE32" s="230"/>
      <c r="IF32" s="230"/>
      <c r="IG32" s="230"/>
      <c r="IH32" s="230"/>
      <c r="II32" s="230"/>
      <c r="IJ32" s="230"/>
      <c r="IK32" s="230"/>
      <c r="IL32" s="230"/>
      <c r="IM32" s="230"/>
      <c r="IN32" s="230"/>
      <c r="IO32" s="230"/>
      <c r="IP32" s="230"/>
      <c r="IQ32" s="230"/>
      <c r="IR32" s="230"/>
      <c r="IS32" s="230"/>
      <c r="IT32" s="230"/>
      <c r="IU32" s="230"/>
      <c r="IV32" s="230"/>
      <c r="IW32" s="230"/>
      <c r="IX32" s="230"/>
      <c r="IY32" s="230"/>
      <c r="IZ32" s="230"/>
      <c r="JA32" s="230"/>
      <c r="JB32" s="230"/>
      <c r="JC32" s="230"/>
      <c r="JD32" s="230"/>
      <c r="JE32" s="230"/>
      <c r="JF32" s="230"/>
      <c r="JG32" s="230"/>
      <c r="JH32" s="230"/>
      <c r="JI32" s="230"/>
      <c r="JJ32" s="230"/>
      <c r="JK32" s="230"/>
      <c r="JL32" s="230"/>
      <c r="JM32" s="230"/>
      <c r="JN32" s="230"/>
      <c r="JO32" s="230"/>
      <c r="JP32" s="230"/>
      <c r="JQ32" s="230"/>
      <c r="JR32" s="230"/>
      <c r="JS32" s="230"/>
      <c r="JT32" s="230"/>
      <c r="JU32" s="230"/>
      <c r="JV32" s="230"/>
      <c r="JW32" s="230"/>
      <c r="JX32" s="230"/>
      <c r="JY32" s="230"/>
      <c r="JZ32" s="230"/>
      <c r="KA32" s="230"/>
      <c r="KB32" s="230"/>
      <c r="KC32" s="230"/>
      <c r="KD32" s="230"/>
      <c r="KE32" s="230"/>
      <c r="KF32" s="230"/>
      <c r="KG32" s="230"/>
      <c r="KH32" s="230"/>
      <c r="KI32" s="230"/>
      <c r="KJ32" s="230"/>
      <c r="KK32" s="230"/>
      <c r="KL32" s="230"/>
      <c r="KM32" s="230"/>
      <c r="KN32" s="230"/>
      <c r="KO32" s="230"/>
      <c r="KP32" s="230"/>
      <c r="KQ32" s="230"/>
      <c r="KR32" s="230"/>
      <c r="KS32" s="230"/>
      <c r="KT32" s="230"/>
      <c r="KU32" s="230"/>
      <c r="KV32" s="230"/>
      <c r="KW32" s="230"/>
      <c r="KX32" s="230"/>
      <c r="KY32" s="230"/>
      <c r="KZ32" s="230"/>
      <c r="LA32" s="230"/>
      <c r="LB32" s="230"/>
      <c r="LC32" s="230"/>
      <c r="LD32" s="230"/>
      <c r="LE32" s="230"/>
      <c r="LF32" s="230"/>
      <c r="LG32" s="230"/>
      <c r="LH32" s="230"/>
      <c r="LI32" s="230"/>
      <c r="LJ32" s="230"/>
      <c r="LK32" s="230"/>
      <c r="LL32" s="230"/>
      <c r="LM32" s="230"/>
      <c r="LN32" s="230"/>
      <c r="LO32" s="230"/>
      <c r="LP32" s="230"/>
      <c r="LQ32" s="230"/>
      <c r="LR32" s="230"/>
      <c r="LS32" s="230"/>
      <c r="LT32" s="230"/>
      <c r="LU32" s="230"/>
      <c r="LV32" s="230"/>
      <c r="LW32" s="230"/>
      <c r="LX32" s="230"/>
      <c r="LY32" s="230"/>
      <c r="LZ32" s="230"/>
      <c r="MA32" s="230"/>
      <c r="MB32" s="230"/>
      <c r="MC32" s="230"/>
      <c r="MD32" s="230"/>
      <c r="ME32" s="230"/>
      <c r="MF32" s="230"/>
      <c r="MG32" s="230"/>
      <c r="MH32" s="230"/>
      <c r="MI32" s="230"/>
      <c r="MJ32" s="230"/>
      <c r="MK32" s="230"/>
      <c r="ML32" s="230"/>
      <c r="MM32" s="230"/>
      <c r="MN32" s="230"/>
      <c r="MO32" s="230"/>
      <c r="MP32" s="230"/>
      <c r="MQ32" s="230"/>
      <c r="MR32" s="230"/>
      <c r="MS32" s="230"/>
      <c r="MT32" s="230"/>
      <c r="MU32" s="230"/>
      <c r="MV32" s="230"/>
      <c r="MW32" s="230"/>
      <c r="MX32" s="230"/>
      <c r="MY32" s="230"/>
      <c r="MZ32" s="230"/>
      <c r="NA32" s="230"/>
      <c r="NB32" s="230"/>
      <c r="NC32" s="230"/>
      <c r="ND32" s="230"/>
      <c r="NE32" s="230"/>
      <c r="NF32" s="230"/>
      <c r="NG32" s="230"/>
      <c r="NH32" s="230"/>
      <c r="NI32" s="230"/>
      <c r="NJ32" s="230"/>
      <c r="NK32" s="230"/>
      <c r="NL32" s="230"/>
      <c r="NM32" s="230"/>
      <c r="NN32" s="230"/>
      <c r="NO32" s="230"/>
      <c r="NP32" s="230"/>
      <c r="NQ32" s="230"/>
      <c r="NR32" s="230"/>
      <c r="NS32" s="230"/>
      <c r="NT32" s="230"/>
      <c r="NU32" s="230"/>
      <c r="NV32" s="230"/>
      <c r="NW32" s="230"/>
    </row>
    <row r="33" spans="1:387">
      <c r="A33" s="40" t="s">
        <v>50</v>
      </c>
      <c r="B33" s="38">
        <v>178.92346915296028</v>
      </c>
      <c r="C33" s="38">
        <v>131.23803900345533</v>
      </c>
      <c r="D33" s="38">
        <v>197.7296948227858</v>
      </c>
      <c r="E33" s="38">
        <v>194.121961</v>
      </c>
      <c r="F33" s="132">
        <v>325.25114689804622</v>
      </c>
      <c r="G33" s="38">
        <v>17.850003050175729</v>
      </c>
      <c r="H33" s="38">
        <v>32.823199838600488</v>
      </c>
      <c r="I33" s="38">
        <v>45.207797602896868</v>
      </c>
      <c r="J33" s="38">
        <v>53.412303000000001</v>
      </c>
      <c r="K33" s="132">
        <v>60.620072071667188</v>
      </c>
      <c r="L33" s="41" t="s">
        <v>51</v>
      </c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30"/>
      <c r="DG33" s="230"/>
      <c r="DH33" s="230"/>
      <c r="DI33" s="230"/>
      <c r="DJ33" s="230"/>
      <c r="DK33" s="230"/>
      <c r="DL33" s="230"/>
      <c r="DM33" s="230"/>
      <c r="DN33" s="230"/>
      <c r="DO33" s="230"/>
      <c r="DP33" s="230"/>
      <c r="DQ33" s="230"/>
      <c r="DR33" s="230"/>
      <c r="DS33" s="230"/>
      <c r="DT33" s="230"/>
      <c r="DU33" s="230"/>
      <c r="DV33" s="230"/>
      <c r="DW33" s="230"/>
      <c r="DX33" s="230"/>
      <c r="DY33" s="230"/>
      <c r="DZ33" s="230"/>
      <c r="EA33" s="230"/>
      <c r="EB33" s="230"/>
      <c r="EC33" s="230"/>
      <c r="ED33" s="230"/>
      <c r="EE33" s="230"/>
      <c r="EF33" s="230"/>
      <c r="EG33" s="230"/>
      <c r="EH33" s="230"/>
      <c r="EI33" s="230"/>
      <c r="EJ33" s="230"/>
      <c r="EK33" s="230"/>
      <c r="EL33" s="230"/>
      <c r="EM33" s="230"/>
      <c r="EN33" s="230"/>
      <c r="EO33" s="230"/>
      <c r="EP33" s="230"/>
      <c r="EQ33" s="230"/>
      <c r="ER33" s="230"/>
      <c r="ES33" s="230"/>
      <c r="ET33" s="230"/>
      <c r="EU33" s="230"/>
      <c r="EV33" s="230"/>
      <c r="EW33" s="230"/>
      <c r="EX33" s="230"/>
      <c r="EY33" s="230"/>
      <c r="EZ33" s="230"/>
      <c r="FA33" s="230"/>
      <c r="FB33" s="230"/>
      <c r="FC33" s="230"/>
      <c r="FD33" s="230"/>
      <c r="FE33" s="230"/>
      <c r="FF33" s="230"/>
      <c r="FG33" s="230"/>
      <c r="FH33" s="230"/>
      <c r="FI33" s="230"/>
      <c r="FJ33" s="230"/>
      <c r="FK33" s="230"/>
      <c r="FL33" s="230"/>
      <c r="FM33" s="230"/>
      <c r="FN33" s="230"/>
      <c r="FO33" s="230"/>
      <c r="FP33" s="230"/>
      <c r="FQ33" s="230"/>
      <c r="FR33" s="230"/>
      <c r="FS33" s="230"/>
      <c r="FT33" s="230"/>
      <c r="FU33" s="230"/>
      <c r="FV33" s="230"/>
      <c r="FW33" s="230"/>
      <c r="FX33" s="230"/>
      <c r="FY33" s="230"/>
      <c r="FZ33" s="230"/>
      <c r="GA33" s="230"/>
      <c r="GB33" s="230"/>
      <c r="GC33" s="230"/>
      <c r="GD33" s="230"/>
      <c r="GE33" s="230"/>
      <c r="GF33" s="230"/>
      <c r="GG33" s="230"/>
      <c r="GH33" s="230"/>
      <c r="GI33" s="230"/>
      <c r="GJ33" s="230"/>
      <c r="GK33" s="230"/>
      <c r="GL33" s="230"/>
      <c r="GM33" s="230"/>
      <c r="GN33" s="230"/>
      <c r="GO33" s="230"/>
      <c r="GP33" s="230"/>
      <c r="GQ33" s="230"/>
      <c r="GR33" s="230"/>
      <c r="GS33" s="230"/>
      <c r="GT33" s="230"/>
      <c r="GU33" s="230"/>
      <c r="GV33" s="230"/>
      <c r="GW33" s="230"/>
      <c r="GX33" s="230"/>
      <c r="GY33" s="230"/>
      <c r="GZ33" s="230"/>
      <c r="HA33" s="230"/>
      <c r="HB33" s="230"/>
      <c r="HC33" s="230"/>
      <c r="HD33" s="230"/>
      <c r="HE33" s="230"/>
      <c r="HF33" s="230"/>
      <c r="HG33" s="230"/>
      <c r="HH33" s="230"/>
      <c r="HI33" s="230"/>
      <c r="HJ33" s="230"/>
      <c r="HK33" s="230"/>
      <c r="HL33" s="230"/>
      <c r="HM33" s="230"/>
      <c r="HN33" s="230"/>
      <c r="HO33" s="230"/>
      <c r="HP33" s="230"/>
      <c r="HQ33" s="230"/>
      <c r="HR33" s="230"/>
      <c r="HS33" s="230"/>
      <c r="HT33" s="230"/>
      <c r="HU33" s="230"/>
      <c r="HV33" s="230"/>
      <c r="HW33" s="230"/>
      <c r="HX33" s="230"/>
      <c r="HY33" s="230"/>
      <c r="HZ33" s="230"/>
      <c r="IA33" s="230"/>
      <c r="IB33" s="230"/>
      <c r="IC33" s="230"/>
      <c r="ID33" s="230"/>
      <c r="IE33" s="230"/>
      <c r="IF33" s="230"/>
      <c r="IG33" s="230"/>
      <c r="IH33" s="230"/>
      <c r="II33" s="230"/>
      <c r="IJ33" s="230"/>
      <c r="IK33" s="230"/>
      <c r="IL33" s="230"/>
      <c r="IM33" s="230"/>
      <c r="IN33" s="230"/>
      <c r="IO33" s="230"/>
      <c r="IP33" s="230"/>
      <c r="IQ33" s="230"/>
      <c r="IR33" s="230"/>
      <c r="IS33" s="230"/>
      <c r="IT33" s="230"/>
      <c r="IU33" s="230"/>
      <c r="IV33" s="230"/>
      <c r="IW33" s="230"/>
      <c r="IX33" s="230"/>
      <c r="IY33" s="230"/>
      <c r="IZ33" s="230"/>
      <c r="JA33" s="230"/>
      <c r="JB33" s="230"/>
      <c r="JC33" s="230"/>
      <c r="JD33" s="230"/>
      <c r="JE33" s="230"/>
      <c r="JF33" s="230"/>
      <c r="JG33" s="230"/>
      <c r="JH33" s="230"/>
      <c r="JI33" s="230"/>
      <c r="JJ33" s="230"/>
      <c r="JK33" s="230"/>
      <c r="JL33" s="230"/>
      <c r="JM33" s="230"/>
      <c r="JN33" s="230"/>
      <c r="JO33" s="230"/>
      <c r="JP33" s="230"/>
      <c r="JQ33" s="230"/>
      <c r="JR33" s="230"/>
      <c r="JS33" s="230"/>
      <c r="JT33" s="230"/>
      <c r="JU33" s="230"/>
      <c r="JV33" s="230"/>
      <c r="JW33" s="230"/>
      <c r="JX33" s="230"/>
      <c r="JY33" s="230"/>
      <c r="JZ33" s="230"/>
      <c r="KA33" s="230"/>
      <c r="KB33" s="230"/>
      <c r="KC33" s="230"/>
      <c r="KD33" s="230"/>
      <c r="KE33" s="230"/>
      <c r="KF33" s="230"/>
      <c r="KG33" s="230"/>
      <c r="KH33" s="230"/>
      <c r="KI33" s="230"/>
      <c r="KJ33" s="230"/>
      <c r="KK33" s="230"/>
      <c r="KL33" s="230"/>
      <c r="KM33" s="230"/>
      <c r="KN33" s="230"/>
      <c r="KO33" s="230"/>
      <c r="KP33" s="230"/>
      <c r="KQ33" s="230"/>
      <c r="KR33" s="230"/>
      <c r="KS33" s="230"/>
      <c r="KT33" s="230"/>
      <c r="KU33" s="230"/>
      <c r="KV33" s="230"/>
      <c r="KW33" s="230"/>
      <c r="KX33" s="230"/>
      <c r="KY33" s="230"/>
      <c r="KZ33" s="230"/>
      <c r="LA33" s="230"/>
      <c r="LB33" s="230"/>
      <c r="LC33" s="230"/>
      <c r="LD33" s="230"/>
      <c r="LE33" s="230"/>
      <c r="LF33" s="230"/>
      <c r="LG33" s="230"/>
      <c r="LH33" s="230"/>
      <c r="LI33" s="230"/>
      <c r="LJ33" s="230"/>
      <c r="LK33" s="230"/>
      <c r="LL33" s="230"/>
      <c r="LM33" s="230"/>
      <c r="LN33" s="230"/>
      <c r="LO33" s="230"/>
      <c r="LP33" s="230"/>
      <c r="LQ33" s="230"/>
      <c r="LR33" s="230"/>
      <c r="LS33" s="230"/>
      <c r="LT33" s="230"/>
      <c r="LU33" s="230"/>
      <c r="LV33" s="230"/>
      <c r="LW33" s="230"/>
      <c r="LX33" s="230"/>
      <c r="LY33" s="230"/>
      <c r="LZ33" s="230"/>
      <c r="MA33" s="230"/>
      <c r="MB33" s="230"/>
      <c r="MC33" s="230"/>
      <c r="MD33" s="230"/>
      <c r="ME33" s="230"/>
      <c r="MF33" s="230"/>
      <c r="MG33" s="230"/>
      <c r="MH33" s="230"/>
      <c r="MI33" s="230"/>
      <c r="MJ33" s="230"/>
      <c r="MK33" s="230"/>
      <c r="ML33" s="230"/>
      <c r="MM33" s="230"/>
      <c r="MN33" s="230"/>
      <c r="MO33" s="230"/>
      <c r="MP33" s="230"/>
      <c r="MQ33" s="230"/>
      <c r="MR33" s="230"/>
      <c r="MS33" s="230"/>
      <c r="MT33" s="230"/>
      <c r="MU33" s="230"/>
      <c r="MV33" s="230"/>
      <c r="MW33" s="230"/>
      <c r="MX33" s="230"/>
      <c r="MY33" s="230"/>
      <c r="MZ33" s="230"/>
      <c r="NA33" s="230"/>
      <c r="NB33" s="230"/>
      <c r="NC33" s="230"/>
      <c r="ND33" s="230"/>
      <c r="NE33" s="230"/>
      <c r="NF33" s="230"/>
      <c r="NG33" s="230"/>
      <c r="NH33" s="230"/>
      <c r="NI33" s="230"/>
      <c r="NJ33" s="230"/>
      <c r="NK33" s="230"/>
      <c r="NL33" s="230"/>
      <c r="NM33" s="230"/>
      <c r="NN33" s="230"/>
      <c r="NO33" s="230"/>
      <c r="NP33" s="230"/>
      <c r="NQ33" s="230"/>
      <c r="NR33" s="230"/>
      <c r="NS33" s="230"/>
      <c r="NT33" s="230"/>
      <c r="NU33" s="230"/>
      <c r="NV33" s="230"/>
      <c r="NW33" s="230"/>
    </row>
    <row r="34" spans="1:387">
      <c r="A34" s="40" t="s">
        <v>52</v>
      </c>
      <c r="B34" s="38">
        <v>210.66621491385527</v>
      </c>
      <c r="C34" s="38">
        <v>90.197089976779125</v>
      </c>
      <c r="D34" s="38">
        <v>119.81718739551467</v>
      </c>
      <c r="E34" s="38">
        <v>94.174040000000005</v>
      </c>
      <c r="F34" s="132">
        <v>102.79342269825199</v>
      </c>
      <c r="G34" s="38">
        <v>11.22740445496523</v>
      </c>
      <c r="H34" s="38">
        <v>9.828200265471903</v>
      </c>
      <c r="I34" s="38">
        <v>9.8819496500280195</v>
      </c>
      <c r="J34" s="38">
        <v>12.97039</v>
      </c>
      <c r="K34" s="132">
        <v>8.4972984968410916</v>
      </c>
      <c r="L34" s="41" t="s">
        <v>53</v>
      </c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0"/>
      <c r="DF34" s="230"/>
      <c r="DG34" s="230"/>
      <c r="DH34" s="230"/>
      <c r="DI34" s="230"/>
      <c r="DJ34" s="230"/>
      <c r="DK34" s="230"/>
      <c r="DL34" s="230"/>
      <c r="DM34" s="230"/>
      <c r="DN34" s="230"/>
      <c r="DO34" s="230"/>
      <c r="DP34" s="230"/>
      <c r="DQ34" s="230"/>
      <c r="DR34" s="230"/>
      <c r="DS34" s="230"/>
      <c r="DT34" s="230"/>
      <c r="DU34" s="230"/>
      <c r="DV34" s="230"/>
      <c r="DW34" s="230"/>
      <c r="DX34" s="230"/>
      <c r="DY34" s="230"/>
      <c r="DZ34" s="230"/>
      <c r="EA34" s="230"/>
      <c r="EB34" s="230"/>
      <c r="EC34" s="230"/>
      <c r="ED34" s="230"/>
      <c r="EE34" s="230"/>
      <c r="EF34" s="230"/>
      <c r="EG34" s="230"/>
      <c r="EH34" s="230"/>
      <c r="EI34" s="230"/>
      <c r="EJ34" s="230"/>
      <c r="EK34" s="230"/>
      <c r="EL34" s="230"/>
      <c r="EM34" s="230"/>
      <c r="EN34" s="230"/>
      <c r="EO34" s="230"/>
      <c r="EP34" s="230"/>
      <c r="EQ34" s="230"/>
      <c r="ER34" s="230"/>
      <c r="ES34" s="230"/>
      <c r="ET34" s="230"/>
      <c r="EU34" s="230"/>
      <c r="EV34" s="230"/>
      <c r="EW34" s="230"/>
      <c r="EX34" s="230"/>
      <c r="EY34" s="230"/>
      <c r="EZ34" s="230"/>
      <c r="FA34" s="230"/>
      <c r="FB34" s="230"/>
      <c r="FC34" s="230"/>
      <c r="FD34" s="230"/>
      <c r="FE34" s="230"/>
      <c r="FF34" s="230"/>
      <c r="FG34" s="230"/>
      <c r="FH34" s="230"/>
      <c r="FI34" s="230"/>
      <c r="FJ34" s="230"/>
      <c r="FK34" s="230"/>
      <c r="FL34" s="230"/>
      <c r="FM34" s="230"/>
      <c r="FN34" s="230"/>
      <c r="FO34" s="230"/>
      <c r="FP34" s="230"/>
      <c r="FQ34" s="230"/>
      <c r="FR34" s="230"/>
      <c r="FS34" s="230"/>
      <c r="FT34" s="230"/>
      <c r="FU34" s="230"/>
      <c r="FV34" s="230"/>
      <c r="FW34" s="230"/>
      <c r="FX34" s="230"/>
      <c r="FY34" s="230"/>
      <c r="FZ34" s="230"/>
      <c r="GA34" s="230"/>
      <c r="GB34" s="230"/>
      <c r="GC34" s="230"/>
      <c r="GD34" s="230"/>
      <c r="GE34" s="230"/>
      <c r="GF34" s="230"/>
      <c r="GG34" s="230"/>
      <c r="GH34" s="230"/>
      <c r="GI34" s="230"/>
      <c r="GJ34" s="230"/>
      <c r="GK34" s="230"/>
      <c r="GL34" s="230"/>
      <c r="GM34" s="230"/>
      <c r="GN34" s="230"/>
      <c r="GO34" s="230"/>
      <c r="GP34" s="230"/>
      <c r="GQ34" s="230"/>
      <c r="GR34" s="230"/>
      <c r="GS34" s="230"/>
      <c r="GT34" s="230"/>
      <c r="GU34" s="230"/>
      <c r="GV34" s="230"/>
      <c r="GW34" s="230"/>
      <c r="GX34" s="230"/>
      <c r="GY34" s="230"/>
      <c r="GZ34" s="230"/>
      <c r="HA34" s="230"/>
      <c r="HB34" s="230"/>
      <c r="HC34" s="230"/>
      <c r="HD34" s="230"/>
      <c r="HE34" s="230"/>
      <c r="HF34" s="230"/>
      <c r="HG34" s="230"/>
      <c r="HH34" s="230"/>
      <c r="HI34" s="230"/>
      <c r="HJ34" s="230"/>
      <c r="HK34" s="230"/>
      <c r="HL34" s="230"/>
      <c r="HM34" s="230"/>
      <c r="HN34" s="230"/>
      <c r="HO34" s="230"/>
      <c r="HP34" s="230"/>
      <c r="HQ34" s="230"/>
      <c r="HR34" s="230"/>
      <c r="HS34" s="230"/>
      <c r="HT34" s="230"/>
      <c r="HU34" s="230"/>
      <c r="HV34" s="230"/>
      <c r="HW34" s="230"/>
      <c r="HX34" s="230"/>
      <c r="HY34" s="230"/>
      <c r="HZ34" s="230"/>
      <c r="IA34" s="230"/>
      <c r="IB34" s="230"/>
      <c r="IC34" s="230"/>
      <c r="ID34" s="230"/>
      <c r="IE34" s="230"/>
      <c r="IF34" s="230"/>
      <c r="IG34" s="230"/>
      <c r="IH34" s="230"/>
      <c r="II34" s="230"/>
      <c r="IJ34" s="230"/>
      <c r="IK34" s="230"/>
      <c r="IL34" s="230"/>
      <c r="IM34" s="230"/>
      <c r="IN34" s="230"/>
      <c r="IO34" s="230"/>
      <c r="IP34" s="230"/>
      <c r="IQ34" s="230"/>
      <c r="IR34" s="230"/>
      <c r="IS34" s="230"/>
      <c r="IT34" s="230"/>
      <c r="IU34" s="230"/>
      <c r="IV34" s="230"/>
      <c r="IW34" s="230"/>
      <c r="IX34" s="230"/>
      <c r="IY34" s="230"/>
      <c r="IZ34" s="230"/>
      <c r="JA34" s="230"/>
      <c r="JB34" s="230"/>
      <c r="JC34" s="230"/>
      <c r="JD34" s="230"/>
      <c r="JE34" s="230"/>
      <c r="JF34" s="230"/>
      <c r="JG34" s="230"/>
      <c r="JH34" s="230"/>
      <c r="JI34" s="230"/>
      <c r="JJ34" s="230"/>
      <c r="JK34" s="230"/>
      <c r="JL34" s="230"/>
      <c r="JM34" s="230"/>
      <c r="JN34" s="230"/>
      <c r="JO34" s="230"/>
      <c r="JP34" s="230"/>
      <c r="JQ34" s="230"/>
      <c r="JR34" s="230"/>
      <c r="JS34" s="230"/>
      <c r="JT34" s="230"/>
      <c r="JU34" s="230"/>
      <c r="JV34" s="230"/>
      <c r="JW34" s="230"/>
      <c r="JX34" s="230"/>
      <c r="JY34" s="230"/>
      <c r="JZ34" s="230"/>
      <c r="KA34" s="230"/>
      <c r="KB34" s="230"/>
      <c r="KC34" s="230"/>
      <c r="KD34" s="230"/>
      <c r="KE34" s="230"/>
      <c r="KF34" s="230"/>
      <c r="KG34" s="230"/>
      <c r="KH34" s="230"/>
      <c r="KI34" s="230"/>
      <c r="KJ34" s="230"/>
      <c r="KK34" s="230"/>
      <c r="KL34" s="230"/>
      <c r="KM34" s="230"/>
      <c r="KN34" s="230"/>
      <c r="KO34" s="230"/>
      <c r="KP34" s="230"/>
      <c r="KQ34" s="230"/>
      <c r="KR34" s="230"/>
      <c r="KS34" s="230"/>
      <c r="KT34" s="230"/>
      <c r="KU34" s="230"/>
      <c r="KV34" s="230"/>
      <c r="KW34" s="230"/>
      <c r="KX34" s="230"/>
      <c r="KY34" s="230"/>
      <c r="KZ34" s="230"/>
      <c r="LA34" s="230"/>
      <c r="LB34" s="230"/>
      <c r="LC34" s="230"/>
      <c r="LD34" s="230"/>
      <c r="LE34" s="230"/>
      <c r="LF34" s="230"/>
      <c r="LG34" s="230"/>
      <c r="LH34" s="230"/>
      <c r="LI34" s="230"/>
      <c r="LJ34" s="230"/>
      <c r="LK34" s="230"/>
      <c r="LL34" s="230"/>
      <c r="LM34" s="230"/>
      <c r="LN34" s="230"/>
      <c r="LO34" s="230"/>
      <c r="LP34" s="230"/>
      <c r="LQ34" s="230"/>
      <c r="LR34" s="230"/>
      <c r="LS34" s="230"/>
      <c r="LT34" s="230"/>
      <c r="LU34" s="230"/>
      <c r="LV34" s="230"/>
      <c r="LW34" s="230"/>
      <c r="LX34" s="230"/>
      <c r="LY34" s="230"/>
      <c r="LZ34" s="230"/>
      <c r="MA34" s="230"/>
      <c r="MB34" s="230"/>
      <c r="MC34" s="230"/>
      <c r="MD34" s="230"/>
      <c r="ME34" s="230"/>
      <c r="MF34" s="230"/>
      <c r="MG34" s="230"/>
      <c r="MH34" s="230"/>
      <c r="MI34" s="230"/>
      <c r="MJ34" s="230"/>
      <c r="MK34" s="230"/>
      <c r="ML34" s="230"/>
      <c r="MM34" s="230"/>
      <c r="MN34" s="230"/>
      <c r="MO34" s="230"/>
      <c r="MP34" s="230"/>
      <c r="MQ34" s="230"/>
      <c r="MR34" s="230"/>
      <c r="MS34" s="230"/>
      <c r="MT34" s="230"/>
      <c r="MU34" s="230"/>
      <c r="MV34" s="230"/>
      <c r="MW34" s="230"/>
      <c r="MX34" s="230"/>
      <c r="MY34" s="230"/>
      <c r="MZ34" s="230"/>
      <c r="NA34" s="230"/>
      <c r="NB34" s="230"/>
      <c r="NC34" s="230"/>
      <c r="ND34" s="230"/>
      <c r="NE34" s="230"/>
      <c r="NF34" s="230"/>
      <c r="NG34" s="230"/>
      <c r="NH34" s="230"/>
      <c r="NI34" s="230"/>
      <c r="NJ34" s="230"/>
      <c r="NK34" s="230"/>
      <c r="NL34" s="230"/>
      <c r="NM34" s="230"/>
      <c r="NN34" s="230"/>
      <c r="NO34" s="230"/>
      <c r="NP34" s="230"/>
      <c r="NQ34" s="230"/>
      <c r="NR34" s="230"/>
      <c r="NS34" s="230"/>
      <c r="NT34" s="230"/>
      <c r="NU34" s="230"/>
      <c r="NV34" s="230"/>
      <c r="NW34" s="230"/>
    </row>
    <row r="35" spans="1:387">
      <c r="A35" s="40" t="s">
        <v>54</v>
      </c>
      <c r="B35" s="38">
        <v>106.90667423373284</v>
      </c>
      <c r="C35" s="38">
        <v>174.710535708495</v>
      </c>
      <c r="D35" s="38">
        <v>159.06573058050927</v>
      </c>
      <c r="E35" s="38">
        <v>117.99109199999999</v>
      </c>
      <c r="F35" s="132">
        <v>166.51629784814054</v>
      </c>
      <c r="G35" s="38">
        <v>28.515318373158607</v>
      </c>
      <c r="H35" s="38">
        <v>25.486099214077012</v>
      </c>
      <c r="I35" s="38">
        <v>29.612801190696398</v>
      </c>
      <c r="J35" s="38">
        <v>64.271715999999998</v>
      </c>
      <c r="K35" s="132">
        <v>83.627203410654275</v>
      </c>
      <c r="L35" s="41" t="s">
        <v>55</v>
      </c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0"/>
      <c r="DJ35" s="230"/>
      <c r="DK35" s="230"/>
      <c r="DL35" s="230"/>
      <c r="DM35" s="230"/>
      <c r="DN35" s="230"/>
      <c r="DO35" s="230"/>
      <c r="DP35" s="230"/>
      <c r="DQ35" s="230"/>
      <c r="DR35" s="230"/>
      <c r="DS35" s="230"/>
      <c r="DT35" s="230"/>
      <c r="DU35" s="230"/>
      <c r="DV35" s="230"/>
      <c r="DW35" s="230"/>
      <c r="DX35" s="230"/>
      <c r="DY35" s="230"/>
      <c r="DZ35" s="230"/>
      <c r="EA35" s="230"/>
      <c r="EB35" s="230"/>
      <c r="EC35" s="230"/>
      <c r="ED35" s="230"/>
      <c r="EE35" s="230"/>
      <c r="EF35" s="230"/>
      <c r="EG35" s="230"/>
      <c r="EH35" s="230"/>
      <c r="EI35" s="230"/>
      <c r="EJ35" s="230"/>
      <c r="EK35" s="230"/>
      <c r="EL35" s="230"/>
      <c r="EM35" s="230"/>
      <c r="EN35" s="230"/>
      <c r="EO35" s="230"/>
      <c r="EP35" s="230"/>
      <c r="EQ35" s="230"/>
      <c r="ER35" s="230"/>
      <c r="ES35" s="230"/>
      <c r="ET35" s="230"/>
      <c r="EU35" s="230"/>
      <c r="EV35" s="230"/>
      <c r="EW35" s="230"/>
      <c r="EX35" s="230"/>
      <c r="EY35" s="230"/>
      <c r="EZ35" s="230"/>
      <c r="FA35" s="230"/>
      <c r="FB35" s="230"/>
      <c r="FC35" s="230"/>
      <c r="FD35" s="230"/>
      <c r="FE35" s="230"/>
      <c r="FF35" s="230"/>
      <c r="FG35" s="230"/>
      <c r="FH35" s="230"/>
      <c r="FI35" s="230"/>
      <c r="FJ35" s="230"/>
      <c r="FK35" s="230"/>
      <c r="FL35" s="230"/>
      <c r="FM35" s="230"/>
      <c r="FN35" s="230"/>
      <c r="FO35" s="230"/>
      <c r="FP35" s="230"/>
      <c r="FQ35" s="230"/>
      <c r="FR35" s="230"/>
      <c r="FS35" s="230"/>
      <c r="FT35" s="230"/>
      <c r="FU35" s="230"/>
      <c r="FV35" s="230"/>
      <c r="FW35" s="230"/>
      <c r="FX35" s="230"/>
      <c r="FY35" s="230"/>
      <c r="FZ35" s="230"/>
      <c r="GA35" s="230"/>
      <c r="GB35" s="230"/>
      <c r="GC35" s="230"/>
      <c r="GD35" s="230"/>
      <c r="GE35" s="230"/>
      <c r="GF35" s="230"/>
      <c r="GG35" s="230"/>
      <c r="GH35" s="230"/>
      <c r="GI35" s="230"/>
      <c r="GJ35" s="230"/>
      <c r="GK35" s="230"/>
      <c r="GL35" s="230"/>
      <c r="GM35" s="230"/>
      <c r="GN35" s="230"/>
      <c r="GO35" s="230"/>
      <c r="GP35" s="230"/>
      <c r="GQ35" s="230"/>
      <c r="GR35" s="230"/>
      <c r="GS35" s="230"/>
      <c r="GT35" s="230"/>
      <c r="GU35" s="230"/>
      <c r="GV35" s="230"/>
      <c r="GW35" s="230"/>
      <c r="GX35" s="230"/>
      <c r="GY35" s="230"/>
      <c r="GZ35" s="230"/>
      <c r="HA35" s="230"/>
      <c r="HB35" s="230"/>
      <c r="HC35" s="230"/>
      <c r="HD35" s="230"/>
      <c r="HE35" s="230"/>
      <c r="HF35" s="230"/>
      <c r="HG35" s="230"/>
      <c r="HH35" s="230"/>
      <c r="HI35" s="230"/>
      <c r="HJ35" s="230"/>
      <c r="HK35" s="230"/>
      <c r="HL35" s="230"/>
      <c r="HM35" s="230"/>
      <c r="HN35" s="230"/>
      <c r="HO35" s="230"/>
      <c r="HP35" s="230"/>
      <c r="HQ35" s="230"/>
      <c r="HR35" s="230"/>
      <c r="HS35" s="230"/>
      <c r="HT35" s="230"/>
      <c r="HU35" s="230"/>
      <c r="HV35" s="230"/>
      <c r="HW35" s="230"/>
      <c r="HX35" s="230"/>
      <c r="HY35" s="230"/>
      <c r="HZ35" s="230"/>
      <c r="IA35" s="230"/>
      <c r="IB35" s="230"/>
      <c r="IC35" s="230"/>
      <c r="ID35" s="230"/>
      <c r="IE35" s="230"/>
      <c r="IF35" s="230"/>
      <c r="IG35" s="230"/>
      <c r="IH35" s="230"/>
      <c r="II35" s="230"/>
      <c r="IJ35" s="230"/>
      <c r="IK35" s="230"/>
      <c r="IL35" s="230"/>
      <c r="IM35" s="230"/>
      <c r="IN35" s="230"/>
      <c r="IO35" s="230"/>
      <c r="IP35" s="230"/>
      <c r="IQ35" s="230"/>
      <c r="IR35" s="230"/>
      <c r="IS35" s="230"/>
      <c r="IT35" s="230"/>
      <c r="IU35" s="230"/>
      <c r="IV35" s="230"/>
      <c r="IW35" s="230"/>
      <c r="IX35" s="230"/>
      <c r="IY35" s="230"/>
      <c r="IZ35" s="230"/>
      <c r="JA35" s="230"/>
      <c r="JB35" s="230"/>
      <c r="JC35" s="230"/>
      <c r="JD35" s="230"/>
      <c r="JE35" s="230"/>
      <c r="JF35" s="230"/>
      <c r="JG35" s="230"/>
      <c r="JH35" s="230"/>
      <c r="JI35" s="230"/>
      <c r="JJ35" s="230"/>
      <c r="JK35" s="230"/>
      <c r="JL35" s="230"/>
      <c r="JM35" s="230"/>
      <c r="JN35" s="230"/>
      <c r="JO35" s="230"/>
      <c r="JP35" s="230"/>
      <c r="JQ35" s="230"/>
      <c r="JR35" s="230"/>
      <c r="JS35" s="230"/>
      <c r="JT35" s="230"/>
      <c r="JU35" s="230"/>
      <c r="JV35" s="230"/>
      <c r="JW35" s="230"/>
      <c r="JX35" s="230"/>
      <c r="JY35" s="230"/>
      <c r="JZ35" s="230"/>
      <c r="KA35" s="230"/>
      <c r="KB35" s="230"/>
      <c r="KC35" s="230"/>
      <c r="KD35" s="230"/>
      <c r="KE35" s="230"/>
      <c r="KF35" s="230"/>
      <c r="KG35" s="230"/>
      <c r="KH35" s="230"/>
      <c r="KI35" s="230"/>
      <c r="KJ35" s="230"/>
      <c r="KK35" s="230"/>
      <c r="KL35" s="230"/>
      <c r="KM35" s="230"/>
      <c r="KN35" s="230"/>
      <c r="KO35" s="230"/>
      <c r="KP35" s="230"/>
      <c r="KQ35" s="230"/>
      <c r="KR35" s="230"/>
      <c r="KS35" s="230"/>
      <c r="KT35" s="230"/>
      <c r="KU35" s="230"/>
      <c r="KV35" s="230"/>
      <c r="KW35" s="230"/>
      <c r="KX35" s="230"/>
      <c r="KY35" s="230"/>
      <c r="KZ35" s="230"/>
      <c r="LA35" s="230"/>
      <c r="LB35" s="230"/>
      <c r="LC35" s="230"/>
      <c r="LD35" s="230"/>
      <c r="LE35" s="230"/>
      <c r="LF35" s="230"/>
      <c r="LG35" s="230"/>
      <c r="LH35" s="230"/>
      <c r="LI35" s="230"/>
      <c r="LJ35" s="230"/>
      <c r="LK35" s="230"/>
      <c r="LL35" s="230"/>
      <c r="LM35" s="230"/>
      <c r="LN35" s="230"/>
      <c r="LO35" s="230"/>
      <c r="LP35" s="230"/>
      <c r="LQ35" s="230"/>
      <c r="LR35" s="230"/>
      <c r="LS35" s="230"/>
      <c r="LT35" s="230"/>
      <c r="LU35" s="230"/>
      <c r="LV35" s="230"/>
      <c r="LW35" s="230"/>
      <c r="LX35" s="230"/>
      <c r="LY35" s="230"/>
      <c r="LZ35" s="230"/>
      <c r="MA35" s="230"/>
      <c r="MB35" s="230"/>
      <c r="MC35" s="230"/>
      <c r="MD35" s="230"/>
      <c r="ME35" s="230"/>
      <c r="MF35" s="230"/>
      <c r="MG35" s="230"/>
      <c r="MH35" s="230"/>
      <c r="MI35" s="230"/>
      <c r="MJ35" s="230"/>
      <c r="MK35" s="230"/>
      <c r="ML35" s="230"/>
      <c r="MM35" s="230"/>
      <c r="MN35" s="230"/>
      <c r="MO35" s="230"/>
      <c r="MP35" s="230"/>
      <c r="MQ35" s="230"/>
      <c r="MR35" s="230"/>
      <c r="MS35" s="230"/>
      <c r="MT35" s="230"/>
      <c r="MU35" s="230"/>
      <c r="MV35" s="230"/>
      <c r="MW35" s="230"/>
      <c r="MX35" s="230"/>
      <c r="MY35" s="230"/>
      <c r="MZ35" s="230"/>
      <c r="NA35" s="230"/>
      <c r="NB35" s="230"/>
      <c r="NC35" s="230"/>
      <c r="ND35" s="230"/>
      <c r="NE35" s="230"/>
      <c r="NF35" s="230"/>
      <c r="NG35" s="230"/>
      <c r="NH35" s="230"/>
      <c r="NI35" s="230"/>
      <c r="NJ35" s="230"/>
      <c r="NK35" s="230"/>
      <c r="NL35" s="230"/>
      <c r="NM35" s="230"/>
      <c r="NN35" s="230"/>
      <c r="NO35" s="230"/>
      <c r="NP35" s="230"/>
      <c r="NQ35" s="230"/>
      <c r="NR35" s="230"/>
      <c r="NS35" s="230"/>
      <c r="NT35" s="230"/>
      <c r="NU35" s="230"/>
      <c r="NV35" s="230"/>
      <c r="NW35" s="230"/>
    </row>
    <row r="36" spans="1:387">
      <c r="A36" s="40" t="s">
        <v>72</v>
      </c>
      <c r="B36" s="38">
        <v>250.80052472898032</v>
      </c>
      <c r="C36" s="38">
        <v>182.60360531055403</v>
      </c>
      <c r="D36" s="38">
        <v>176.05957128697167</v>
      </c>
      <c r="E36" s="38">
        <v>308.560158</v>
      </c>
      <c r="F36" s="38">
        <v>425.55380603646267</v>
      </c>
      <c r="G36" s="121">
        <v>82.224297887796311</v>
      </c>
      <c r="H36" s="38">
        <v>55.142011155378185</v>
      </c>
      <c r="I36" s="38">
        <v>85.753477792349685</v>
      </c>
      <c r="J36" s="38">
        <v>62.182420999999998</v>
      </c>
      <c r="K36" s="132">
        <v>74.791246711598163</v>
      </c>
      <c r="L36" s="41" t="s">
        <v>73</v>
      </c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  <c r="DD36" s="230"/>
      <c r="DE36" s="230"/>
      <c r="DF36" s="230"/>
      <c r="DG36" s="230"/>
      <c r="DH36" s="230"/>
      <c r="DI36" s="230"/>
      <c r="DJ36" s="230"/>
      <c r="DK36" s="230"/>
      <c r="DL36" s="230"/>
      <c r="DM36" s="230"/>
      <c r="DN36" s="230"/>
      <c r="DO36" s="230"/>
      <c r="DP36" s="230"/>
      <c r="DQ36" s="230"/>
      <c r="DR36" s="230"/>
      <c r="DS36" s="230"/>
      <c r="DT36" s="230"/>
      <c r="DU36" s="230"/>
      <c r="DV36" s="230"/>
      <c r="DW36" s="230"/>
      <c r="DX36" s="230"/>
      <c r="DY36" s="230"/>
      <c r="DZ36" s="230"/>
      <c r="EA36" s="230"/>
      <c r="EB36" s="230"/>
      <c r="EC36" s="230"/>
      <c r="ED36" s="230"/>
      <c r="EE36" s="230"/>
      <c r="EF36" s="230"/>
      <c r="EG36" s="230"/>
      <c r="EH36" s="230"/>
      <c r="EI36" s="230"/>
      <c r="EJ36" s="230"/>
      <c r="EK36" s="230"/>
      <c r="EL36" s="230"/>
      <c r="EM36" s="230"/>
      <c r="EN36" s="230"/>
      <c r="EO36" s="230"/>
      <c r="EP36" s="230"/>
      <c r="EQ36" s="230"/>
      <c r="ER36" s="230"/>
      <c r="ES36" s="230"/>
      <c r="ET36" s="230"/>
      <c r="EU36" s="230"/>
      <c r="EV36" s="230"/>
      <c r="EW36" s="230"/>
      <c r="EX36" s="230"/>
      <c r="EY36" s="230"/>
      <c r="EZ36" s="230"/>
      <c r="FA36" s="230"/>
      <c r="FB36" s="230"/>
      <c r="FC36" s="230"/>
      <c r="FD36" s="230"/>
      <c r="FE36" s="230"/>
      <c r="FF36" s="230"/>
      <c r="FG36" s="230"/>
      <c r="FH36" s="230"/>
      <c r="FI36" s="230"/>
      <c r="FJ36" s="230"/>
      <c r="FK36" s="230"/>
      <c r="FL36" s="230"/>
      <c r="FM36" s="230"/>
      <c r="FN36" s="230"/>
      <c r="FO36" s="230"/>
      <c r="FP36" s="230"/>
      <c r="FQ36" s="230"/>
      <c r="FR36" s="230"/>
      <c r="FS36" s="230"/>
      <c r="FT36" s="230"/>
      <c r="FU36" s="230"/>
      <c r="FV36" s="230"/>
      <c r="FW36" s="230"/>
      <c r="FX36" s="230"/>
      <c r="FY36" s="230"/>
      <c r="FZ36" s="230"/>
      <c r="GA36" s="230"/>
      <c r="GB36" s="230"/>
      <c r="GC36" s="230"/>
      <c r="GD36" s="230"/>
      <c r="GE36" s="230"/>
      <c r="GF36" s="230"/>
      <c r="GG36" s="230"/>
      <c r="GH36" s="230"/>
      <c r="GI36" s="230"/>
      <c r="GJ36" s="230"/>
      <c r="GK36" s="230"/>
      <c r="GL36" s="230"/>
      <c r="GM36" s="230"/>
      <c r="GN36" s="230"/>
      <c r="GO36" s="230"/>
      <c r="GP36" s="230"/>
      <c r="GQ36" s="230"/>
      <c r="GR36" s="230"/>
      <c r="GS36" s="230"/>
      <c r="GT36" s="230"/>
      <c r="GU36" s="230"/>
      <c r="GV36" s="230"/>
      <c r="GW36" s="230"/>
      <c r="GX36" s="230"/>
      <c r="GY36" s="230"/>
      <c r="GZ36" s="230"/>
      <c r="HA36" s="230"/>
      <c r="HB36" s="230"/>
      <c r="HC36" s="230"/>
      <c r="HD36" s="230"/>
      <c r="HE36" s="230"/>
      <c r="HF36" s="230"/>
      <c r="HG36" s="230"/>
      <c r="HH36" s="230"/>
      <c r="HI36" s="230"/>
      <c r="HJ36" s="230"/>
      <c r="HK36" s="230"/>
      <c r="HL36" s="230"/>
      <c r="HM36" s="230"/>
      <c r="HN36" s="230"/>
      <c r="HO36" s="230"/>
      <c r="HP36" s="230"/>
      <c r="HQ36" s="230"/>
      <c r="HR36" s="230"/>
      <c r="HS36" s="230"/>
      <c r="HT36" s="230"/>
      <c r="HU36" s="230"/>
      <c r="HV36" s="230"/>
      <c r="HW36" s="230"/>
      <c r="HX36" s="230"/>
      <c r="HY36" s="230"/>
      <c r="HZ36" s="230"/>
      <c r="IA36" s="230"/>
      <c r="IB36" s="230"/>
      <c r="IC36" s="230"/>
      <c r="ID36" s="230"/>
      <c r="IE36" s="230"/>
      <c r="IF36" s="230"/>
      <c r="IG36" s="230"/>
      <c r="IH36" s="230"/>
      <c r="II36" s="230"/>
      <c r="IJ36" s="230"/>
      <c r="IK36" s="230"/>
      <c r="IL36" s="230"/>
      <c r="IM36" s="230"/>
      <c r="IN36" s="230"/>
      <c r="IO36" s="230"/>
      <c r="IP36" s="230"/>
      <c r="IQ36" s="230"/>
      <c r="IR36" s="230"/>
      <c r="IS36" s="230"/>
      <c r="IT36" s="230"/>
      <c r="IU36" s="230"/>
      <c r="IV36" s="230"/>
      <c r="IW36" s="230"/>
      <c r="IX36" s="230"/>
      <c r="IY36" s="230"/>
      <c r="IZ36" s="230"/>
      <c r="JA36" s="230"/>
      <c r="JB36" s="230"/>
      <c r="JC36" s="230"/>
      <c r="JD36" s="230"/>
      <c r="JE36" s="230"/>
      <c r="JF36" s="230"/>
      <c r="JG36" s="230"/>
      <c r="JH36" s="230"/>
      <c r="JI36" s="230"/>
      <c r="JJ36" s="230"/>
      <c r="JK36" s="230"/>
      <c r="JL36" s="230"/>
      <c r="JM36" s="230"/>
      <c r="JN36" s="230"/>
      <c r="JO36" s="230"/>
      <c r="JP36" s="230"/>
      <c r="JQ36" s="230"/>
      <c r="JR36" s="230"/>
      <c r="JS36" s="230"/>
      <c r="JT36" s="230"/>
      <c r="JU36" s="230"/>
      <c r="JV36" s="230"/>
      <c r="JW36" s="230"/>
      <c r="JX36" s="230"/>
      <c r="JY36" s="230"/>
      <c r="JZ36" s="230"/>
      <c r="KA36" s="230"/>
      <c r="KB36" s="230"/>
      <c r="KC36" s="230"/>
      <c r="KD36" s="230"/>
      <c r="KE36" s="230"/>
      <c r="KF36" s="230"/>
      <c r="KG36" s="230"/>
      <c r="KH36" s="230"/>
      <c r="KI36" s="230"/>
      <c r="KJ36" s="230"/>
      <c r="KK36" s="230"/>
      <c r="KL36" s="230"/>
      <c r="KM36" s="230"/>
      <c r="KN36" s="230"/>
      <c r="KO36" s="230"/>
      <c r="KP36" s="230"/>
      <c r="KQ36" s="230"/>
      <c r="KR36" s="230"/>
      <c r="KS36" s="230"/>
      <c r="KT36" s="230"/>
      <c r="KU36" s="230"/>
      <c r="KV36" s="230"/>
      <c r="KW36" s="230"/>
      <c r="KX36" s="230"/>
      <c r="KY36" s="230"/>
      <c r="KZ36" s="230"/>
      <c r="LA36" s="230"/>
      <c r="LB36" s="230"/>
      <c r="LC36" s="230"/>
      <c r="LD36" s="230"/>
      <c r="LE36" s="230"/>
      <c r="LF36" s="230"/>
      <c r="LG36" s="230"/>
      <c r="LH36" s="230"/>
      <c r="LI36" s="230"/>
      <c r="LJ36" s="230"/>
      <c r="LK36" s="230"/>
      <c r="LL36" s="230"/>
      <c r="LM36" s="230"/>
      <c r="LN36" s="230"/>
      <c r="LO36" s="230"/>
      <c r="LP36" s="230"/>
      <c r="LQ36" s="230"/>
      <c r="LR36" s="230"/>
      <c r="LS36" s="230"/>
      <c r="LT36" s="230"/>
      <c r="LU36" s="230"/>
      <c r="LV36" s="230"/>
      <c r="LW36" s="230"/>
      <c r="LX36" s="230"/>
      <c r="LY36" s="230"/>
      <c r="LZ36" s="230"/>
      <c r="MA36" s="230"/>
      <c r="MB36" s="230"/>
      <c r="MC36" s="230"/>
      <c r="MD36" s="230"/>
      <c r="ME36" s="230"/>
      <c r="MF36" s="230"/>
      <c r="MG36" s="230"/>
      <c r="MH36" s="230"/>
      <c r="MI36" s="230"/>
      <c r="MJ36" s="230"/>
      <c r="MK36" s="230"/>
      <c r="ML36" s="230"/>
      <c r="MM36" s="230"/>
      <c r="MN36" s="230"/>
      <c r="MO36" s="230"/>
      <c r="MP36" s="230"/>
      <c r="MQ36" s="230"/>
      <c r="MR36" s="230"/>
      <c r="MS36" s="230"/>
      <c r="MT36" s="230"/>
      <c r="MU36" s="230"/>
      <c r="MV36" s="230"/>
      <c r="MW36" s="230"/>
      <c r="MX36" s="230"/>
      <c r="MY36" s="230"/>
      <c r="MZ36" s="230"/>
      <c r="NA36" s="230"/>
      <c r="NB36" s="230"/>
      <c r="NC36" s="230"/>
      <c r="ND36" s="230"/>
      <c r="NE36" s="230"/>
      <c r="NF36" s="230"/>
      <c r="NG36" s="230"/>
      <c r="NH36" s="230"/>
      <c r="NI36" s="230"/>
      <c r="NJ36" s="230"/>
      <c r="NK36" s="230"/>
      <c r="NL36" s="230"/>
      <c r="NM36" s="230"/>
      <c r="NN36" s="230"/>
      <c r="NO36" s="230"/>
      <c r="NP36" s="230"/>
      <c r="NQ36" s="230"/>
      <c r="NR36" s="230"/>
      <c r="NS36" s="230"/>
      <c r="NT36" s="230"/>
      <c r="NU36" s="230"/>
      <c r="NV36" s="230"/>
      <c r="NW36" s="230"/>
    </row>
    <row r="37" spans="1:387">
      <c r="A37" s="40" t="s">
        <v>56</v>
      </c>
      <c r="B37" s="38">
        <v>2.0674297242467503</v>
      </c>
      <c r="C37" s="38">
        <v>8.9647352233461675</v>
      </c>
      <c r="D37" s="38" t="s">
        <v>324</v>
      </c>
      <c r="E37" s="38" t="s">
        <v>324</v>
      </c>
      <c r="F37" s="132">
        <v>0</v>
      </c>
      <c r="G37" s="38" t="s">
        <v>324</v>
      </c>
      <c r="H37" s="38" t="s">
        <v>324</v>
      </c>
      <c r="I37" s="38">
        <v>22.598781000420342</v>
      </c>
      <c r="J37" s="38">
        <v>0.31185200000000002</v>
      </c>
      <c r="K37" s="132">
        <v>1.4748705</v>
      </c>
      <c r="L37" s="41" t="s">
        <v>57</v>
      </c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30"/>
      <c r="DF37" s="230"/>
      <c r="DG37" s="230"/>
      <c r="DH37" s="230"/>
      <c r="DI37" s="230"/>
      <c r="DJ37" s="230"/>
      <c r="DK37" s="230"/>
      <c r="DL37" s="230"/>
      <c r="DM37" s="230"/>
      <c r="DN37" s="230"/>
      <c r="DO37" s="230"/>
      <c r="DP37" s="230"/>
      <c r="DQ37" s="230"/>
      <c r="DR37" s="230"/>
      <c r="DS37" s="230"/>
      <c r="DT37" s="230"/>
      <c r="DU37" s="230"/>
      <c r="DV37" s="230"/>
      <c r="DW37" s="230"/>
      <c r="DX37" s="230"/>
      <c r="DY37" s="230"/>
      <c r="DZ37" s="230"/>
      <c r="EA37" s="230"/>
      <c r="EB37" s="230"/>
      <c r="EC37" s="230"/>
      <c r="ED37" s="230"/>
      <c r="EE37" s="230"/>
      <c r="EF37" s="230"/>
      <c r="EG37" s="230"/>
      <c r="EH37" s="230"/>
      <c r="EI37" s="230"/>
      <c r="EJ37" s="230"/>
      <c r="EK37" s="230"/>
      <c r="EL37" s="230"/>
      <c r="EM37" s="230"/>
      <c r="EN37" s="230"/>
      <c r="EO37" s="230"/>
      <c r="EP37" s="230"/>
      <c r="EQ37" s="230"/>
      <c r="ER37" s="230"/>
      <c r="ES37" s="230"/>
      <c r="ET37" s="230"/>
      <c r="EU37" s="230"/>
      <c r="EV37" s="230"/>
      <c r="EW37" s="230"/>
      <c r="EX37" s="230"/>
      <c r="EY37" s="230"/>
      <c r="EZ37" s="230"/>
      <c r="FA37" s="230"/>
      <c r="FB37" s="230"/>
      <c r="FC37" s="230"/>
      <c r="FD37" s="230"/>
      <c r="FE37" s="230"/>
      <c r="FF37" s="230"/>
      <c r="FG37" s="230"/>
      <c r="FH37" s="230"/>
      <c r="FI37" s="230"/>
      <c r="FJ37" s="230"/>
      <c r="FK37" s="230"/>
      <c r="FL37" s="230"/>
      <c r="FM37" s="230"/>
      <c r="FN37" s="230"/>
      <c r="FO37" s="230"/>
      <c r="FP37" s="230"/>
      <c r="FQ37" s="230"/>
      <c r="FR37" s="230"/>
      <c r="FS37" s="230"/>
      <c r="FT37" s="230"/>
      <c r="FU37" s="230"/>
      <c r="FV37" s="230"/>
      <c r="FW37" s="230"/>
      <c r="FX37" s="230"/>
      <c r="FY37" s="230"/>
      <c r="FZ37" s="230"/>
      <c r="GA37" s="230"/>
      <c r="GB37" s="230"/>
      <c r="GC37" s="230"/>
      <c r="GD37" s="230"/>
      <c r="GE37" s="230"/>
      <c r="GF37" s="230"/>
      <c r="GG37" s="230"/>
      <c r="GH37" s="230"/>
      <c r="GI37" s="230"/>
      <c r="GJ37" s="230"/>
      <c r="GK37" s="230"/>
      <c r="GL37" s="230"/>
      <c r="GM37" s="230"/>
      <c r="GN37" s="230"/>
      <c r="GO37" s="230"/>
      <c r="GP37" s="230"/>
      <c r="GQ37" s="230"/>
      <c r="GR37" s="230"/>
      <c r="GS37" s="230"/>
      <c r="GT37" s="230"/>
      <c r="GU37" s="230"/>
      <c r="GV37" s="230"/>
      <c r="GW37" s="230"/>
      <c r="GX37" s="230"/>
      <c r="GY37" s="230"/>
      <c r="GZ37" s="230"/>
      <c r="HA37" s="230"/>
      <c r="HB37" s="230"/>
      <c r="HC37" s="230"/>
      <c r="HD37" s="230"/>
      <c r="HE37" s="230"/>
      <c r="HF37" s="230"/>
      <c r="HG37" s="230"/>
      <c r="HH37" s="230"/>
      <c r="HI37" s="230"/>
      <c r="HJ37" s="230"/>
      <c r="HK37" s="230"/>
      <c r="HL37" s="230"/>
      <c r="HM37" s="230"/>
      <c r="HN37" s="230"/>
      <c r="HO37" s="230"/>
      <c r="HP37" s="230"/>
      <c r="HQ37" s="230"/>
      <c r="HR37" s="230"/>
      <c r="HS37" s="230"/>
      <c r="HT37" s="230"/>
      <c r="HU37" s="230"/>
      <c r="HV37" s="230"/>
      <c r="HW37" s="230"/>
      <c r="HX37" s="230"/>
      <c r="HY37" s="230"/>
      <c r="HZ37" s="230"/>
      <c r="IA37" s="230"/>
      <c r="IB37" s="230"/>
      <c r="IC37" s="230"/>
      <c r="ID37" s="230"/>
      <c r="IE37" s="230"/>
      <c r="IF37" s="230"/>
      <c r="IG37" s="230"/>
      <c r="IH37" s="230"/>
      <c r="II37" s="230"/>
      <c r="IJ37" s="230"/>
      <c r="IK37" s="230"/>
      <c r="IL37" s="230"/>
      <c r="IM37" s="230"/>
      <c r="IN37" s="230"/>
      <c r="IO37" s="230"/>
      <c r="IP37" s="230"/>
      <c r="IQ37" s="230"/>
      <c r="IR37" s="230"/>
      <c r="IS37" s="230"/>
      <c r="IT37" s="230"/>
      <c r="IU37" s="230"/>
      <c r="IV37" s="230"/>
      <c r="IW37" s="230"/>
      <c r="IX37" s="230"/>
      <c r="IY37" s="230"/>
      <c r="IZ37" s="230"/>
      <c r="JA37" s="230"/>
      <c r="JB37" s="230"/>
      <c r="JC37" s="230"/>
      <c r="JD37" s="230"/>
      <c r="JE37" s="230"/>
      <c r="JF37" s="230"/>
      <c r="JG37" s="230"/>
      <c r="JH37" s="230"/>
      <c r="JI37" s="230"/>
      <c r="JJ37" s="230"/>
      <c r="JK37" s="230"/>
      <c r="JL37" s="230"/>
      <c r="JM37" s="230"/>
      <c r="JN37" s="230"/>
      <c r="JO37" s="230"/>
      <c r="JP37" s="230"/>
      <c r="JQ37" s="230"/>
      <c r="JR37" s="230"/>
      <c r="JS37" s="230"/>
      <c r="JT37" s="230"/>
      <c r="JU37" s="230"/>
      <c r="JV37" s="230"/>
      <c r="JW37" s="230"/>
      <c r="JX37" s="230"/>
      <c r="JY37" s="230"/>
      <c r="JZ37" s="230"/>
      <c r="KA37" s="230"/>
      <c r="KB37" s="230"/>
      <c r="KC37" s="230"/>
      <c r="KD37" s="230"/>
      <c r="KE37" s="230"/>
      <c r="KF37" s="230"/>
      <c r="KG37" s="230"/>
      <c r="KH37" s="230"/>
      <c r="KI37" s="230"/>
      <c r="KJ37" s="230"/>
      <c r="KK37" s="230"/>
      <c r="KL37" s="230"/>
      <c r="KM37" s="230"/>
      <c r="KN37" s="230"/>
      <c r="KO37" s="230"/>
      <c r="KP37" s="230"/>
      <c r="KQ37" s="230"/>
      <c r="KR37" s="230"/>
      <c r="KS37" s="230"/>
      <c r="KT37" s="230"/>
      <c r="KU37" s="230"/>
      <c r="KV37" s="230"/>
      <c r="KW37" s="230"/>
      <c r="KX37" s="230"/>
      <c r="KY37" s="230"/>
      <c r="KZ37" s="230"/>
      <c r="LA37" s="230"/>
      <c r="LB37" s="230"/>
      <c r="LC37" s="230"/>
      <c r="LD37" s="230"/>
      <c r="LE37" s="230"/>
      <c r="LF37" s="230"/>
      <c r="LG37" s="230"/>
      <c r="LH37" s="230"/>
      <c r="LI37" s="230"/>
      <c r="LJ37" s="230"/>
      <c r="LK37" s="230"/>
      <c r="LL37" s="230"/>
      <c r="LM37" s="230"/>
      <c r="LN37" s="230"/>
      <c r="LO37" s="230"/>
      <c r="LP37" s="230"/>
      <c r="LQ37" s="230"/>
      <c r="LR37" s="230"/>
      <c r="LS37" s="230"/>
      <c r="LT37" s="230"/>
      <c r="LU37" s="230"/>
      <c r="LV37" s="230"/>
      <c r="LW37" s="230"/>
      <c r="LX37" s="230"/>
      <c r="LY37" s="230"/>
      <c r="LZ37" s="230"/>
      <c r="MA37" s="230"/>
      <c r="MB37" s="230"/>
      <c r="MC37" s="230"/>
      <c r="MD37" s="230"/>
      <c r="ME37" s="230"/>
      <c r="MF37" s="230"/>
      <c r="MG37" s="230"/>
      <c r="MH37" s="230"/>
      <c r="MI37" s="230"/>
      <c r="MJ37" s="230"/>
      <c r="MK37" s="230"/>
      <c r="ML37" s="230"/>
      <c r="MM37" s="230"/>
      <c r="MN37" s="230"/>
      <c r="MO37" s="230"/>
      <c r="MP37" s="230"/>
      <c r="MQ37" s="230"/>
      <c r="MR37" s="230"/>
      <c r="MS37" s="230"/>
      <c r="MT37" s="230"/>
      <c r="MU37" s="230"/>
      <c r="MV37" s="230"/>
      <c r="MW37" s="230"/>
      <c r="MX37" s="230"/>
      <c r="MY37" s="230"/>
      <c r="MZ37" s="230"/>
      <c r="NA37" s="230"/>
      <c r="NB37" s="230"/>
      <c r="NC37" s="230"/>
      <c r="ND37" s="230"/>
      <c r="NE37" s="230"/>
      <c r="NF37" s="230"/>
      <c r="NG37" s="230"/>
      <c r="NH37" s="230"/>
      <c r="NI37" s="230"/>
      <c r="NJ37" s="230"/>
      <c r="NK37" s="230"/>
      <c r="NL37" s="230"/>
      <c r="NM37" s="230"/>
      <c r="NN37" s="230"/>
      <c r="NO37" s="230"/>
      <c r="NP37" s="230"/>
      <c r="NQ37" s="230"/>
      <c r="NR37" s="230"/>
      <c r="NS37" s="230"/>
      <c r="NT37" s="230"/>
      <c r="NU37" s="230"/>
      <c r="NV37" s="230"/>
      <c r="NW37" s="230"/>
    </row>
    <row r="38" spans="1:387">
      <c r="A38" s="40" t="s">
        <v>58</v>
      </c>
      <c r="B38" s="38">
        <v>334.17920278982274</v>
      </c>
      <c r="C38" s="38">
        <v>476.18236779538097</v>
      </c>
      <c r="D38" s="38">
        <v>1204.8507826321227</v>
      </c>
      <c r="E38" s="38">
        <v>385.88983000000002</v>
      </c>
      <c r="F38" s="132">
        <v>466.87776196878247</v>
      </c>
      <c r="G38" s="38">
        <v>131.05488755649444</v>
      </c>
      <c r="H38" s="38">
        <v>73.29947750951294</v>
      </c>
      <c r="I38" s="38">
        <v>97.019469364228641</v>
      </c>
      <c r="J38" s="38">
        <v>359.86137300000001</v>
      </c>
      <c r="K38" s="132">
        <v>113.47363140314616</v>
      </c>
      <c r="L38" s="47" t="s">
        <v>59</v>
      </c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0"/>
      <c r="FF38" s="230"/>
      <c r="FG38" s="230"/>
      <c r="FH38" s="230"/>
      <c r="FI38" s="230"/>
      <c r="FJ38" s="230"/>
      <c r="FK38" s="230"/>
      <c r="FL38" s="230"/>
      <c r="FM38" s="230"/>
      <c r="FN38" s="230"/>
      <c r="FO38" s="230"/>
      <c r="FP38" s="230"/>
      <c r="FQ38" s="230"/>
      <c r="FR38" s="230"/>
      <c r="FS38" s="230"/>
      <c r="FT38" s="230"/>
      <c r="FU38" s="230"/>
      <c r="FV38" s="230"/>
      <c r="FW38" s="230"/>
      <c r="FX38" s="230"/>
      <c r="FY38" s="230"/>
      <c r="FZ38" s="230"/>
      <c r="GA38" s="230"/>
      <c r="GB38" s="230"/>
      <c r="GC38" s="230"/>
      <c r="GD38" s="230"/>
      <c r="GE38" s="230"/>
      <c r="GF38" s="230"/>
      <c r="GG38" s="230"/>
      <c r="GH38" s="230"/>
      <c r="GI38" s="230"/>
      <c r="GJ38" s="230"/>
      <c r="GK38" s="230"/>
      <c r="GL38" s="230"/>
      <c r="GM38" s="230"/>
      <c r="GN38" s="230"/>
      <c r="GO38" s="230"/>
      <c r="GP38" s="230"/>
      <c r="GQ38" s="230"/>
      <c r="GR38" s="230"/>
      <c r="GS38" s="230"/>
      <c r="GT38" s="230"/>
      <c r="GU38" s="230"/>
      <c r="GV38" s="230"/>
      <c r="GW38" s="230"/>
      <c r="GX38" s="230"/>
      <c r="GY38" s="230"/>
      <c r="GZ38" s="230"/>
      <c r="HA38" s="230"/>
      <c r="HB38" s="230"/>
      <c r="HC38" s="230"/>
      <c r="HD38" s="230"/>
      <c r="HE38" s="230"/>
      <c r="HF38" s="230"/>
      <c r="HG38" s="230"/>
      <c r="HH38" s="230"/>
      <c r="HI38" s="230"/>
      <c r="HJ38" s="230"/>
      <c r="HK38" s="230"/>
      <c r="HL38" s="230"/>
      <c r="HM38" s="230"/>
      <c r="HN38" s="230"/>
      <c r="HO38" s="230"/>
      <c r="HP38" s="230"/>
      <c r="HQ38" s="230"/>
      <c r="HR38" s="230"/>
      <c r="HS38" s="230"/>
      <c r="HT38" s="230"/>
      <c r="HU38" s="230"/>
      <c r="HV38" s="230"/>
      <c r="HW38" s="230"/>
      <c r="HX38" s="230"/>
      <c r="HY38" s="230"/>
      <c r="HZ38" s="230"/>
      <c r="IA38" s="230"/>
      <c r="IB38" s="230"/>
      <c r="IC38" s="230"/>
      <c r="ID38" s="230"/>
      <c r="IE38" s="230"/>
      <c r="IF38" s="230"/>
      <c r="IG38" s="230"/>
      <c r="IH38" s="230"/>
      <c r="II38" s="230"/>
      <c r="IJ38" s="230"/>
      <c r="IK38" s="230"/>
      <c r="IL38" s="230"/>
      <c r="IM38" s="230"/>
      <c r="IN38" s="230"/>
      <c r="IO38" s="230"/>
      <c r="IP38" s="230"/>
      <c r="IQ38" s="230"/>
      <c r="IR38" s="230"/>
      <c r="IS38" s="230"/>
      <c r="IT38" s="230"/>
      <c r="IU38" s="230"/>
      <c r="IV38" s="230"/>
      <c r="IW38" s="230"/>
      <c r="IX38" s="230"/>
      <c r="IY38" s="230"/>
      <c r="IZ38" s="230"/>
      <c r="JA38" s="230"/>
      <c r="JB38" s="230"/>
      <c r="JC38" s="230"/>
      <c r="JD38" s="230"/>
      <c r="JE38" s="230"/>
      <c r="JF38" s="230"/>
      <c r="JG38" s="230"/>
      <c r="JH38" s="230"/>
      <c r="JI38" s="230"/>
      <c r="JJ38" s="230"/>
      <c r="JK38" s="230"/>
      <c r="JL38" s="230"/>
      <c r="JM38" s="230"/>
      <c r="JN38" s="230"/>
      <c r="JO38" s="230"/>
      <c r="JP38" s="230"/>
      <c r="JQ38" s="230"/>
      <c r="JR38" s="230"/>
      <c r="JS38" s="230"/>
      <c r="JT38" s="230"/>
      <c r="JU38" s="230"/>
      <c r="JV38" s="230"/>
      <c r="JW38" s="230"/>
      <c r="JX38" s="230"/>
      <c r="JY38" s="230"/>
      <c r="JZ38" s="230"/>
      <c r="KA38" s="230"/>
      <c r="KB38" s="230"/>
      <c r="KC38" s="230"/>
      <c r="KD38" s="230"/>
      <c r="KE38" s="230"/>
      <c r="KF38" s="230"/>
      <c r="KG38" s="230"/>
      <c r="KH38" s="230"/>
      <c r="KI38" s="230"/>
      <c r="KJ38" s="230"/>
      <c r="KK38" s="230"/>
      <c r="KL38" s="230"/>
      <c r="KM38" s="230"/>
      <c r="KN38" s="230"/>
      <c r="KO38" s="230"/>
      <c r="KP38" s="230"/>
      <c r="KQ38" s="230"/>
      <c r="KR38" s="230"/>
      <c r="KS38" s="230"/>
      <c r="KT38" s="230"/>
      <c r="KU38" s="230"/>
      <c r="KV38" s="230"/>
      <c r="KW38" s="230"/>
      <c r="KX38" s="230"/>
      <c r="KY38" s="230"/>
      <c r="KZ38" s="230"/>
      <c r="LA38" s="230"/>
      <c r="LB38" s="230"/>
      <c r="LC38" s="230"/>
      <c r="LD38" s="230"/>
      <c r="LE38" s="230"/>
      <c r="LF38" s="230"/>
      <c r="LG38" s="230"/>
      <c r="LH38" s="230"/>
      <c r="LI38" s="230"/>
      <c r="LJ38" s="230"/>
      <c r="LK38" s="230"/>
      <c r="LL38" s="230"/>
      <c r="LM38" s="230"/>
      <c r="LN38" s="230"/>
      <c r="LO38" s="230"/>
      <c r="LP38" s="230"/>
      <c r="LQ38" s="230"/>
      <c r="LR38" s="230"/>
      <c r="LS38" s="230"/>
      <c r="LT38" s="230"/>
      <c r="LU38" s="230"/>
      <c r="LV38" s="230"/>
      <c r="LW38" s="230"/>
      <c r="LX38" s="230"/>
      <c r="LY38" s="230"/>
      <c r="LZ38" s="230"/>
      <c r="MA38" s="230"/>
      <c r="MB38" s="230"/>
      <c r="MC38" s="230"/>
      <c r="MD38" s="230"/>
      <c r="ME38" s="230"/>
      <c r="MF38" s="230"/>
      <c r="MG38" s="230"/>
      <c r="MH38" s="230"/>
      <c r="MI38" s="230"/>
      <c r="MJ38" s="230"/>
      <c r="MK38" s="230"/>
      <c r="ML38" s="230"/>
      <c r="MM38" s="230"/>
      <c r="MN38" s="230"/>
      <c r="MO38" s="230"/>
      <c r="MP38" s="230"/>
      <c r="MQ38" s="230"/>
      <c r="MR38" s="230"/>
      <c r="MS38" s="230"/>
      <c r="MT38" s="230"/>
      <c r="MU38" s="230"/>
      <c r="MV38" s="230"/>
      <c r="MW38" s="230"/>
      <c r="MX38" s="230"/>
      <c r="MY38" s="230"/>
      <c r="MZ38" s="230"/>
      <c r="NA38" s="230"/>
      <c r="NB38" s="230"/>
      <c r="NC38" s="230"/>
      <c r="ND38" s="230"/>
      <c r="NE38" s="230"/>
      <c r="NF38" s="230"/>
      <c r="NG38" s="230"/>
      <c r="NH38" s="230"/>
      <c r="NI38" s="230"/>
      <c r="NJ38" s="230"/>
      <c r="NK38" s="230"/>
      <c r="NL38" s="230"/>
      <c r="NM38" s="230"/>
      <c r="NN38" s="230"/>
      <c r="NO38" s="230"/>
      <c r="NP38" s="230"/>
      <c r="NQ38" s="230"/>
      <c r="NR38" s="230"/>
      <c r="NS38" s="230"/>
      <c r="NT38" s="230"/>
      <c r="NU38" s="230"/>
      <c r="NV38" s="230"/>
      <c r="NW38" s="230"/>
    </row>
    <row r="39" spans="1:387" s="99" customFormat="1" ht="25.5">
      <c r="A39" s="200" t="s">
        <v>60</v>
      </c>
      <c r="B39" s="22">
        <v>1029.153253840296</v>
      </c>
      <c r="C39" s="22">
        <v>587.91870379505758</v>
      </c>
      <c r="D39" s="22">
        <v>645.60895806904125</v>
      </c>
      <c r="E39" s="22">
        <v>890.05166099999997</v>
      </c>
      <c r="F39" s="129">
        <v>900.9214495269988</v>
      </c>
      <c r="G39" s="22">
        <v>39.491948307485231</v>
      </c>
      <c r="H39" s="22">
        <v>911.17773717764624</v>
      </c>
      <c r="I39" s="22">
        <v>416.88087047446425</v>
      </c>
      <c r="J39" s="22">
        <v>284.323779</v>
      </c>
      <c r="K39" s="129">
        <v>358.20773832880866</v>
      </c>
      <c r="L39" s="86" t="s">
        <v>245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</row>
    <row r="40" spans="1:387">
      <c r="A40" s="40" t="s">
        <v>62</v>
      </c>
      <c r="B40" s="38">
        <v>167.98204300512805</v>
      </c>
      <c r="C40" s="38">
        <v>129.66670507062938</v>
      </c>
      <c r="D40" s="38">
        <v>103.25961101314971</v>
      </c>
      <c r="E40" s="38">
        <v>235.59272799999999</v>
      </c>
      <c r="F40" s="132">
        <v>153.59840374294583</v>
      </c>
      <c r="G40" s="38">
        <v>5.8647736497420171</v>
      </c>
      <c r="H40" s="38">
        <v>16.03420789412834</v>
      </c>
      <c r="I40" s="38">
        <v>15.304274307166876</v>
      </c>
      <c r="J40" s="38">
        <v>10.459845</v>
      </c>
      <c r="K40" s="132">
        <v>12.542215699790029</v>
      </c>
      <c r="L40" s="41" t="s">
        <v>63</v>
      </c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0"/>
      <c r="EF40" s="230"/>
      <c r="EG40" s="230"/>
      <c r="EH40" s="230"/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0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0"/>
      <c r="FF40" s="230"/>
      <c r="FG40" s="230"/>
      <c r="FH40" s="230"/>
      <c r="FI40" s="230"/>
      <c r="FJ40" s="230"/>
      <c r="FK40" s="230"/>
      <c r="FL40" s="230"/>
      <c r="FM40" s="230"/>
      <c r="FN40" s="230"/>
      <c r="FO40" s="230"/>
      <c r="FP40" s="230"/>
      <c r="FQ40" s="230"/>
      <c r="FR40" s="230"/>
      <c r="FS40" s="230"/>
      <c r="FT40" s="230"/>
      <c r="FU40" s="230"/>
      <c r="FV40" s="230"/>
      <c r="FW40" s="230"/>
      <c r="FX40" s="230"/>
      <c r="FY40" s="230"/>
      <c r="FZ40" s="230"/>
      <c r="GA40" s="230"/>
      <c r="GB40" s="230"/>
      <c r="GC40" s="230"/>
      <c r="GD40" s="230"/>
      <c r="GE40" s="230"/>
      <c r="GF40" s="230"/>
      <c r="GG40" s="230"/>
      <c r="GH40" s="230"/>
      <c r="GI40" s="230"/>
      <c r="GJ40" s="230"/>
      <c r="GK40" s="230"/>
      <c r="GL40" s="230"/>
      <c r="GM40" s="230"/>
      <c r="GN40" s="230"/>
      <c r="GO40" s="230"/>
      <c r="GP40" s="230"/>
      <c r="GQ40" s="230"/>
      <c r="GR40" s="230"/>
      <c r="GS40" s="230"/>
      <c r="GT40" s="230"/>
      <c r="GU40" s="230"/>
      <c r="GV40" s="230"/>
      <c r="GW40" s="230"/>
      <c r="GX40" s="230"/>
      <c r="GY40" s="230"/>
      <c r="GZ40" s="230"/>
      <c r="HA40" s="230"/>
      <c r="HB40" s="230"/>
      <c r="HC40" s="230"/>
      <c r="HD40" s="230"/>
      <c r="HE40" s="230"/>
      <c r="HF40" s="230"/>
      <c r="HG40" s="230"/>
      <c r="HH40" s="230"/>
      <c r="HI40" s="230"/>
      <c r="HJ40" s="230"/>
      <c r="HK40" s="230"/>
      <c r="HL40" s="230"/>
      <c r="HM40" s="230"/>
      <c r="HN40" s="230"/>
      <c r="HO40" s="230"/>
      <c r="HP40" s="230"/>
      <c r="HQ40" s="230"/>
      <c r="HR40" s="230"/>
      <c r="HS40" s="230"/>
      <c r="HT40" s="230"/>
      <c r="HU40" s="230"/>
      <c r="HV40" s="230"/>
      <c r="HW40" s="230"/>
      <c r="HX40" s="230"/>
      <c r="HY40" s="230"/>
      <c r="HZ40" s="230"/>
      <c r="IA40" s="230"/>
      <c r="IB40" s="230"/>
      <c r="IC40" s="230"/>
      <c r="ID40" s="230"/>
      <c r="IE40" s="230"/>
      <c r="IF40" s="230"/>
      <c r="IG40" s="230"/>
      <c r="IH40" s="230"/>
      <c r="II40" s="230"/>
      <c r="IJ40" s="230"/>
      <c r="IK40" s="230"/>
      <c r="IL40" s="230"/>
      <c r="IM40" s="230"/>
      <c r="IN40" s="230"/>
      <c r="IO40" s="230"/>
      <c r="IP40" s="230"/>
      <c r="IQ40" s="230"/>
      <c r="IR40" s="230"/>
      <c r="IS40" s="230"/>
      <c r="IT40" s="230"/>
      <c r="IU40" s="230"/>
      <c r="IV40" s="230"/>
      <c r="IW40" s="230"/>
      <c r="IX40" s="230"/>
      <c r="IY40" s="230"/>
      <c r="IZ40" s="230"/>
      <c r="JA40" s="230"/>
      <c r="JB40" s="230"/>
      <c r="JC40" s="230"/>
      <c r="JD40" s="230"/>
      <c r="JE40" s="230"/>
      <c r="JF40" s="230"/>
      <c r="JG40" s="230"/>
      <c r="JH40" s="230"/>
      <c r="JI40" s="230"/>
      <c r="JJ40" s="230"/>
      <c r="JK40" s="230"/>
      <c r="JL40" s="230"/>
      <c r="JM40" s="230"/>
      <c r="JN40" s="230"/>
      <c r="JO40" s="230"/>
      <c r="JP40" s="230"/>
      <c r="JQ40" s="230"/>
      <c r="JR40" s="230"/>
      <c r="JS40" s="230"/>
      <c r="JT40" s="230"/>
      <c r="JU40" s="230"/>
      <c r="JV40" s="230"/>
      <c r="JW40" s="230"/>
      <c r="JX40" s="230"/>
      <c r="JY40" s="230"/>
      <c r="JZ40" s="230"/>
      <c r="KA40" s="230"/>
      <c r="KB40" s="230"/>
      <c r="KC40" s="230"/>
      <c r="KD40" s="230"/>
      <c r="KE40" s="230"/>
      <c r="KF40" s="230"/>
      <c r="KG40" s="230"/>
      <c r="KH40" s="230"/>
      <c r="KI40" s="230"/>
      <c r="KJ40" s="230"/>
      <c r="KK40" s="230"/>
      <c r="KL40" s="230"/>
      <c r="KM40" s="230"/>
      <c r="KN40" s="230"/>
      <c r="KO40" s="230"/>
      <c r="KP40" s="230"/>
      <c r="KQ40" s="230"/>
      <c r="KR40" s="230"/>
      <c r="KS40" s="230"/>
      <c r="KT40" s="230"/>
      <c r="KU40" s="230"/>
      <c r="KV40" s="230"/>
      <c r="KW40" s="230"/>
      <c r="KX40" s="230"/>
      <c r="KY40" s="230"/>
      <c r="KZ40" s="230"/>
      <c r="LA40" s="230"/>
      <c r="LB40" s="230"/>
      <c r="LC40" s="230"/>
      <c r="LD40" s="230"/>
      <c r="LE40" s="230"/>
      <c r="LF40" s="230"/>
      <c r="LG40" s="230"/>
      <c r="LH40" s="230"/>
      <c r="LI40" s="230"/>
      <c r="LJ40" s="230"/>
      <c r="LK40" s="230"/>
      <c r="LL40" s="230"/>
      <c r="LM40" s="230"/>
      <c r="LN40" s="230"/>
      <c r="LO40" s="230"/>
      <c r="LP40" s="230"/>
      <c r="LQ40" s="230"/>
      <c r="LR40" s="230"/>
      <c r="LS40" s="230"/>
      <c r="LT40" s="230"/>
      <c r="LU40" s="230"/>
      <c r="LV40" s="230"/>
      <c r="LW40" s="230"/>
      <c r="LX40" s="230"/>
      <c r="LY40" s="230"/>
      <c r="LZ40" s="230"/>
      <c r="MA40" s="230"/>
      <c r="MB40" s="230"/>
      <c r="MC40" s="230"/>
      <c r="MD40" s="230"/>
      <c r="ME40" s="230"/>
      <c r="MF40" s="230"/>
      <c r="MG40" s="230"/>
      <c r="MH40" s="230"/>
      <c r="MI40" s="230"/>
      <c r="MJ40" s="230"/>
      <c r="MK40" s="230"/>
      <c r="ML40" s="230"/>
      <c r="MM40" s="230"/>
      <c r="MN40" s="230"/>
      <c r="MO40" s="230"/>
      <c r="MP40" s="230"/>
      <c r="MQ40" s="230"/>
      <c r="MR40" s="230"/>
      <c r="MS40" s="230"/>
      <c r="MT40" s="230"/>
      <c r="MU40" s="230"/>
      <c r="MV40" s="230"/>
      <c r="MW40" s="230"/>
      <c r="MX40" s="230"/>
      <c r="MY40" s="230"/>
      <c r="MZ40" s="230"/>
      <c r="NA40" s="230"/>
      <c r="NB40" s="230"/>
      <c r="NC40" s="230"/>
      <c r="ND40" s="230"/>
      <c r="NE40" s="230"/>
      <c r="NF40" s="230"/>
      <c r="NG40" s="230"/>
      <c r="NH40" s="230"/>
      <c r="NI40" s="230"/>
      <c r="NJ40" s="230"/>
      <c r="NK40" s="230"/>
      <c r="NL40" s="230"/>
      <c r="NM40" s="230"/>
      <c r="NN40" s="230"/>
      <c r="NO40" s="230"/>
      <c r="NP40" s="230"/>
      <c r="NQ40" s="230"/>
      <c r="NR40" s="230"/>
      <c r="NS40" s="230"/>
      <c r="NT40" s="230"/>
      <c r="NU40" s="230"/>
      <c r="NV40" s="230"/>
      <c r="NW40" s="230"/>
    </row>
    <row r="41" spans="1:387">
      <c r="A41" s="40" t="s">
        <v>64</v>
      </c>
      <c r="B41" s="38">
        <v>859.62889060919304</v>
      </c>
      <c r="C41" s="38">
        <v>457.80548673266372</v>
      </c>
      <c r="D41" s="38">
        <v>540.85304022057198</v>
      </c>
      <c r="E41" s="38">
        <v>643.92791999999997</v>
      </c>
      <c r="F41" s="132">
        <v>738.71148712508773</v>
      </c>
      <c r="G41" s="38">
        <v>33.375204229436179</v>
      </c>
      <c r="H41" s="38">
        <v>894.80458017014632</v>
      </c>
      <c r="I41" s="38">
        <v>401.51607190529995</v>
      </c>
      <c r="J41" s="38">
        <v>273.66378700000001</v>
      </c>
      <c r="K41" s="132">
        <v>345.57278665049256</v>
      </c>
      <c r="L41" s="41" t="s">
        <v>65</v>
      </c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0"/>
      <c r="FH41" s="230"/>
      <c r="FI41" s="230"/>
      <c r="FJ41" s="230"/>
      <c r="FK41" s="230"/>
      <c r="FL41" s="230"/>
      <c r="FM41" s="230"/>
      <c r="FN41" s="230"/>
      <c r="FO41" s="230"/>
      <c r="FP41" s="230"/>
      <c r="FQ41" s="230"/>
      <c r="FR41" s="230"/>
      <c r="FS41" s="230"/>
      <c r="FT41" s="230"/>
      <c r="FU41" s="230"/>
      <c r="FV41" s="230"/>
      <c r="FW41" s="230"/>
      <c r="FX41" s="230"/>
      <c r="FY41" s="230"/>
      <c r="FZ41" s="230"/>
      <c r="GA41" s="230"/>
      <c r="GB41" s="230"/>
      <c r="GC41" s="230"/>
      <c r="GD41" s="230"/>
      <c r="GE41" s="230"/>
      <c r="GF41" s="230"/>
      <c r="GG41" s="230"/>
      <c r="GH41" s="230"/>
      <c r="GI41" s="230"/>
      <c r="GJ41" s="230"/>
      <c r="GK41" s="230"/>
      <c r="GL41" s="230"/>
      <c r="GM41" s="230"/>
      <c r="GN41" s="230"/>
      <c r="GO41" s="230"/>
      <c r="GP41" s="230"/>
      <c r="GQ41" s="230"/>
      <c r="GR41" s="230"/>
      <c r="GS41" s="230"/>
      <c r="GT41" s="230"/>
      <c r="GU41" s="230"/>
      <c r="GV41" s="230"/>
      <c r="GW41" s="230"/>
      <c r="GX41" s="230"/>
      <c r="GY41" s="230"/>
      <c r="GZ41" s="230"/>
      <c r="HA41" s="230"/>
      <c r="HB41" s="230"/>
      <c r="HC41" s="230"/>
      <c r="HD41" s="230"/>
      <c r="HE41" s="230"/>
      <c r="HF41" s="230"/>
      <c r="HG41" s="230"/>
      <c r="HH41" s="230"/>
      <c r="HI41" s="230"/>
      <c r="HJ41" s="230"/>
      <c r="HK41" s="230"/>
      <c r="HL41" s="230"/>
      <c r="HM41" s="230"/>
      <c r="HN41" s="230"/>
      <c r="HO41" s="230"/>
      <c r="HP41" s="230"/>
      <c r="HQ41" s="230"/>
      <c r="HR41" s="230"/>
      <c r="HS41" s="230"/>
      <c r="HT41" s="230"/>
      <c r="HU41" s="230"/>
      <c r="HV41" s="230"/>
      <c r="HW41" s="230"/>
      <c r="HX41" s="230"/>
      <c r="HY41" s="230"/>
      <c r="HZ41" s="230"/>
      <c r="IA41" s="230"/>
      <c r="IB41" s="230"/>
      <c r="IC41" s="230"/>
      <c r="ID41" s="230"/>
      <c r="IE41" s="230"/>
      <c r="IF41" s="230"/>
      <c r="IG41" s="230"/>
      <c r="IH41" s="230"/>
      <c r="II41" s="230"/>
      <c r="IJ41" s="230"/>
      <c r="IK41" s="230"/>
      <c r="IL41" s="230"/>
      <c r="IM41" s="230"/>
      <c r="IN41" s="230"/>
      <c r="IO41" s="230"/>
      <c r="IP41" s="230"/>
      <c r="IQ41" s="230"/>
      <c r="IR41" s="230"/>
      <c r="IS41" s="230"/>
      <c r="IT41" s="230"/>
      <c r="IU41" s="230"/>
      <c r="IV41" s="230"/>
      <c r="IW41" s="230"/>
      <c r="IX41" s="230"/>
      <c r="IY41" s="230"/>
      <c r="IZ41" s="230"/>
      <c r="JA41" s="230"/>
      <c r="JB41" s="230"/>
      <c r="JC41" s="230"/>
      <c r="JD41" s="230"/>
      <c r="JE41" s="230"/>
      <c r="JF41" s="230"/>
      <c r="JG41" s="230"/>
      <c r="JH41" s="230"/>
      <c r="JI41" s="230"/>
      <c r="JJ41" s="230"/>
      <c r="JK41" s="230"/>
      <c r="JL41" s="230"/>
      <c r="JM41" s="230"/>
      <c r="JN41" s="230"/>
      <c r="JO41" s="230"/>
      <c r="JP41" s="230"/>
      <c r="JQ41" s="230"/>
      <c r="JR41" s="230"/>
      <c r="JS41" s="230"/>
      <c r="JT41" s="230"/>
      <c r="JU41" s="230"/>
      <c r="JV41" s="230"/>
      <c r="JW41" s="230"/>
      <c r="JX41" s="230"/>
      <c r="JY41" s="230"/>
      <c r="JZ41" s="230"/>
      <c r="KA41" s="230"/>
      <c r="KB41" s="230"/>
      <c r="KC41" s="230"/>
      <c r="KD41" s="230"/>
      <c r="KE41" s="230"/>
      <c r="KF41" s="230"/>
      <c r="KG41" s="230"/>
      <c r="KH41" s="230"/>
      <c r="KI41" s="230"/>
      <c r="KJ41" s="230"/>
      <c r="KK41" s="230"/>
      <c r="KL41" s="230"/>
      <c r="KM41" s="230"/>
      <c r="KN41" s="230"/>
      <c r="KO41" s="230"/>
      <c r="KP41" s="230"/>
      <c r="KQ41" s="230"/>
      <c r="KR41" s="230"/>
      <c r="KS41" s="230"/>
      <c r="KT41" s="230"/>
      <c r="KU41" s="230"/>
      <c r="KV41" s="230"/>
      <c r="KW41" s="230"/>
      <c r="KX41" s="230"/>
      <c r="KY41" s="230"/>
      <c r="KZ41" s="230"/>
      <c r="LA41" s="230"/>
      <c r="LB41" s="230"/>
      <c r="LC41" s="230"/>
      <c r="LD41" s="230"/>
      <c r="LE41" s="230"/>
      <c r="LF41" s="230"/>
      <c r="LG41" s="230"/>
      <c r="LH41" s="230"/>
      <c r="LI41" s="230"/>
      <c r="LJ41" s="230"/>
      <c r="LK41" s="230"/>
      <c r="LL41" s="230"/>
      <c r="LM41" s="230"/>
      <c r="LN41" s="230"/>
      <c r="LO41" s="230"/>
      <c r="LP41" s="230"/>
      <c r="LQ41" s="230"/>
      <c r="LR41" s="230"/>
      <c r="LS41" s="230"/>
      <c r="LT41" s="230"/>
      <c r="LU41" s="230"/>
      <c r="LV41" s="230"/>
      <c r="LW41" s="230"/>
      <c r="LX41" s="230"/>
      <c r="LY41" s="230"/>
      <c r="LZ41" s="230"/>
      <c r="MA41" s="230"/>
      <c r="MB41" s="230"/>
      <c r="MC41" s="230"/>
      <c r="MD41" s="230"/>
      <c r="ME41" s="230"/>
      <c r="MF41" s="230"/>
      <c r="MG41" s="230"/>
      <c r="MH41" s="230"/>
      <c r="MI41" s="230"/>
      <c r="MJ41" s="230"/>
      <c r="MK41" s="230"/>
      <c r="ML41" s="230"/>
      <c r="MM41" s="230"/>
      <c r="MN41" s="230"/>
      <c r="MO41" s="230"/>
      <c r="MP41" s="230"/>
      <c r="MQ41" s="230"/>
      <c r="MR41" s="230"/>
      <c r="MS41" s="230"/>
      <c r="MT41" s="230"/>
      <c r="MU41" s="230"/>
      <c r="MV41" s="230"/>
      <c r="MW41" s="230"/>
      <c r="MX41" s="230"/>
      <c r="MY41" s="230"/>
      <c r="MZ41" s="230"/>
      <c r="NA41" s="230"/>
      <c r="NB41" s="230"/>
      <c r="NC41" s="230"/>
      <c r="ND41" s="230"/>
      <c r="NE41" s="230"/>
      <c r="NF41" s="230"/>
      <c r="NG41" s="230"/>
      <c r="NH41" s="230"/>
      <c r="NI41" s="230"/>
      <c r="NJ41" s="230"/>
      <c r="NK41" s="230"/>
      <c r="NL41" s="230"/>
      <c r="NM41" s="230"/>
      <c r="NN41" s="230"/>
      <c r="NO41" s="230"/>
      <c r="NP41" s="230"/>
      <c r="NQ41" s="230"/>
      <c r="NR41" s="230"/>
      <c r="NS41" s="230"/>
      <c r="NT41" s="230"/>
      <c r="NU41" s="230"/>
      <c r="NV41" s="230"/>
      <c r="NW41" s="230"/>
    </row>
    <row r="42" spans="1:387">
      <c r="A42" s="40" t="s">
        <v>58</v>
      </c>
      <c r="B42" s="50">
        <v>1.542320225974904</v>
      </c>
      <c r="C42" s="50">
        <v>0.44651199176438983</v>
      </c>
      <c r="D42" s="50">
        <v>1.496306835319591</v>
      </c>
      <c r="E42" s="50">
        <v>10.531013</v>
      </c>
      <c r="F42" s="155">
        <v>8.6115586589651354</v>
      </c>
      <c r="G42" s="38">
        <v>0.25197042830703659</v>
      </c>
      <c r="H42" s="38">
        <v>0.33894911337157513</v>
      </c>
      <c r="I42" s="38">
        <v>6.0524261997337819E-2</v>
      </c>
      <c r="J42" s="38">
        <v>0.20014699999999999</v>
      </c>
      <c r="K42" s="132">
        <v>9.2735978526080981E-2</v>
      </c>
      <c r="L42" s="47" t="s">
        <v>59</v>
      </c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30"/>
      <c r="DJ42" s="230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230"/>
      <c r="DX42" s="230"/>
      <c r="DY42" s="230"/>
      <c r="DZ42" s="230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0"/>
      <c r="EL42" s="230"/>
      <c r="EM42" s="230"/>
      <c r="EN42" s="230"/>
      <c r="EO42" s="230"/>
      <c r="EP42" s="230"/>
      <c r="EQ42" s="230"/>
      <c r="ER42" s="230"/>
      <c r="ES42" s="230"/>
      <c r="ET42" s="230"/>
      <c r="EU42" s="230"/>
      <c r="EV42" s="230"/>
      <c r="EW42" s="230"/>
      <c r="EX42" s="230"/>
      <c r="EY42" s="230"/>
      <c r="EZ42" s="230"/>
      <c r="FA42" s="230"/>
      <c r="FB42" s="230"/>
      <c r="FC42" s="230"/>
      <c r="FD42" s="230"/>
      <c r="FE42" s="230"/>
      <c r="FF42" s="230"/>
      <c r="FG42" s="230"/>
      <c r="FH42" s="230"/>
      <c r="FI42" s="230"/>
      <c r="FJ42" s="230"/>
      <c r="FK42" s="230"/>
      <c r="FL42" s="230"/>
      <c r="FM42" s="230"/>
      <c r="FN42" s="230"/>
      <c r="FO42" s="230"/>
      <c r="FP42" s="230"/>
      <c r="FQ42" s="230"/>
      <c r="FR42" s="230"/>
      <c r="FS42" s="230"/>
      <c r="FT42" s="230"/>
      <c r="FU42" s="230"/>
      <c r="FV42" s="230"/>
      <c r="FW42" s="230"/>
      <c r="FX42" s="230"/>
      <c r="FY42" s="230"/>
      <c r="FZ42" s="230"/>
      <c r="GA42" s="230"/>
      <c r="GB42" s="230"/>
      <c r="GC42" s="230"/>
      <c r="GD42" s="230"/>
      <c r="GE42" s="230"/>
      <c r="GF42" s="230"/>
      <c r="GG42" s="230"/>
      <c r="GH42" s="230"/>
      <c r="GI42" s="230"/>
      <c r="GJ42" s="230"/>
      <c r="GK42" s="230"/>
      <c r="GL42" s="230"/>
      <c r="GM42" s="230"/>
      <c r="GN42" s="230"/>
      <c r="GO42" s="230"/>
      <c r="GP42" s="230"/>
      <c r="GQ42" s="230"/>
      <c r="GR42" s="230"/>
      <c r="GS42" s="230"/>
      <c r="GT42" s="230"/>
      <c r="GU42" s="230"/>
      <c r="GV42" s="230"/>
      <c r="GW42" s="230"/>
      <c r="GX42" s="230"/>
      <c r="GY42" s="230"/>
      <c r="GZ42" s="230"/>
      <c r="HA42" s="230"/>
      <c r="HB42" s="230"/>
      <c r="HC42" s="230"/>
      <c r="HD42" s="230"/>
      <c r="HE42" s="230"/>
      <c r="HF42" s="230"/>
      <c r="HG42" s="230"/>
      <c r="HH42" s="230"/>
      <c r="HI42" s="230"/>
      <c r="HJ42" s="230"/>
      <c r="HK42" s="230"/>
      <c r="HL42" s="230"/>
      <c r="HM42" s="230"/>
      <c r="HN42" s="230"/>
      <c r="HO42" s="230"/>
      <c r="HP42" s="230"/>
      <c r="HQ42" s="230"/>
      <c r="HR42" s="230"/>
      <c r="HS42" s="230"/>
      <c r="HT42" s="230"/>
      <c r="HU42" s="230"/>
      <c r="HV42" s="230"/>
      <c r="HW42" s="230"/>
      <c r="HX42" s="230"/>
      <c r="HY42" s="230"/>
      <c r="HZ42" s="230"/>
      <c r="IA42" s="230"/>
      <c r="IB42" s="230"/>
      <c r="IC42" s="230"/>
      <c r="ID42" s="230"/>
      <c r="IE42" s="230"/>
      <c r="IF42" s="230"/>
      <c r="IG42" s="230"/>
      <c r="IH42" s="230"/>
      <c r="II42" s="230"/>
      <c r="IJ42" s="230"/>
      <c r="IK42" s="230"/>
      <c r="IL42" s="230"/>
      <c r="IM42" s="230"/>
      <c r="IN42" s="230"/>
      <c r="IO42" s="230"/>
      <c r="IP42" s="230"/>
      <c r="IQ42" s="230"/>
      <c r="IR42" s="230"/>
      <c r="IS42" s="230"/>
      <c r="IT42" s="230"/>
      <c r="IU42" s="230"/>
      <c r="IV42" s="230"/>
      <c r="IW42" s="230"/>
      <c r="IX42" s="230"/>
      <c r="IY42" s="230"/>
      <c r="IZ42" s="230"/>
      <c r="JA42" s="230"/>
      <c r="JB42" s="230"/>
      <c r="JC42" s="230"/>
      <c r="JD42" s="230"/>
      <c r="JE42" s="230"/>
      <c r="JF42" s="230"/>
      <c r="JG42" s="230"/>
      <c r="JH42" s="230"/>
      <c r="JI42" s="230"/>
      <c r="JJ42" s="230"/>
      <c r="JK42" s="230"/>
      <c r="JL42" s="230"/>
      <c r="JM42" s="230"/>
      <c r="JN42" s="230"/>
      <c r="JO42" s="230"/>
      <c r="JP42" s="230"/>
      <c r="JQ42" s="230"/>
      <c r="JR42" s="230"/>
      <c r="JS42" s="230"/>
      <c r="JT42" s="230"/>
      <c r="JU42" s="230"/>
      <c r="JV42" s="230"/>
      <c r="JW42" s="230"/>
      <c r="JX42" s="230"/>
      <c r="JY42" s="230"/>
      <c r="JZ42" s="230"/>
      <c r="KA42" s="230"/>
      <c r="KB42" s="230"/>
      <c r="KC42" s="230"/>
      <c r="KD42" s="230"/>
      <c r="KE42" s="230"/>
      <c r="KF42" s="230"/>
      <c r="KG42" s="230"/>
      <c r="KH42" s="230"/>
      <c r="KI42" s="230"/>
      <c r="KJ42" s="230"/>
      <c r="KK42" s="230"/>
      <c r="KL42" s="230"/>
      <c r="KM42" s="230"/>
      <c r="KN42" s="230"/>
      <c r="KO42" s="230"/>
      <c r="KP42" s="230"/>
      <c r="KQ42" s="230"/>
      <c r="KR42" s="230"/>
      <c r="KS42" s="230"/>
      <c r="KT42" s="230"/>
      <c r="KU42" s="230"/>
      <c r="KV42" s="230"/>
      <c r="KW42" s="230"/>
      <c r="KX42" s="230"/>
      <c r="KY42" s="230"/>
      <c r="KZ42" s="230"/>
      <c r="LA42" s="230"/>
      <c r="LB42" s="230"/>
      <c r="LC42" s="230"/>
      <c r="LD42" s="230"/>
      <c r="LE42" s="230"/>
      <c r="LF42" s="230"/>
      <c r="LG42" s="230"/>
      <c r="LH42" s="230"/>
      <c r="LI42" s="230"/>
      <c r="LJ42" s="230"/>
      <c r="LK42" s="230"/>
      <c r="LL42" s="230"/>
      <c r="LM42" s="230"/>
      <c r="LN42" s="230"/>
      <c r="LO42" s="230"/>
      <c r="LP42" s="230"/>
      <c r="LQ42" s="230"/>
      <c r="LR42" s="230"/>
      <c r="LS42" s="230"/>
      <c r="LT42" s="230"/>
      <c r="LU42" s="230"/>
      <c r="LV42" s="230"/>
      <c r="LW42" s="230"/>
      <c r="LX42" s="230"/>
      <c r="LY42" s="230"/>
      <c r="LZ42" s="230"/>
      <c r="MA42" s="230"/>
      <c r="MB42" s="230"/>
      <c r="MC42" s="230"/>
      <c r="MD42" s="230"/>
      <c r="ME42" s="230"/>
      <c r="MF42" s="230"/>
      <c r="MG42" s="230"/>
      <c r="MH42" s="230"/>
      <c r="MI42" s="230"/>
      <c r="MJ42" s="230"/>
      <c r="MK42" s="230"/>
      <c r="ML42" s="230"/>
      <c r="MM42" s="230"/>
      <c r="MN42" s="230"/>
      <c r="MO42" s="230"/>
      <c r="MP42" s="230"/>
      <c r="MQ42" s="230"/>
      <c r="MR42" s="230"/>
      <c r="MS42" s="230"/>
      <c r="MT42" s="230"/>
      <c r="MU42" s="230"/>
      <c r="MV42" s="230"/>
      <c r="MW42" s="230"/>
      <c r="MX42" s="230"/>
      <c r="MY42" s="230"/>
      <c r="MZ42" s="230"/>
      <c r="NA42" s="230"/>
      <c r="NB42" s="230"/>
      <c r="NC42" s="230"/>
      <c r="ND42" s="230"/>
      <c r="NE42" s="230"/>
      <c r="NF42" s="230"/>
      <c r="NG42" s="230"/>
      <c r="NH42" s="230"/>
      <c r="NI42" s="230"/>
      <c r="NJ42" s="230"/>
      <c r="NK42" s="230"/>
      <c r="NL42" s="230"/>
      <c r="NM42" s="230"/>
      <c r="NN42" s="230"/>
      <c r="NO42" s="230"/>
      <c r="NP42" s="230"/>
      <c r="NQ42" s="230"/>
      <c r="NR42" s="230"/>
      <c r="NS42" s="230"/>
      <c r="NT42" s="230"/>
      <c r="NU42" s="230"/>
      <c r="NV42" s="230"/>
      <c r="NW42" s="230"/>
    </row>
    <row r="43" spans="1:387" s="99" customFormat="1" ht="13.5" thickBot="1">
      <c r="A43" s="51" t="s">
        <v>66</v>
      </c>
      <c r="B43" s="53">
        <v>1674.6034701688343</v>
      </c>
      <c r="C43" s="53">
        <v>639.56120208923039</v>
      </c>
      <c r="D43" s="53">
        <v>192.03695656070545</v>
      </c>
      <c r="E43" s="53">
        <v>22.154841000000001</v>
      </c>
      <c r="F43" s="134">
        <v>0.18694503526316397</v>
      </c>
      <c r="G43" s="53">
        <v>18.566097403088314</v>
      </c>
      <c r="H43" s="53">
        <v>0.17741974446859299</v>
      </c>
      <c r="I43" s="53">
        <v>0.38814814442342715</v>
      </c>
      <c r="J43" s="53">
        <v>2.1443129999999999</v>
      </c>
      <c r="K43" s="134">
        <v>0</v>
      </c>
      <c r="L43" s="54" t="s">
        <v>67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</row>
    <row r="44" spans="1:387" s="99" customFormat="1" ht="20.25" customHeight="1" thickBot="1">
      <c r="A44" s="266" t="s">
        <v>289</v>
      </c>
      <c r="B44" s="59">
        <v>5576.2964188023525</v>
      </c>
      <c r="C44" s="59">
        <v>4453.1014971269915</v>
      </c>
      <c r="D44" s="59">
        <v>6081.3261934145057</v>
      </c>
      <c r="E44" s="59">
        <v>5478.5343480000001</v>
      </c>
      <c r="F44" s="136">
        <v>10031.984375893453</v>
      </c>
      <c r="G44" s="59">
        <v>729.74268542970924</v>
      </c>
      <c r="H44" s="59">
        <v>620.57593060724321</v>
      </c>
      <c r="I44" s="59">
        <v>738.39991855953144</v>
      </c>
      <c r="J44" s="59">
        <v>1216.0397849999999</v>
      </c>
      <c r="K44" s="136">
        <v>1023.5528055012392</v>
      </c>
      <c r="L44" s="267" t="s">
        <v>295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</row>
    <row r="45" spans="1:387">
      <c r="A45" s="40" t="s">
        <v>254</v>
      </c>
      <c r="B45" s="38">
        <v>20.063014724998119</v>
      </c>
      <c r="C45" s="38">
        <v>17.47165447413839</v>
      </c>
      <c r="D45" s="38">
        <v>17.97207015153062</v>
      </c>
      <c r="E45" s="38">
        <v>14.455221999999999</v>
      </c>
      <c r="F45" s="38">
        <v>14.059523853383824</v>
      </c>
      <c r="G45" s="121">
        <v>0.97294199902789213</v>
      </c>
      <c r="H45" s="38">
        <v>0.98275453113977274</v>
      </c>
      <c r="I45" s="38">
        <v>1.1245315395474287</v>
      </c>
      <c r="J45" s="38">
        <v>1.1347119999999999</v>
      </c>
      <c r="K45" s="132">
        <v>1.6341836590492294</v>
      </c>
      <c r="L45" s="41" t="s">
        <v>286</v>
      </c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  <c r="DI45" s="230"/>
      <c r="DJ45" s="230"/>
      <c r="DK45" s="230"/>
      <c r="DL45" s="230"/>
      <c r="DM45" s="230"/>
      <c r="DN45" s="230"/>
      <c r="DO45" s="230"/>
      <c r="DP45" s="230"/>
      <c r="DQ45" s="230"/>
      <c r="DR45" s="230"/>
      <c r="DS45" s="230"/>
      <c r="DT45" s="230"/>
      <c r="DU45" s="230"/>
      <c r="DV45" s="230"/>
      <c r="DW45" s="230"/>
      <c r="DX45" s="230"/>
      <c r="DY45" s="230"/>
      <c r="DZ45" s="230"/>
      <c r="EA45" s="230"/>
      <c r="EB45" s="230"/>
      <c r="EC45" s="230"/>
      <c r="ED45" s="230"/>
      <c r="EE45" s="230"/>
      <c r="EF45" s="230"/>
      <c r="EG45" s="230"/>
      <c r="EH45" s="230"/>
      <c r="EI45" s="230"/>
      <c r="EJ45" s="230"/>
      <c r="EK45" s="230"/>
      <c r="EL45" s="230"/>
      <c r="EM45" s="230"/>
      <c r="EN45" s="230"/>
      <c r="EO45" s="230"/>
      <c r="EP45" s="230"/>
      <c r="EQ45" s="230"/>
      <c r="ER45" s="230"/>
      <c r="ES45" s="230"/>
      <c r="ET45" s="230"/>
      <c r="EU45" s="230"/>
      <c r="EV45" s="230"/>
      <c r="EW45" s="230"/>
      <c r="EX45" s="230"/>
      <c r="EY45" s="230"/>
      <c r="EZ45" s="230"/>
      <c r="FA45" s="230"/>
      <c r="FB45" s="230"/>
      <c r="FC45" s="230"/>
      <c r="FD45" s="230"/>
      <c r="FE45" s="230"/>
      <c r="FF45" s="230"/>
      <c r="FG45" s="230"/>
      <c r="FH45" s="230"/>
      <c r="FI45" s="230"/>
      <c r="FJ45" s="230"/>
      <c r="FK45" s="230"/>
      <c r="FL45" s="230"/>
      <c r="FM45" s="230"/>
      <c r="FN45" s="230"/>
      <c r="FO45" s="230"/>
      <c r="FP45" s="230"/>
      <c r="FQ45" s="230"/>
      <c r="FR45" s="230"/>
      <c r="FS45" s="230"/>
      <c r="FT45" s="230"/>
      <c r="FU45" s="230"/>
      <c r="FV45" s="230"/>
      <c r="FW45" s="230"/>
      <c r="FX45" s="230"/>
      <c r="FY45" s="230"/>
      <c r="FZ45" s="230"/>
      <c r="GA45" s="230"/>
      <c r="GB45" s="230"/>
      <c r="GC45" s="230"/>
      <c r="GD45" s="230"/>
      <c r="GE45" s="230"/>
      <c r="GF45" s="230"/>
      <c r="GG45" s="230"/>
      <c r="GH45" s="230"/>
      <c r="GI45" s="230"/>
      <c r="GJ45" s="230"/>
      <c r="GK45" s="230"/>
      <c r="GL45" s="230"/>
      <c r="GM45" s="230"/>
      <c r="GN45" s="230"/>
      <c r="GO45" s="230"/>
      <c r="GP45" s="230"/>
      <c r="GQ45" s="230"/>
      <c r="GR45" s="230"/>
      <c r="GS45" s="230"/>
      <c r="GT45" s="230"/>
      <c r="GU45" s="230"/>
      <c r="GV45" s="230"/>
      <c r="GW45" s="230"/>
      <c r="GX45" s="230"/>
      <c r="GY45" s="230"/>
      <c r="GZ45" s="230"/>
      <c r="HA45" s="230"/>
      <c r="HB45" s="230"/>
      <c r="HC45" s="230"/>
      <c r="HD45" s="230"/>
      <c r="HE45" s="230"/>
      <c r="HF45" s="230"/>
      <c r="HG45" s="230"/>
      <c r="HH45" s="230"/>
      <c r="HI45" s="230"/>
      <c r="HJ45" s="230"/>
      <c r="HK45" s="230"/>
      <c r="HL45" s="230"/>
      <c r="HM45" s="230"/>
      <c r="HN45" s="230"/>
      <c r="HO45" s="230"/>
      <c r="HP45" s="230"/>
      <c r="HQ45" s="230"/>
      <c r="HR45" s="230"/>
      <c r="HS45" s="230"/>
      <c r="HT45" s="230"/>
      <c r="HU45" s="230"/>
      <c r="HV45" s="230"/>
      <c r="HW45" s="230"/>
      <c r="HX45" s="230"/>
      <c r="HY45" s="230"/>
      <c r="HZ45" s="230"/>
      <c r="IA45" s="230"/>
      <c r="IB45" s="230"/>
      <c r="IC45" s="230"/>
      <c r="ID45" s="230"/>
      <c r="IE45" s="230"/>
      <c r="IF45" s="230"/>
      <c r="IG45" s="230"/>
      <c r="IH45" s="230"/>
      <c r="II45" s="230"/>
      <c r="IJ45" s="230"/>
      <c r="IK45" s="230"/>
      <c r="IL45" s="230"/>
      <c r="IM45" s="230"/>
      <c r="IN45" s="230"/>
      <c r="IO45" s="230"/>
      <c r="IP45" s="230"/>
      <c r="IQ45" s="230"/>
      <c r="IR45" s="230"/>
      <c r="IS45" s="230"/>
      <c r="IT45" s="230"/>
      <c r="IU45" s="230"/>
      <c r="IV45" s="230"/>
      <c r="IW45" s="230"/>
      <c r="IX45" s="230"/>
      <c r="IY45" s="230"/>
      <c r="IZ45" s="230"/>
      <c r="JA45" s="230"/>
      <c r="JB45" s="230"/>
      <c r="JC45" s="230"/>
      <c r="JD45" s="230"/>
      <c r="JE45" s="230"/>
      <c r="JF45" s="230"/>
      <c r="JG45" s="230"/>
      <c r="JH45" s="230"/>
      <c r="JI45" s="230"/>
      <c r="JJ45" s="230"/>
      <c r="JK45" s="230"/>
      <c r="JL45" s="230"/>
      <c r="JM45" s="230"/>
      <c r="JN45" s="230"/>
      <c r="JO45" s="230"/>
      <c r="JP45" s="230"/>
      <c r="JQ45" s="230"/>
      <c r="JR45" s="230"/>
      <c r="JS45" s="230"/>
      <c r="JT45" s="230"/>
      <c r="JU45" s="230"/>
      <c r="JV45" s="230"/>
      <c r="JW45" s="230"/>
      <c r="JX45" s="230"/>
      <c r="JY45" s="230"/>
      <c r="JZ45" s="230"/>
      <c r="KA45" s="230"/>
      <c r="KB45" s="230"/>
      <c r="KC45" s="230"/>
      <c r="KD45" s="230"/>
      <c r="KE45" s="230"/>
      <c r="KF45" s="230"/>
      <c r="KG45" s="230"/>
      <c r="KH45" s="230"/>
      <c r="KI45" s="230"/>
      <c r="KJ45" s="230"/>
      <c r="KK45" s="230"/>
      <c r="KL45" s="230"/>
      <c r="KM45" s="230"/>
      <c r="KN45" s="230"/>
      <c r="KO45" s="230"/>
      <c r="KP45" s="230"/>
      <c r="KQ45" s="230"/>
      <c r="KR45" s="230"/>
      <c r="KS45" s="230"/>
      <c r="KT45" s="230"/>
      <c r="KU45" s="230"/>
      <c r="KV45" s="230"/>
      <c r="KW45" s="230"/>
      <c r="KX45" s="230"/>
      <c r="KY45" s="230"/>
      <c r="KZ45" s="230"/>
      <c r="LA45" s="230"/>
      <c r="LB45" s="230"/>
      <c r="LC45" s="230"/>
      <c r="LD45" s="230"/>
      <c r="LE45" s="230"/>
      <c r="LF45" s="230"/>
      <c r="LG45" s="230"/>
      <c r="LH45" s="230"/>
      <c r="LI45" s="230"/>
      <c r="LJ45" s="230"/>
      <c r="LK45" s="230"/>
      <c r="LL45" s="230"/>
      <c r="LM45" s="230"/>
      <c r="LN45" s="230"/>
      <c r="LO45" s="230"/>
      <c r="LP45" s="230"/>
      <c r="LQ45" s="230"/>
      <c r="LR45" s="230"/>
      <c r="LS45" s="230"/>
      <c r="LT45" s="230"/>
      <c r="LU45" s="230"/>
      <c r="LV45" s="230"/>
      <c r="LW45" s="230"/>
      <c r="LX45" s="230"/>
      <c r="LY45" s="230"/>
      <c r="LZ45" s="230"/>
      <c r="MA45" s="230"/>
      <c r="MB45" s="230"/>
      <c r="MC45" s="230"/>
      <c r="MD45" s="230"/>
      <c r="ME45" s="230"/>
      <c r="MF45" s="230"/>
      <c r="MG45" s="230"/>
      <c r="MH45" s="230"/>
      <c r="MI45" s="230"/>
      <c r="MJ45" s="230"/>
      <c r="MK45" s="230"/>
      <c r="ML45" s="230"/>
      <c r="MM45" s="230"/>
      <c r="MN45" s="230"/>
      <c r="MO45" s="230"/>
      <c r="MP45" s="230"/>
      <c r="MQ45" s="230"/>
      <c r="MR45" s="230"/>
      <c r="MS45" s="230"/>
      <c r="MT45" s="230"/>
      <c r="MU45" s="230"/>
      <c r="MV45" s="230"/>
      <c r="MW45" s="230"/>
      <c r="MX45" s="230"/>
      <c r="MY45" s="230"/>
      <c r="MZ45" s="230"/>
      <c r="NA45" s="230"/>
      <c r="NB45" s="230"/>
      <c r="NC45" s="230"/>
      <c r="ND45" s="230"/>
      <c r="NE45" s="230"/>
      <c r="NF45" s="230"/>
      <c r="NG45" s="230"/>
      <c r="NH45" s="230"/>
      <c r="NI45" s="230"/>
      <c r="NJ45" s="230"/>
      <c r="NK45" s="230"/>
      <c r="NL45" s="230"/>
      <c r="NM45" s="230"/>
      <c r="NN45" s="230"/>
      <c r="NO45" s="230"/>
      <c r="NP45" s="230"/>
      <c r="NQ45" s="230"/>
      <c r="NR45" s="230"/>
      <c r="NS45" s="230"/>
      <c r="NT45" s="230"/>
      <c r="NU45" s="230"/>
      <c r="NV45" s="230"/>
      <c r="NW45" s="230"/>
    </row>
    <row r="46" spans="1:387">
      <c r="A46" s="40" t="s">
        <v>74</v>
      </c>
      <c r="B46" s="38">
        <v>2225.6571433156155</v>
      </c>
      <c r="C46" s="38">
        <v>1543.071086166218</v>
      </c>
      <c r="D46" s="38">
        <v>1829.9950864757852</v>
      </c>
      <c r="E46" s="38">
        <v>2161.8232560000001</v>
      </c>
      <c r="F46" s="38">
        <v>4058.0504893720536</v>
      </c>
      <c r="G46" s="121">
        <v>136.88768424749497</v>
      </c>
      <c r="H46" s="38">
        <v>163.44933805558122</v>
      </c>
      <c r="I46" s="38">
        <v>215.84630794178247</v>
      </c>
      <c r="J46" s="38">
        <v>353.36774400000002</v>
      </c>
      <c r="K46" s="132">
        <v>224.63964912235647</v>
      </c>
      <c r="L46" s="41" t="s">
        <v>75</v>
      </c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0"/>
      <c r="DX46" s="230"/>
      <c r="DY46" s="230"/>
      <c r="DZ46" s="230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0"/>
      <c r="EW46" s="230"/>
      <c r="EX46" s="230"/>
      <c r="EY46" s="230"/>
      <c r="EZ46" s="230"/>
      <c r="FA46" s="230"/>
      <c r="FB46" s="230"/>
      <c r="FC46" s="230"/>
      <c r="FD46" s="230"/>
      <c r="FE46" s="230"/>
      <c r="FF46" s="230"/>
      <c r="FG46" s="230"/>
      <c r="FH46" s="230"/>
      <c r="FI46" s="230"/>
      <c r="FJ46" s="230"/>
      <c r="FK46" s="230"/>
      <c r="FL46" s="230"/>
      <c r="FM46" s="230"/>
      <c r="FN46" s="230"/>
      <c r="FO46" s="230"/>
      <c r="FP46" s="230"/>
      <c r="FQ46" s="230"/>
      <c r="FR46" s="230"/>
      <c r="FS46" s="230"/>
      <c r="FT46" s="230"/>
      <c r="FU46" s="230"/>
      <c r="FV46" s="230"/>
      <c r="FW46" s="230"/>
      <c r="FX46" s="230"/>
      <c r="FY46" s="230"/>
      <c r="FZ46" s="230"/>
      <c r="GA46" s="230"/>
      <c r="GB46" s="230"/>
      <c r="GC46" s="230"/>
      <c r="GD46" s="230"/>
      <c r="GE46" s="230"/>
      <c r="GF46" s="230"/>
      <c r="GG46" s="230"/>
      <c r="GH46" s="230"/>
      <c r="GI46" s="230"/>
      <c r="GJ46" s="230"/>
      <c r="GK46" s="230"/>
      <c r="GL46" s="230"/>
      <c r="GM46" s="230"/>
      <c r="GN46" s="230"/>
      <c r="GO46" s="230"/>
      <c r="GP46" s="230"/>
      <c r="GQ46" s="230"/>
      <c r="GR46" s="230"/>
      <c r="GS46" s="230"/>
      <c r="GT46" s="230"/>
      <c r="GU46" s="230"/>
      <c r="GV46" s="230"/>
      <c r="GW46" s="230"/>
      <c r="GX46" s="230"/>
      <c r="GY46" s="230"/>
      <c r="GZ46" s="230"/>
      <c r="HA46" s="230"/>
      <c r="HB46" s="230"/>
      <c r="HC46" s="230"/>
      <c r="HD46" s="230"/>
      <c r="HE46" s="230"/>
      <c r="HF46" s="230"/>
      <c r="HG46" s="230"/>
      <c r="HH46" s="230"/>
      <c r="HI46" s="230"/>
      <c r="HJ46" s="230"/>
      <c r="HK46" s="230"/>
      <c r="HL46" s="230"/>
      <c r="HM46" s="230"/>
      <c r="HN46" s="230"/>
      <c r="HO46" s="230"/>
      <c r="HP46" s="230"/>
      <c r="HQ46" s="230"/>
      <c r="HR46" s="230"/>
      <c r="HS46" s="230"/>
      <c r="HT46" s="230"/>
      <c r="HU46" s="230"/>
      <c r="HV46" s="230"/>
      <c r="HW46" s="230"/>
      <c r="HX46" s="230"/>
      <c r="HY46" s="230"/>
      <c r="HZ46" s="230"/>
      <c r="IA46" s="230"/>
      <c r="IB46" s="230"/>
      <c r="IC46" s="230"/>
      <c r="ID46" s="230"/>
      <c r="IE46" s="230"/>
      <c r="IF46" s="230"/>
      <c r="IG46" s="230"/>
      <c r="IH46" s="230"/>
      <c r="II46" s="230"/>
      <c r="IJ46" s="230"/>
      <c r="IK46" s="230"/>
      <c r="IL46" s="230"/>
      <c r="IM46" s="230"/>
      <c r="IN46" s="230"/>
      <c r="IO46" s="230"/>
      <c r="IP46" s="230"/>
      <c r="IQ46" s="230"/>
      <c r="IR46" s="230"/>
      <c r="IS46" s="230"/>
      <c r="IT46" s="230"/>
      <c r="IU46" s="230"/>
      <c r="IV46" s="230"/>
      <c r="IW46" s="230"/>
      <c r="IX46" s="230"/>
      <c r="IY46" s="230"/>
      <c r="IZ46" s="230"/>
      <c r="JA46" s="230"/>
      <c r="JB46" s="230"/>
      <c r="JC46" s="230"/>
      <c r="JD46" s="230"/>
      <c r="JE46" s="230"/>
      <c r="JF46" s="230"/>
      <c r="JG46" s="230"/>
      <c r="JH46" s="230"/>
      <c r="JI46" s="230"/>
      <c r="JJ46" s="230"/>
      <c r="JK46" s="230"/>
      <c r="JL46" s="230"/>
      <c r="JM46" s="230"/>
      <c r="JN46" s="230"/>
      <c r="JO46" s="230"/>
      <c r="JP46" s="230"/>
      <c r="JQ46" s="230"/>
      <c r="JR46" s="230"/>
      <c r="JS46" s="230"/>
      <c r="JT46" s="230"/>
      <c r="JU46" s="230"/>
      <c r="JV46" s="230"/>
      <c r="JW46" s="230"/>
      <c r="JX46" s="230"/>
      <c r="JY46" s="230"/>
      <c r="JZ46" s="230"/>
      <c r="KA46" s="230"/>
      <c r="KB46" s="230"/>
      <c r="KC46" s="230"/>
      <c r="KD46" s="230"/>
      <c r="KE46" s="230"/>
      <c r="KF46" s="230"/>
      <c r="KG46" s="230"/>
      <c r="KH46" s="230"/>
      <c r="KI46" s="230"/>
      <c r="KJ46" s="230"/>
      <c r="KK46" s="230"/>
      <c r="KL46" s="230"/>
      <c r="KM46" s="230"/>
      <c r="KN46" s="230"/>
      <c r="KO46" s="230"/>
      <c r="KP46" s="230"/>
      <c r="KQ46" s="230"/>
      <c r="KR46" s="230"/>
      <c r="KS46" s="230"/>
      <c r="KT46" s="230"/>
      <c r="KU46" s="230"/>
      <c r="KV46" s="230"/>
      <c r="KW46" s="230"/>
      <c r="KX46" s="230"/>
      <c r="KY46" s="230"/>
      <c r="KZ46" s="230"/>
      <c r="LA46" s="230"/>
      <c r="LB46" s="230"/>
      <c r="LC46" s="230"/>
      <c r="LD46" s="230"/>
      <c r="LE46" s="230"/>
      <c r="LF46" s="230"/>
      <c r="LG46" s="230"/>
      <c r="LH46" s="230"/>
      <c r="LI46" s="230"/>
      <c r="LJ46" s="230"/>
      <c r="LK46" s="230"/>
      <c r="LL46" s="230"/>
      <c r="LM46" s="230"/>
      <c r="LN46" s="230"/>
      <c r="LO46" s="230"/>
      <c r="LP46" s="230"/>
      <c r="LQ46" s="230"/>
      <c r="LR46" s="230"/>
      <c r="LS46" s="230"/>
      <c r="LT46" s="230"/>
      <c r="LU46" s="230"/>
      <c r="LV46" s="230"/>
      <c r="LW46" s="230"/>
      <c r="LX46" s="230"/>
      <c r="LY46" s="230"/>
      <c r="LZ46" s="230"/>
      <c r="MA46" s="230"/>
      <c r="MB46" s="230"/>
      <c r="MC46" s="230"/>
      <c r="MD46" s="230"/>
      <c r="ME46" s="230"/>
      <c r="MF46" s="230"/>
      <c r="MG46" s="230"/>
      <c r="MH46" s="230"/>
      <c r="MI46" s="230"/>
      <c r="MJ46" s="230"/>
      <c r="MK46" s="230"/>
      <c r="ML46" s="230"/>
      <c r="MM46" s="230"/>
      <c r="MN46" s="230"/>
      <c r="MO46" s="230"/>
      <c r="MP46" s="230"/>
      <c r="MQ46" s="230"/>
      <c r="MR46" s="230"/>
      <c r="MS46" s="230"/>
      <c r="MT46" s="230"/>
      <c r="MU46" s="230"/>
      <c r="MV46" s="230"/>
      <c r="MW46" s="230"/>
      <c r="MX46" s="230"/>
      <c r="MY46" s="230"/>
      <c r="MZ46" s="230"/>
      <c r="NA46" s="230"/>
      <c r="NB46" s="230"/>
      <c r="NC46" s="230"/>
      <c r="ND46" s="230"/>
      <c r="NE46" s="230"/>
      <c r="NF46" s="230"/>
      <c r="NG46" s="230"/>
      <c r="NH46" s="230"/>
      <c r="NI46" s="230"/>
      <c r="NJ46" s="230"/>
      <c r="NK46" s="230"/>
      <c r="NL46" s="230"/>
      <c r="NM46" s="230"/>
      <c r="NN46" s="230"/>
      <c r="NO46" s="230"/>
      <c r="NP46" s="230"/>
      <c r="NQ46" s="230"/>
      <c r="NR46" s="230"/>
      <c r="NS46" s="230"/>
      <c r="NT46" s="230"/>
      <c r="NU46" s="230"/>
      <c r="NV46" s="230"/>
      <c r="NW46" s="230"/>
    </row>
    <row r="47" spans="1:387">
      <c r="A47" s="40" t="s">
        <v>76</v>
      </c>
      <c r="B47" s="38">
        <v>2058.384869160474</v>
      </c>
      <c r="C47" s="38">
        <v>1333.1115469427809</v>
      </c>
      <c r="D47" s="38">
        <v>1620.2923610145569</v>
      </c>
      <c r="E47" s="38">
        <v>1811.6018959999999</v>
      </c>
      <c r="F47" s="38">
        <v>3960.1630838485048</v>
      </c>
      <c r="G47" s="121">
        <v>101.11590774039111</v>
      </c>
      <c r="H47" s="38">
        <v>70.358244886058387</v>
      </c>
      <c r="I47" s="38">
        <v>78.280916356294668</v>
      </c>
      <c r="J47" s="38">
        <v>112.070689</v>
      </c>
      <c r="K47" s="132">
        <v>81.100316262125418</v>
      </c>
      <c r="L47" s="41" t="s">
        <v>77</v>
      </c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0"/>
      <c r="DI47" s="230"/>
      <c r="DJ47" s="230"/>
      <c r="DK47" s="230"/>
      <c r="DL47" s="230"/>
      <c r="DM47" s="230"/>
      <c r="DN47" s="230"/>
      <c r="DO47" s="230"/>
      <c r="DP47" s="230"/>
      <c r="DQ47" s="230"/>
      <c r="DR47" s="230"/>
      <c r="DS47" s="230"/>
      <c r="DT47" s="230"/>
      <c r="DU47" s="230"/>
      <c r="DV47" s="230"/>
      <c r="DW47" s="230"/>
      <c r="DX47" s="230"/>
      <c r="DY47" s="230"/>
      <c r="DZ47" s="230"/>
      <c r="EA47" s="230"/>
      <c r="EB47" s="230"/>
      <c r="EC47" s="230"/>
      <c r="ED47" s="230"/>
      <c r="EE47" s="230"/>
      <c r="EF47" s="230"/>
      <c r="EG47" s="230"/>
      <c r="EH47" s="230"/>
      <c r="EI47" s="230"/>
      <c r="EJ47" s="230"/>
      <c r="EK47" s="230"/>
      <c r="EL47" s="230"/>
      <c r="EM47" s="230"/>
      <c r="EN47" s="230"/>
      <c r="EO47" s="230"/>
      <c r="EP47" s="230"/>
      <c r="EQ47" s="230"/>
      <c r="ER47" s="230"/>
      <c r="ES47" s="230"/>
      <c r="ET47" s="230"/>
      <c r="EU47" s="230"/>
      <c r="EV47" s="230"/>
      <c r="EW47" s="230"/>
      <c r="EX47" s="230"/>
      <c r="EY47" s="230"/>
      <c r="EZ47" s="230"/>
      <c r="FA47" s="230"/>
      <c r="FB47" s="230"/>
      <c r="FC47" s="230"/>
      <c r="FD47" s="230"/>
      <c r="FE47" s="230"/>
      <c r="FF47" s="230"/>
      <c r="FG47" s="230"/>
      <c r="FH47" s="230"/>
      <c r="FI47" s="230"/>
      <c r="FJ47" s="230"/>
      <c r="FK47" s="230"/>
      <c r="FL47" s="230"/>
      <c r="FM47" s="230"/>
      <c r="FN47" s="230"/>
      <c r="FO47" s="230"/>
      <c r="FP47" s="230"/>
      <c r="FQ47" s="230"/>
      <c r="FR47" s="230"/>
      <c r="FS47" s="230"/>
      <c r="FT47" s="230"/>
      <c r="FU47" s="230"/>
      <c r="FV47" s="230"/>
      <c r="FW47" s="230"/>
      <c r="FX47" s="230"/>
      <c r="FY47" s="230"/>
      <c r="FZ47" s="230"/>
      <c r="GA47" s="230"/>
      <c r="GB47" s="230"/>
      <c r="GC47" s="230"/>
      <c r="GD47" s="230"/>
      <c r="GE47" s="230"/>
      <c r="GF47" s="230"/>
      <c r="GG47" s="230"/>
      <c r="GH47" s="230"/>
      <c r="GI47" s="230"/>
      <c r="GJ47" s="230"/>
      <c r="GK47" s="230"/>
      <c r="GL47" s="230"/>
      <c r="GM47" s="230"/>
      <c r="GN47" s="230"/>
      <c r="GO47" s="230"/>
      <c r="GP47" s="230"/>
      <c r="GQ47" s="230"/>
      <c r="GR47" s="230"/>
      <c r="GS47" s="230"/>
      <c r="GT47" s="230"/>
      <c r="GU47" s="230"/>
      <c r="GV47" s="230"/>
      <c r="GW47" s="230"/>
      <c r="GX47" s="230"/>
      <c r="GY47" s="230"/>
      <c r="GZ47" s="230"/>
      <c r="HA47" s="230"/>
      <c r="HB47" s="230"/>
      <c r="HC47" s="230"/>
      <c r="HD47" s="230"/>
      <c r="HE47" s="230"/>
      <c r="HF47" s="230"/>
      <c r="HG47" s="230"/>
      <c r="HH47" s="230"/>
      <c r="HI47" s="230"/>
      <c r="HJ47" s="230"/>
      <c r="HK47" s="230"/>
      <c r="HL47" s="230"/>
      <c r="HM47" s="230"/>
      <c r="HN47" s="230"/>
      <c r="HO47" s="230"/>
      <c r="HP47" s="230"/>
      <c r="HQ47" s="230"/>
      <c r="HR47" s="230"/>
      <c r="HS47" s="230"/>
      <c r="HT47" s="230"/>
      <c r="HU47" s="230"/>
      <c r="HV47" s="230"/>
      <c r="HW47" s="230"/>
      <c r="HX47" s="230"/>
      <c r="HY47" s="230"/>
      <c r="HZ47" s="230"/>
      <c r="IA47" s="230"/>
      <c r="IB47" s="230"/>
      <c r="IC47" s="230"/>
      <c r="ID47" s="230"/>
      <c r="IE47" s="230"/>
      <c r="IF47" s="230"/>
      <c r="IG47" s="230"/>
      <c r="IH47" s="230"/>
      <c r="II47" s="230"/>
      <c r="IJ47" s="230"/>
      <c r="IK47" s="230"/>
      <c r="IL47" s="230"/>
      <c r="IM47" s="230"/>
      <c r="IN47" s="230"/>
      <c r="IO47" s="230"/>
      <c r="IP47" s="230"/>
      <c r="IQ47" s="230"/>
      <c r="IR47" s="230"/>
      <c r="IS47" s="230"/>
      <c r="IT47" s="230"/>
      <c r="IU47" s="230"/>
      <c r="IV47" s="230"/>
      <c r="IW47" s="230"/>
      <c r="IX47" s="230"/>
      <c r="IY47" s="230"/>
      <c r="IZ47" s="230"/>
      <c r="JA47" s="230"/>
      <c r="JB47" s="230"/>
      <c r="JC47" s="230"/>
      <c r="JD47" s="230"/>
      <c r="JE47" s="230"/>
      <c r="JF47" s="230"/>
      <c r="JG47" s="230"/>
      <c r="JH47" s="230"/>
      <c r="JI47" s="230"/>
      <c r="JJ47" s="230"/>
      <c r="JK47" s="230"/>
      <c r="JL47" s="230"/>
      <c r="JM47" s="230"/>
      <c r="JN47" s="230"/>
      <c r="JO47" s="230"/>
      <c r="JP47" s="230"/>
      <c r="JQ47" s="230"/>
      <c r="JR47" s="230"/>
      <c r="JS47" s="230"/>
      <c r="JT47" s="230"/>
      <c r="JU47" s="230"/>
      <c r="JV47" s="230"/>
      <c r="JW47" s="230"/>
      <c r="JX47" s="230"/>
      <c r="JY47" s="230"/>
      <c r="JZ47" s="230"/>
      <c r="KA47" s="230"/>
      <c r="KB47" s="230"/>
      <c r="KC47" s="230"/>
      <c r="KD47" s="230"/>
      <c r="KE47" s="230"/>
      <c r="KF47" s="230"/>
      <c r="KG47" s="230"/>
      <c r="KH47" s="230"/>
      <c r="KI47" s="230"/>
      <c r="KJ47" s="230"/>
      <c r="KK47" s="230"/>
      <c r="KL47" s="230"/>
      <c r="KM47" s="230"/>
      <c r="KN47" s="230"/>
      <c r="KO47" s="230"/>
      <c r="KP47" s="230"/>
      <c r="KQ47" s="230"/>
      <c r="KR47" s="230"/>
      <c r="KS47" s="230"/>
      <c r="KT47" s="230"/>
      <c r="KU47" s="230"/>
      <c r="KV47" s="230"/>
      <c r="KW47" s="230"/>
      <c r="KX47" s="230"/>
      <c r="KY47" s="230"/>
      <c r="KZ47" s="230"/>
      <c r="LA47" s="230"/>
      <c r="LB47" s="230"/>
      <c r="LC47" s="230"/>
      <c r="LD47" s="230"/>
      <c r="LE47" s="230"/>
      <c r="LF47" s="230"/>
      <c r="LG47" s="230"/>
      <c r="LH47" s="230"/>
      <c r="LI47" s="230"/>
      <c r="LJ47" s="230"/>
      <c r="LK47" s="230"/>
      <c r="LL47" s="230"/>
      <c r="LM47" s="230"/>
      <c r="LN47" s="230"/>
      <c r="LO47" s="230"/>
      <c r="LP47" s="230"/>
      <c r="LQ47" s="230"/>
      <c r="LR47" s="230"/>
      <c r="LS47" s="230"/>
      <c r="LT47" s="230"/>
      <c r="LU47" s="230"/>
      <c r="LV47" s="230"/>
      <c r="LW47" s="230"/>
      <c r="LX47" s="230"/>
      <c r="LY47" s="230"/>
      <c r="LZ47" s="230"/>
      <c r="MA47" s="230"/>
      <c r="MB47" s="230"/>
      <c r="MC47" s="230"/>
      <c r="MD47" s="230"/>
      <c r="ME47" s="230"/>
      <c r="MF47" s="230"/>
      <c r="MG47" s="230"/>
      <c r="MH47" s="230"/>
      <c r="MI47" s="230"/>
      <c r="MJ47" s="230"/>
      <c r="MK47" s="230"/>
      <c r="ML47" s="230"/>
      <c r="MM47" s="230"/>
      <c r="MN47" s="230"/>
      <c r="MO47" s="230"/>
      <c r="MP47" s="230"/>
      <c r="MQ47" s="230"/>
      <c r="MR47" s="230"/>
      <c r="MS47" s="230"/>
      <c r="MT47" s="230"/>
      <c r="MU47" s="230"/>
      <c r="MV47" s="230"/>
      <c r="MW47" s="230"/>
      <c r="MX47" s="230"/>
      <c r="MY47" s="230"/>
      <c r="MZ47" s="230"/>
      <c r="NA47" s="230"/>
      <c r="NB47" s="230"/>
      <c r="NC47" s="230"/>
      <c r="ND47" s="230"/>
      <c r="NE47" s="230"/>
      <c r="NF47" s="230"/>
      <c r="NG47" s="230"/>
      <c r="NH47" s="230"/>
      <c r="NI47" s="230"/>
      <c r="NJ47" s="230"/>
      <c r="NK47" s="230"/>
      <c r="NL47" s="230"/>
      <c r="NM47" s="230"/>
      <c r="NN47" s="230"/>
      <c r="NO47" s="230"/>
      <c r="NP47" s="230"/>
      <c r="NQ47" s="230"/>
      <c r="NR47" s="230"/>
      <c r="NS47" s="230"/>
      <c r="NT47" s="230"/>
      <c r="NU47" s="230"/>
      <c r="NV47" s="230"/>
      <c r="NW47" s="230"/>
    </row>
    <row r="48" spans="1:387" s="99" customFormat="1" ht="13.5" thickBot="1">
      <c r="A48" s="58" t="s">
        <v>78</v>
      </c>
      <c r="B48" s="59">
        <v>135.09368498380792</v>
      </c>
      <c r="C48" s="59">
        <v>328.80231912826065</v>
      </c>
      <c r="D48" s="59">
        <v>256.3695141387152</v>
      </c>
      <c r="E48" s="59">
        <v>141.318949</v>
      </c>
      <c r="F48" s="59">
        <v>224.62344239388196</v>
      </c>
      <c r="G48" s="123">
        <v>34.264962497551039</v>
      </c>
      <c r="H48" s="59">
        <v>34.217149808689918</v>
      </c>
      <c r="I48" s="59">
        <v>26.634611427665689</v>
      </c>
      <c r="J48" s="59">
        <v>30.725110000000001</v>
      </c>
      <c r="K48" s="136">
        <v>33.531559235076372</v>
      </c>
      <c r="L48" s="60" t="s">
        <v>79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</row>
    <row r="49" spans="1:387" ht="13.5" thickBot="1">
      <c r="A49" s="191" t="s">
        <v>80</v>
      </c>
      <c r="B49" s="27">
        <v>9221.5145405752282</v>
      </c>
      <c r="C49" s="27">
        <v>7113.6612320576896</v>
      </c>
      <c r="D49" s="27">
        <v>8224.6513573610391</v>
      </c>
      <c r="E49" s="27">
        <v>10837.111966</v>
      </c>
      <c r="F49" s="27">
        <v>10240.650702921299</v>
      </c>
      <c r="G49" s="120">
        <v>1914.208518647873</v>
      </c>
      <c r="H49" s="27">
        <v>1649.4261538218375</v>
      </c>
      <c r="I49" s="27">
        <v>2242.4361029648312</v>
      </c>
      <c r="J49" s="27">
        <v>2072.622922</v>
      </c>
      <c r="K49" s="130">
        <v>2984.6878488141451</v>
      </c>
      <c r="L49" s="201" t="s">
        <v>81</v>
      </c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230"/>
      <c r="DS49" s="230"/>
      <c r="DT49" s="230"/>
      <c r="DU49" s="230"/>
      <c r="DV49" s="230"/>
      <c r="DW49" s="230"/>
      <c r="DX49" s="230"/>
      <c r="DY49" s="230"/>
      <c r="DZ49" s="230"/>
      <c r="EA49" s="230"/>
      <c r="EB49" s="230"/>
      <c r="EC49" s="230"/>
      <c r="ED49" s="230"/>
      <c r="EE49" s="230"/>
      <c r="EF49" s="230"/>
      <c r="EG49" s="230"/>
      <c r="EH49" s="230"/>
      <c r="EI49" s="230"/>
      <c r="EJ49" s="230"/>
      <c r="EK49" s="230"/>
      <c r="EL49" s="230"/>
      <c r="EM49" s="230"/>
      <c r="EN49" s="230"/>
      <c r="EO49" s="230"/>
      <c r="EP49" s="230"/>
      <c r="EQ49" s="230"/>
      <c r="ER49" s="230"/>
      <c r="ES49" s="230"/>
      <c r="ET49" s="230"/>
      <c r="EU49" s="230"/>
      <c r="EV49" s="230"/>
      <c r="EW49" s="230"/>
      <c r="EX49" s="230"/>
      <c r="EY49" s="230"/>
      <c r="EZ49" s="230"/>
      <c r="FA49" s="230"/>
      <c r="FB49" s="230"/>
      <c r="FC49" s="230"/>
      <c r="FD49" s="230"/>
      <c r="FE49" s="230"/>
      <c r="FF49" s="230"/>
      <c r="FG49" s="230"/>
      <c r="FH49" s="230"/>
      <c r="FI49" s="230"/>
      <c r="FJ49" s="230"/>
      <c r="FK49" s="230"/>
      <c r="FL49" s="230"/>
      <c r="FM49" s="230"/>
      <c r="FN49" s="230"/>
      <c r="FO49" s="230"/>
      <c r="FP49" s="230"/>
      <c r="FQ49" s="230"/>
      <c r="FR49" s="230"/>
      <c r="FS49" s="230"/>
      <c r="FT49" s="230"/>
      <c r="FU49" s="230"/>
      <c r="FV49" s="230"/>
      <c r="FW49" s="230"/>
      <c r="FX49" s="230"/>
      <c r="FY49" s="230"/>
      <c r="FZ49" s="230"/>
      <c r="GA49" s="230"/>
      <c r="GB49" s="230"/>
      <c r="GC49" s="230"/>
      <c r="GD49" s="230"/>
      <c r="GE49" s="230"/>
      <c r="GF49" s="230"/>
      <c r="GG49" s="230"/>
      <c r="GH49" s="230"/>
      <c r="GI49" s="230"/>
      <c r="GJ49" s="230"/>
      <c r="GK49" s="230"/>
      <c r="GL49" s="230"/>
      <c r="GM49" s="230"/>
      <c r="GN49" s="230"/>
      <c r="GO49" s="230"/>
      <c r="GP49" s="230"/>
      <c r="GQ49" s="230"/>
      <c r="GR49" s="230"/>
      <c r="GS49" s="230"/>
      <c r="GT49" s="230"/>
      <c r="GU49" s="230"/>
      <c r="GV49" s="230"/>
      <c r="GW49" s="230"/>
      <c r="GX49" s="230"/>
      <c r="GY49" s="230"/>
      <c r="GZ49" s="230"/>
      <c r="HA49" s="230"/>
      <c r="HB49" s="230"/>
      <c r="HC49" s="230"/>
      <c r="HD49" s="230"/>
      <c r="HE49" s="230"/>
      <c r="HF49" s="230"/>
      <c r="HG49" s="230"/>
      <c r="HH49" s="230"/>
      <c r="HI49" s="230"/>
      <c r="HJ49" s="230"/>
      <c r="HK49" s="230"/>
      <c r="HL49" s="230"/>
      <c r="HM49" s="230"/>
      <c r="HN49" s="230"/>
      <c r="HO49" s="230"/>
      <c r="HP49" s="230"/>
      <c r="HQ49" s="230"/>
      <c r="HR49" s="230"/>
      <c r="HS49" s="230"/>
      <c r="HT49" s="230"/>
      <c r="HU49" s="230"/>
      <c r="HV49" s="230"/>
      <c r="HW49" s="230"/>
      <c r="HX49" s="230"/>
      <c r="HY49" s="230"/>
      <c r="HZ49" s="230"/>
      <c r="IA49" s="230"/>
      <c r="IB49" s="230"/>
      <c r="IC49" s="230"/>
      <c r="ID49" s="230"/>
      <c r="IE49" s="230"/>
      <c r="IF49" s="230"/>
      <c r="IG49" s="230"/>
      <c r="IH49" s="230"/>
      <c r="II49" s="230"/>
      <c r="IJ49" s="230"/>
      <c r="IK49" s="230"/>
      <c r="IL49" s="230"/>
      <c r="IM49" s="230"/>
      <c r="IN49" s="230"/>
      <c r="IO49" s="230"/>
      <c r="IP49" s="230"/>
      <c r="IQ49" s="230"/>
      <c r="IR49" s="230"/>
      <c r="IS49" s="230"/>
      <c r="IT49" s="230"/>
      <c r="IU49" s="230"/>
      <c r="IV49" s="230"/>
      <c r="IW49" s="230"/>
      <c r="IX49" s="230"/>
      <c r="IY49" s="230"/>
      <c r="IZ49" s="230"/>
      <c r="JA49" s="230"/>
      <c r="JB49" s="230"/>
      <c r="JC49" s="230"/>
      <c r="JD49" s="230"/>
      <c r="JE49" s="230"/>
      <c r="JF49" s="230"/>
      <c r="JG49" s="230"/>
      <c r="JH49" s="230"/>
      <c r="JI49" s="230"/>
      <c r="JJ49" s="230"/>
      <c r="JK49" s="230"/>
      <c r="JL49" s="230"/>
      <c r="JM49" s="230"/>
      <c r="JN49" s="230"/>
      <c r="JO49" s="230"/>
      <c r="JP49" s="230"/>
      <c r="JQ49" s="230"/>
      <c r="JR49" s="230"/>
      <c r="JS49" s="230"/>
      <c r="JT49" s="230"/>
      <c r="JU49" s="230"/>
      <c r="JV49" s="230"/>
      <c r="JW49" s="230"/>
      <c r="JX49" s="230"/>
      <c r="JY49" s="230"/>
      <c r="JZ49" s="230"/>
      <c r="KA49" s="230"/>
      <c r="KB49" s="230"/>
      <c r="KC49" s="230"/>
      <c r="KD49" s="230"/>
      <c r="KE49" s="230"/>
      <c r="KF49" s="230"/>
      <c r="KG49" s="230"/>
      <c r="KH49" s="230"/>
      <c r="KI49" s="230"/>
      <c r="KJ49" s="230"/>
      <c r="KK49" s="230"/>
      <c r="KL49" s="230"/>
      <c r="KM49" s="230"/>
      <c r="KN49" s="230"/>
      <c r="KO49" s="230"/>
      <c r="KP49" s="230"/>
      <c r="KQ49" s="230"/>
      <c r="KR49" s="230"/>
      <c r="KS49" s="230"/>
      <c r="KT49" s="230"/>
      <c r="KU49" s="230"/>
      <c r="KV49" s="230"/>
      <c r="KW49" s="230"/>
      <c r="KX49" s="230"/>
      <c r="KY49" s="230"/>
      <c r="KZ49" s="230"/>
      <c r="LA49" s="230"/>
      <c r="LB49" s="230"/>
      <c r="LC49" s="230"/>
      <c r="LD49" s="230"/>
      <c r="LE49" s="230"/>
      <c r="LF49" s="230"/>
      <c r="LG49" s="230"/>
      <c r="LH49" s="230"/>
      <c r="LI49" s="230"/>
      <c r="LJ49" s="230"/>
      <c r="LK49" s="230"/>
      <c r="LL49" s="230"/>
      <c r="LM49" s="230"/>
      <c r="LN49" s="230"/>
      <c r="LO49" s="230"/>
      <c r="LP49" s="230"/>
      <c r="LQ49" s="230"/>
      <c r="LR49" s="230"/>
      <c r="LS49" s="230"/>
      <c r="LT49" s="230"/>
      <c r="LU49" s="230"/>
      <c r="LV49" s="230"/>
      <c r="LW49" s="230"/>
      <c r="LX49" s="230"/>
      <c r="LY49" s="230"/>
      <c r="LZ49" s="230"/>
      <c r="MA49" s="230"/>
      <c r="MB49" s="230"/>
      <c r="MC49" s="230"/>
      <c r="MD49" s="230"/>
      <c r="ME49" s="230"/>
      <c r="MF49" s="230"/>
      <c r="MG49" s="230"/>
      <c r="MH49" s="230"/>
      <c r="MI49" s="230"/>
      <c r="MJ49" s="230"/>
      <c r="MK49" s="230"/>
      <c r="ML49" s="230"/>
      <c r="MM49" s="230"/>
      <c r="MN49" s="230"/>
      <c r="MO49" s="230"/>
      <c r="MP49" s="230"/>
      <c r="MQ49" s="230"/>
      <c r="MR49" s="230"/>
      <c r="MS49" s="230"/>
      <c r="MT49" s="230"/>
      <c r="MU49" s="230"/>
      <c r="MV49" s="230"/>
      <c r="MW49" s="230"/>
      <c r="MX49" s="230"/>
      <c r="MY49" s="230"/>
      <c r="MZ49" s="230"/>
      <c r="NA49" s="230"/>
      <c r="NB49" s="230"/>
      <c r="NC49" s="230"/>
      <c r="ND49" s="230"/>
      <c r="NE49" s="230"/>
      <c r="NF49" s="230"/>
      <c r="NG49" s="230"/>
      <c r="NH49" s="230"/>
      <c r="NI49" s="230"/>
      <c r="NJ49" s="230"/>
      <c r="NK49" s="230"/>
      <c r="NL49" s="230"/>
      <c r="NM49" s="230"/>
      <c r="NN49" s="230"/>
      <c r="NO49" s="230"/>
      <c r="NP49" s="230"/>
      <c r="NQ49" s="230"/>
      <c r="NR49" s="230"/>
      <c r="NS49" s="230"/>
      <c r="NT49" s="230"/>
      <c r="NU49" s="230"/>
      <c r="NV49" s="230"/>
      <c r="NW49" s="230"/>
    </row>
    <row r="50" spans="1:387" s="99" customFormat="1" ht="20.25" customHeight="1" thickBot="1">
      <c r="A50" s="191" t="s">
        <v>7</v>
      </c>
      <c r="B50" s="15">
        <v>6341.6908000254125</v>
      </c>
      <c r="C50" s="15">
        <v>5160.7885605550837</v>
      </c>
      <c r="D50" s="15">
        <v>5394.3261658991596</v>
      </c>
      <c r="E50" s="15">
        <v>6852.1757630000002</v>
      </c>
      <c r="F50" s="15">
        <v>5784.4114330203674</v>
      </c>
      <c r="G50" s="118">
        <v>1346.4123681211397</v>
      </c>
      <c r="H50" s="15">
        <v>1470.5279155074822</v>
      </c>
      <c r="I50" s="15">
        <v>1821.3318656550548</v>
      </c>
      <c r="J50" s="15">
        <v>1665.435326</v>
      </c>
      <c r="K50" s="127">
        <v>2623.1126039670658</v>
      </c>
      <c r="L50" s="201" t="s">
        <v>8</v>
      </c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</row>
    <row r="51" spans="1:387">
      <c r="A51" s="40" t="s">
        <v>82</v>
      </c>
      <c r="B51" s="38">
        <v>531.44809163323589</v>
      </c>
      <c r="C51" s="38">
        <v>436.52457733422193</v>
      </c>
      <c r="D51" s="38">
        <v>446.62356008354641</v>
      </c>
      <c r="E51" s="38">
        <v>512.79528200000004</v>
      </c>
      <c r="F51" s="38">
        <v>386.17877537977074</v>
      </c>
      <c r="G51" s="121">
        <v>42.113037856782334</v>
      </c>
      <c r="H51" s="38">
        <v>55.499626869277087</v>
      </c>
      <c r="I51" s="38">
        <v>143.15872614633253</v>
      </c>
      <c r="J51" s="38">
        <v>60.208613999999997</v>
      </c>
      <c r="K51" s="132">
        <v>477.88663274688912</v>
      </c>
      <c r="L51" s="41" t="s">
        <v>83</v>
      </c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J51" s="230"/>
      <c r="DK51" s="230"/>
      <c r="DL51" s="230"/>
      <c r="DM51" s="230"/>
      <c r="DN51" s="230"/>
      <c r="DO51" s="230"/>
      <c r="DP51" s="230"/>
      <c r="DQ51" s="230"/>
      <c r="DR51" s="230"/>
      <c r="DS51" s="230"/>
      <c r="DT51" s="230"/>
      <c r="DU51" s="230"/>
      <c r="DV51" s="230"/>
      <c r="DW51" s="230"/>
      <c r="DX51" s="230"/>
      <c r="DY51" s="230"/>
      <c r="DZ51" s="230"/>
      <c r="EA51" s="230"/>
      <c r="EB51" s="230"/>
      <c r="EC51" s="230"/>
      <c r="ED51" s="230"/>
      <c r="EE51" s="230"/>
      <c r="EF51" s="230"/>
      <c r="EG51" s="230"/>
      <c r="EH51" s="230"/>
      <c r="EI51" s="230"/>
      <c r="EJ51" s="230"/>
      <c r="EK51" s="230"/>
      <c r="EL51" s="230"/>
      <c r="EM51" s="230"/>
      <c r="EN51" s="230"/>
      <c r="EO51" s="230"/>
      <c r="EP51" s="230"/>
      <c r="EQ51" s="230"/>
      <c r="ER51" s="230"/>
      <c r="ES51" s="230"/>
      <c r="ET51" s="230"/>
      <c r="EU51" s="230"/>
      <c r="EV51" s="230"/>
      <c r="EW51" s="230"/>
      <c r="EX51" s="230"/>
      <c r="EY51" s="230"/>
      <c r="EZ51" s="230"/>
      <c r="FA51" s="230"/>
      <c r="FB51" s="230"/>
      <c r="FC51" s="230"/>
      <c r="FD51" s="230"/>
      <c r="FE51" s="230"/>
      <c r="FF51" s="230"/>
      <c r="FG51" s="230"/>
      <c r="FH51" s="230"/>
      <c r="FI51" s="230"/>
      <c r="FJ51" s="230"/>
      <c r="FK51" s="230"/>
      <c r="FL51" s="230"/>
      <c r="FM51" s="230"/>
      <c r="FN51" s="230"/>
      <c r="FO51" s="230"/>
      <c r="FP51" s="230"/>
      <c r="FQ51" s="230"/>
      <c r="FR51" s="230"/>
      <c r="FS51" s="230"/>
      <c r="FT51" s="230"/>
      <c r="FU51" s="230"/>
      <c r="FV51" s="230"/>
      <c r="FW51" s="230"/>
      <c r="FX51" s="230"/>
      <c r="FY51" s="230"/>
      <c r="FZ51" s="230"/>
      <c r="GA51" s="230"/>
      <c r="GB51" s="230"/>
      <c r="GC51" s="230"/>
      <c r="GD51" s="230"/>
      <c r="GE51" s="230"/>
      <c r="GF51" s="230"/>
      <c r="GG51" s="230"/>
      <c r="GH51" s="230"/>
      <c r="GI51" s="230"/>
      <c r="GJ51" s="230"/>
      <c r="GK51" s="230"/>
      <c r="GL51" s="230"/>
      <c r="GM51" s="230"/>
      <c r="GN51" s="230"/>
      <c r="GO51" s="230"/>
      <c r="GP51" s="230"/>
      <c r="GQ51" s="230"/>
      <c r="GR51" s="230"/>
      <c r="GS51" s="230"/>
      <c r="GT51" s="230"/>
      <c r="GU51" s="230"/>
      <c r="GV51" s="230"/>
      <c r="GW51" s="230"/>
      <c r="GX51" s="230"/>
      <c r="GY51" s="230"/>
      <c r="GZ51" s="230"/>
      <c r="HA51" s="230"/>
      <c r="HB51" s="230"/>
      <c r="HC51" s="230"/>
      <c r="HD51" s="230"/>
      <c r="HE51" s="230"/>
      <c r="HF51" s="230"/>
      <c r="HG51" s="230"/>
      <c r="HH51" s="230"/>
      <c r="HI51" s="230"/>
      <c r="HJ51" s="230"/>
      <c r="HK51" s="230"/>
      <c r="HL51" s="230"/>
      <c r="HM51" s="230"/>
      <c r="HN51" s="230"/>
      <c r="HO51" s="230"/>
      <c r="HP51" s="230"/>
      <c r="HQ51" s="230"/>
      <c r="HR51" s="230"/>
      <c r="HS51" s="230"/>
      <c r="HT51" s="230"/>
      <c r="HU51" s="230"/>
      <c r="HV51" s="230"/>
      <c r="HW51" s="230"/>
      <c r="HX51" s="230"/>
      <c r="HY51" s="230"/>
      <c r="HZ51" s="230"/>
      <c r="IA51" s="230"/>
      <c r="IB51" s="230"/>
      <c r="IC51" s="230"/>
      <c r="ID51" s="230"/>
      <c r="IE51" s="230"/>
      <c r="IF51" s="230"/>
      <c r="IG51" s="230"/>
      <c r="IH51" s="230"/>
      <c r="II51" s="230"/>
      <c r="IJ51" s="230"/>
      <c r="IK51" s="230"/>
      <c r="IL51" s="230"/>
      <c r="IM51" s="230"/>
      <c r="IN51" s="230"/>
      <c r="IO51" s="230"/>
      <c r="IP51" s="230"/>
      <c r="IQ51" s="230"/>
      <c r="IR51" s="230"/>
      <c r="IS51" s="230"/>
      <c r="IT51" s="230"/>
      <c r="IU51" s="230"/>
      <c r="IV51" s="230"/>
      <c r="IW51" s="230"/>
      <c r="IX51" s="230"/>
      <c r="IY51" s="230"/>
      <c r="IZ51" s="230"/>
      <c r="JA51" s="230"/>
      <c r="JB51" s="230"/>
      <c r="JC51" s="230"/>
      <c r="JD51" s="230"/>
      <c r="JE51" s="230"/>
      <c r="JF51" s="230"/>
      <c r="JG51" s="230"/>
      <c r="JH51" s="230"/>
      <c r="JI51" s="230"/>
      <c r="JJ51" s="230"/>
      <c r="JK51" s="230"/>
      <c r="JL51" s="230"/>
      <c r="JM51" s="230"/>
      <c r="JN51" s="230"/>
      <c r="JO51" s="230"/>
      <c r="JP51" s="230"/>
      <c r="JQ51" s="230"/>
      <c r="JR51" s="230"/>
      <c r="JS51" s="230"/>
      <c r="JT51" s="230"/>
      <c r="JU51" s="230"/>
      <c r="JV51" s="230"/>
      <c r="JW51" s="230"/>
      <c r="JX51" s="230"/>
      <c r="JY51" s="230"/>
      <c r="JZ51" s="230"/>
      <c r="KA51" s="230"/>
      <c r="KB51" s="230"/>
      <c r="KC51" s="230"/>
      <c r="KD51" s="230"/>
      <c r="KE51" s="230"/>
      <c r="KF51" s="230"/>
      <c r="KG51" s="230"/>
      <c r="KH51" s="230"/>
      <c r="KI51" s="230"/>
      <c r="KJ51" s="230"/>
      <c r="KK51" s="230"/>
      <c r="KL51" s="230"/>
      <c r="KM51" s="230"/>
      <c r="KN51" s="230"/>
      <c r="KO51" s="230"/>
      <c r="KP51" s="230"/>
      <c r="KQ51" s="230"/>
      <c r="KR51" s="230"/>
      <c r="KS51" s="230"/>
      <c r="KT51" s="230"/>
      <c r="KU51" s="230"/>
      <c r="KV51" s="230"/>
      <c r="KW51" s="230"/>
      <c r="KX51" s="230"/>
      <c r="KY51" s="230"/>
      <c r="KZ51" s="230"/>
      <c r="LA51" s="230"/>
      <c r="LB51" s="230"/>
      <c r="LC51" s="230"/>
      <c r="LD51" s="230"/>
      <c r="LE51" s="230"/>
      <c r="LF51" s="230"/>
      <c r="LG51" s="230"/>
      <c r="LH51" s="230"/>
      <c r="LI51" s="230"/>
      <c r="LJ51" s="230"/>
      <c r="LK51" s="230"/>
      <c r="LL51" s="230"/>
      <c r="LM51" s="230"/>
      <c r="LN51" s="230"/>
      <c r="LO51" s="230"/>
      <c r="LP51" s="230"/>
      <c r="LQ51" s="230"/>
      <c r="LR51" s="230"/>
      <c r="LS51" s="230"/>
      <c r="LT51" s="230"/>
      <c r="LU51" s="230"/>
      <c r="LV51" s="230"/>
      <c r="LW51" s="230"/>
      <c r="LX51" s="230"/>
      <c r="LY51" s="230"/>
      <c r="LZ51" s="230"/>
      <c r="MA51" s="230"/>
      <c r="MB51" s="230"/>
      <c r="MC51" s="230"/>
      <c r="MD51" s="230"/>
      <c r="ME51" s="230"/>
      <c r="MF51" s="230"/>
      <c r="MG51" s="230"/>
      <c r="MH51" s="230"/>
      <c r="MI51" s="230"/>
      <c r="MJ51" s="230"/>
      <c r="MK51" s="230"/>
      <c r="ML51" s="230"/>
      <c r="MM51" s="230"/>
      <c r="MN51" s="230"/>
      <c r="MO51" s="230"/>
      <c r="MP51" s="230"/>
      <c r="MQ51" s="230"/>
      <c r="MR51" s="230"/>
      <c r="MS51" s="230"/>
      <c r="MT51" s="230"/>
      <c r="MU51" s="230"/>
      <c r="MV51" s="230"/>
      <c r="MW51" s="230"/>
      <c r="MX51" s="230"/>
      <c r="MY51" s="230"/>
      <c r="MZ51" s="230"/>
      <c r="NA51" s="230"/>
      <c r="NB51" s="230"/>
      <c r="NC51" s="230"/>
      <c r="ND51" s="230"/>
      <c r="NE51" s="230"/>
      <c r="NF51" s="230"/>
      <c r="NG51" s="230"/>
      <c r="NH51" s="230"/>
      <c r="NI51" s="230"/>
      <c r="NJ51" s="230"/>
      <c r="NK51" s="230"/>
      <c r="NL51" s="230"/>
      <c r="NM51" s="230"/>
      <c r="NN51" s="230"/>
      <c r="NO51" s="230"/>
      <c r="NP51" s="230"/>
      <c r="NQ51" s="230"/>
      <c r="NR51" s="230"/>
      <c r="NS51" s="230"/>
      <c r="NT51" s="230"/>
      <c r="NU51" s="230"/>
      <c r="NV51" s="230"/>
      <c r="NW51" s="230"/>
    </row>
    <row r="52" spans="1:387" ht="13.5" thickBot="1">
      <c r="A52" s="40" t="s">
        <v>84</v>
      </c>
      <c r="B52" s="38">
        <v>5810.2427083921766</v>
      </c>
      <c r="C52" s="38">
        <v>4724.2639832208615</v>
      </c>
      <c r="D52" s="38">
        <v>4947.7026058156134</v>
      </c>
      <c r="E52" s="38">
        <v>6339.3804810000001</v>
      </c>
      <c r="F52" s="38">
        <v>5398.2326576405976</v>
      </c>
      <c r="G52" s="121">
        <v>1304.2993302643574</v>
      </c>
      <c r="H52" s="38">
        <v>1415.0282886382054</v>
      </c>
      <c r="I52" s="38">
        <v>1678.1731395087222</v>
      </c>
      <c r="J52" s="38">
        <v>1605.2267119999999</v>
      </c>
      <c r="K52" s="132">
        <v>2145.2259712201767</v>
      </c>
      <c r="L52" s="41" t="s">
        <v>242</v>
      </c>
      <c r="CG52" s="230"/>
      <c r="CH52" s="230"/>
      <c r="CI52" s="230"/>
      <c r="CJ52" s="230"/>
      <c r="CK52" s="230"/>
      <c r="CL52" s="230"/>
      <c r="CM52" s="230"/>
      <c r="CN52" s="230"/>
      <c r="CO52" s="230"/>
      <c r="CP52" s="230"/>
      <c r="CQ52" s="230"/>
      <c r="CR52" s="230"/>
      <c r="CS52" s="230"/>
      <c r="CT52" s="230"/>
      <c r="CU52" s="230"/>
      <c r="CV52" s="230"/>
      <c r="CW52" s="230"/>
      <c r="CX52" s="230"/>
      <c r="CY52" s="230"/>
      <c r="CZ52" s="230"/>
      <c r="DA52" s="230"/>
      <c r="DB52" s="230"/>
      <c r="DC52" s="230"/>
      <c r="DD52" s="230"/>
      <c r="DE52" s="230"/>
      <c r="DF52" s="230"/>
      <c r="DG52" s="230"/>
      <c r="DH52" s="230"/>
      <c r="DI52" s="230"/>
      <c r="DJ52" s="230"/>
      <c r="DK52" s="230"/>
      <c r="DL52" s="230"/>
      <c r="DM52" s="230"/>
      <c r="DN52" s="230"/>
      <c r="DO52" s="230"/>
      <c r="DP52" s="230"/>
      <c r="DQ52" s="230"/>
      <c r="DR52" s="230"/>
      <c r="DS52" s="230"/>
      <c r="DT52" s="230"/>
      <c r="DU52" s="230"/>
      <c r="DV52" s="230"/>
      <c r="DW52" s="230"/>
      <c r="DX52" s="230"/>
      <c r="DY52" s="230"/>
      <c r="DZ52" s="230"/>
      <c r="EA52" s="230"/>
      <c r="EB52" s="230"/>
      <c r="EC52" s="230"/>
      <c r="ED52" s="230"/>
      <c r="EE52" s="230"/>
      <c r="EF52" s="230"/>
      <c r="EG52" s="230"/>
      <c r="EH52" s="230"/>
      <c r="EI52" s="230"/>
      <c r="EJ52" s="230"/>
      <c r="EK52" s="230"/>
      <c r="EL52" s="230"/>
      <c r="EM52" s="230"/>
      <c r="EN52" s="230"/>
      <c r="EO52" s="230"/>
      <c r="EP52" s="230"/>
      <c r="EQ52" s="230"/>
      <c r="ER52" s="230"/>
      <c r="ES52" s="230"/>
      <c r="ET52" s="230"/>
      <c r="EU52" s="230"/>
      <c r="EV52" s="230"/>
      <c r="EW52" s="230"/>
      <c r="EX52" s="230"/>
      <c r="EY52" s="230"/>
      <c r="EZ52" s="230"/>
      <c r="FA52" s="230"/>
      <c r="FB52" s="230"/>
      <c r="FC52" s="230"/>
      <c r="FD52" s="230"/>
      <c r="FE52" s="230"/>
      <c r="FF52" s="230"/>
      <c r="FG52" s="230"/>
      <c r="FH52" s="230"/>
      <c r="FI52" s="230"/>
      <c r="FJ52" s="230"/>
      <c r="FK52" s="230"/>
      <c r="FL52" s="230"/>
      <c r="FM52" s="230"/>
      <c r="FN52" s="230"/>
      <c r="FO52" s="230"/>
      <c r="FP52" s="230"/>
      <c r="FQ52" s="230"/>
      <c r="FR52" s="230"/>
      <c r="FS52" s="230"/>
      <c r="FT52" s="230"/>
      <c r="FU52" s="230"/>
      <c r="FV52" s="230"/>
      <c r="FW52" s="230"/>
      <c r="FX52" s="230"/>
      <c r="FY52" s="230"/>
      <c r="FZ52" s="230"/>
      <c r="GA52" s="230"/>
      <c r="GB52" s="230"/>
      <c r="GC52" s="230"/>
      <c r="GD52" s="230"/>
      <c r="GE52" s="230"/>
      <c r="GF52" s="230"/>
      <c r="GG52" s="230"/>
      <c r="GH52" s="230"/>
      <c r="GI52" s="230"/>
      <c r="GJ52" s="230"/>
      <c r="GK52" s="230"/>
      <c r="GL52" s="230"/>
      <c r="GM52" s="230"/>
      <c r="GN52" s="230"/>
      <c r="GO52" s="230"/>
      <c r="GP52" s="230"/>
      <c r="GQ52" s="230"/>
      <c r="GR52" s="230"/>
      <c r="GS52" s="230"/>
      <c r="GT52" s="230"/>
      <c r="GU52" s="230"/>
      <c r="GV52" s="230"/>
      <c r="GW52" s="230"/>
      <c r="GX52" s="230"/>
      <c r="GY52" s="230"/>
      <c r="GZ52" s="230"/>
      <c r="HA52" s="230"/>
      <c r="HB52" s="230"/>
      <c r="HC52" s="230"/>
      <c r="HD52" s="230"/>
      <c r="HE52" s="230"/>
      <c r="HF52" s="230"/>
      <c r="HG52" s="230"/>
      <c r="HH52" s="230"/>
      <c r="HI52" s="230"/>
      <c r="HJ52" s="230"/>
      <c r="HK52" s="230"/>
      <c r="HL52" s="230"/>
      <c r="HM52" s="230"/>
      <c r="HN52" s="230"/>
      <c r="HO52" s="230"/>
      <c r="HP52" s="230"/>
      <c r="HQ52" s="230"/>
      <c r="HR52" s="230"/>
      <c r="HS52" s="230"/>
      <c r="HT52" s="230"/>
      <c r="HU52" s="230"/>
      <c r="HV52" s="230"/>
      <c r="HW52" s="230"/>
      <c r="HX52" s="230"/>
      <c r="HY52" s="230"/>
      <c r="HZ52" s="230"/>
      <c r="IA52" s="230"/>
      <c r="IB52" s="230"/>
      <c r="IC52" s="230"/>
      <c r="ID52" s="230"/>
      <c r="IE52" s="230"/>
      <c r="IF52" s="230"/>
      <c r="IG52" s="230"/>
      <c r="IH52" s="230"/>
      <c r="II52" s="230"/>
      <c r="IJ52" s="230"/>
      <c r="IK52" s="230"/>
      <c r="IL52" s="230"/>
      <c r="IM52" s="230"/>
      <c r="IN52" s="230"/>
      <c r="IO52" s="230"/>
      <c r="IP52" s="230"/>
      <c r="IQ52" s="230"/>
      <c r="IR52" s="230"/>
      <c r="IS52" s="230"/>
      <c r="IT52" s="230"/>
      <c r="IU52" s="230"/>
      <c r="IV52" s="230"/>
      <c r="IW52" s="230"/>
      <c r="IX52" s="230"/>
      <c r="IY52" s="230"/>
      <c r="IZ52" s="230"/>
      <c r="JA52" s="230"/>
      <c r="JB52" s="230"/>
      <c r="JC52" s="230"/>
      <c r="JD52" s="230"/>
      <c r="JE52" s="230"/>
      <c r="JF52" s="230"/>
      <c r="JG52" s="230"/>
      <c r="JH52" s="230"/>
      <c r="JI52" s="230"/>
      <c r="JJ52" s="230"/>
      <c r="JK52" s="230"/>
      <c r="JL52" s="230"/>
      <c r="JM52" s="230"/>
      <c r="JN52" s="230"/>
      <c r="JO52" s="230"/>
      <c r="JP52" s="230"/>
      <c r="JQ52" s="230"/>
      <c r="JR52" s="230"/>
      <c r="JS52" s="230"/>
      <c r="JT52" s="230"/>
      <c r="JU52" s="230"/>
      <c r="JV52" s="230"/>
      <c r="JW52" s="230"/>
      <c r="JX52" s="230"/>
      <c r="JY52" s="230"/>
      <c r="JZ52" s="230"/>
      <c r="KA52" s="230"/>
      <c r="KB52" s="230"/>
      <c r="KC52" s="230"/>
      <c r="KD52" s="230"/>
      <c r="KE52" s="230"/>
      <c r="KF52" s="230"/>
      <c r="KG52" s="230"/>
      <c r="KH52" s="230"/>
      <c r="KI52" s="230"/>
      <c r="KJ52" s="230"/>
      <c r="KK52" s="230"/>
      <c r="KL52" s="230"/>
      <c r="KM52" s="230"/>
      <c r="KN52" s="230"/>
      <c r="KO52" s="230"/>
      <c r="KP52" s="230"/>
      <c r="KQ52" s="230"/>
      <c r="KR52" s="230"/>
      <c r="KS52" s="230"/>
      <c r="KT52" s="230"/>
      <c r="KU52" s="230"/>
      <c r="KV52" s="230"/>
      <c r="KW52" s="230"/>
      <c r="KX52" s="230"/>
      <c r="KY52" s="230"/>
      <c r="KZ52" s="230"/>
      <c r="LA52" s="230"/>
      <c r="LB52" s="230"/>
      <c r="LC52" s="230"/>
      <c r="LD52" s="230"/>
      <c r="LE52" s="230"/>
      <c r="LF52" s="230"/>
      <c r="LG52" s="230"/>
      <c r="LH52" s="230"/>
      <c r="LI52" s="230"/>
      <c r="LJ52" s="230"/>
      <c r="LK52" s="230"/>
      <c r="LL52" s="230"/>
      <c r="LM52" s="230"/>
      <c r="LN52" s="230"/>
      <c r="LO52" s="230"/>
      <c r="LP52" s="230"/>
      <c r="LQ52" s="230"/>
      <c r="LR52" s="230"/>
      <c r="LS52" s="230"/>
      <c r="LT52" s="230"/>
      <c r="LU52" s="230"/>
      <c r="LV52" s="230"/>
      <c r="LW52" s="230"/>
      <c r="LX52" s="230"/>
      <c r="LY52" s="230"/>
      <c r="LZ52" s="230"/>
      <c r="MA52" s="230"/>
      <c r="MB52" s="230"/>
      <c r="MC52" s="230"/>
      <c r="MD52" s="230"/>
      <c r="ME52" s="230"/>
      <c r="MF52" s="230"/>
      <c r="MG52" s="230"/>
      <c r="MH52" s="230"/>
      <c r="MI52" s="230"/>
      <c r="MJ52" s="230"/>
      <c r="MK52" s="230"/>
      <c r="ML52" s="230"/>
      <c r="MM52" s="230"/>
      <c r="MN52" s="230"/>
      <c r="MO52" s="230"/>
      <c r="MP52" s="230"/>
      <c r="MQ52" s="230"/>
      <c r="MR52" s="230"/>
      <c r="MS52" s="230"/>
      <c r="MT52" s="230"/>
      <c r="MU52" s="230"/>
      <c r="MV52" s="230"/>
      <c r="MW52" s="230"/>
      <c r="MX52" s="230"/>
      <c r="MY52" s="230"/>
      <c r="MZ52" s="230"/>
      <c r="NA52" s="230"/>
      <c r="NB52" s="230"/>
      <c r="NC52" s="230"/>
      <c r="ND52" s="230"/>
      <c r="NE52" s="230"/>
      <c r="NF52" s="230"/>
      <c r="NG52" s="230"/>
      <c r="NH52" s="230"/>
      <c r="NI52" s="230"/>
      <c r="NJ52" s="230"/>
      <c r="NK52" s="230"/>
      <c r="NL52" s="230"/>
      <c r="NM52" s="230"/>
      <c r="NN52" s="230"/>
      <c r="NO52" s="230"/>
      <c r="NP52" s="230"/>
      <c r="NQ52" s="230"/>
      <c r="NR52" s="230"/>
      <c r="NS52" s="230"/>
      <c r="NT52" s="230"/>
      <c r="NU52" s="230"/>
      <c r="NV52" s="230"/>
      <c r="NW52" s="230"/>
    </row>
    <row r="53" spans="1:387" s="99" customFormat="1" ht="20.25" customHeight="1" thickBot="1">
      <c r="A53" s="202" t="s">
        <v>85</v>
      </c>
      <c r="B53" s="15">
        <v>2879.8237405498162</v>
      </c>
      <c r="C53" s="15">
        <v>1952.8726715026062</v>
      </c>
      <c r="D53" s="15">
        <v>2830.3251914618791</v>
      </c>
      <c r="E53" s="15">
        <v>3984.9362030000002</v>
      </c>
      <c r="F53" s="15">
        <v>4456.2392699009324</v>
      </c>
      <c r="G53" s="118">
        <v>567.79615052673307</v>
      </c>
      <c r="H53" s="15">
        <v>178.89823831435496</v>
      </c>
      <c r="I53" s="15">
        <v>421.10423730977675</v>
      </c>
      <c r="J53" s="15">
        <v>407.18759599999998</v>
      </c>
      <c r="K53" s="127">
        <v>361.57524484707966</v>
      </c>
      <c r="L53" s="201" t="s">
        <v>86</v>
      </c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</row>
    <row r="54" spans="1:387" ht="25.5">
      <c r="A54" s="200" t="s">
        <v>87</v>
      </c>
      <c r="B54" s="66">
        <v>2877.380588468518</v>
      </c>
      <c r="C54" s="66">
        <v>1892.795094631959</v>
      </c>
      <c r="D54" s="66">
        <v>2804.9313634469513</v>
      </c>
      <c r="E54" s="66">
        <v>3924.8995340000001</v>
      </c>
      <c r="F54" s="66">
        <v>4374.0784155665742</v>
      </c>
      <c r="G54" s="124">
        <v>553.16684341871689</v>
      </c>
      <c r="H54" s="66">
        <v>148.32163921553786</v>
      </c>
      <c r="I54" s="66">
        <v>399.93781569525032</v>
      </c>
      <c r="J54" s="66">
        <v>378.623806</v>
      </c>
      <c r="K54" s="137">
        <v>341.03087887572229</v>
      </c>
      <c r="L54" s="86" t="s">
        <v>88</v>
      </c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  <c r="DT54" s="230"/>
      <c r="DU54" s="230"/>
      <c r="DV54" s="230"/>
      <c r="DW54" s="230"/>
      <c r="DX54" s="230"/>
      <c r="DY54" s="230"/>
      <c r="DZ54" s="230"/>
      <c r="EA54" s="230"/>
      <c r="EB54" s="230"/>
      <c r="EC54" s="230"/>
      <c r="ED54" s="230"/>
      <c r="EE54" s="230"/>
      <c r="EF54" s="230"/>
      <c r="EG54" s="230"/>
      <c r="EH54" s="230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0"/>
      <c r="ET54" s="230"/>
      <c r="EU54" s="230"/>
      <c r="EV54" s="230"/>
      <c r="EW54" s="230"/>
      <c r="EX54" s="230"/>
      <c r="EY54" s="230"/>
      <c r="EZ54" s="230"/>
      <c r="FA54" s="230"/>
      <c r="FB54" s="230"/>
      <c r="FC54" s="230"/>
      <c r="FD54" s="230"/>
      <c r="FE54" s="230"/>
      <c r="FF54" s="230"/>
      <c r="FG54" s="230"/>
      <c r="FH54" s="230"/>
      <c r="FI54" s="230"/>
      <c r="FJ54" s="230"/>
      <c r="FK54" s="230"/>
      <c r="FL54" s="230"/>
      <c r="FM54" s="230"/>
      <c r="FN54" s="230"/>
      <c r="FO54" s="230"/>
      <c r="FP54" s="230"/>
      <c r="FQ54" s="230"/>
      <c r="FR54" s="230"/>
      <c r="FS54" s="230"/>
      <c r="FT54" s="230"/>
      <c r="FU54" s="230"/>
      <c r="FV54" s="230"/>
      <c r="FW54" s="230"/>
      <c r="FX54" s="230"/>
      <c r="FY54" s="230"/>
      <c r="FZ54" s="230"/>
      <c r="GA54" s="230"/>
      <c r="GB54" s="230"/>
      <c r="GC54" s="230"/>
      <c r="GD54" s="230"/>
      <c r="GE54" s="230"/>
      <c r="GF54" s="230"/>
      <c r="GG54" s="230"/>
      <c r="GH54" s="230"/>
      <c r="GI54" s="230"/>
      <c r="GJ54" s="230"/>
      <c r="GK54" s="230"/>
      <c r="GL54" s="230"/>
      <c r="GM54" s="230"/>
      <c r="GN54" s="230"/>
      <c r="GO54" s="230"/>
      <c r="GP54" s="230"/>
      <c r="GQ54" s="230"/>
      <c r="GR54" s="230"/>
      <c r="GS54" s="230"/>
      <c r="GT54" s="230"/>
      <c r="GU54" s="230"/>
      <c r="GV54" s="230"/>
      <c r="GW54" s="230"/>
      <c r="GX54" s="230"/>
      <c r="GY54" s="230"/>
      <c r="GZ54" s="230"/>
      <c r="HA54" s="230"/>
      <c r="HB54" s="230"/>
      <c r="HC54" s="230"/>
      <c r="HD54" s="230"/>
      <c r="HE54" s="230"/>
      <c r="HF54" s="230"/>
      <c r="HG54" s="230"/>
      <c r="HH54" s="230"/>
      <c r="HI54" s="230"/>
      <c r="HJ54" s="230"/>
      <c r="HK54" s="230"/>
      <c r="HL54" s="230"/>
      <c r="HM54" s="230"/>
      <c r="HN54" s="230"/>
      <c r="HO54" s="230"/>
      <c r="HP54" s="230"/>
      <c r="HQ54" s="230"/>
      <c r="HR54" s="230"/>
      <c r="HS54" s="230"/>
      <c r="HT54" s="230"/>
      <c r="HU54" s="230"/>
      <c r="HV54" s="230"/>
      <c r="HW54" s="230"/>
      <c r="HX54" s="230"/>
      <c r="HY54" s="230"/>
      <c r="HZ54" s="230"/>
      <c r="IA54" s="230"/>
      <c r="IB54" s="230"/>
      <c r="IC54" s="230"/>
      <c r="ID54" s="230"/>
      <c r="IE54" s="230"/>
      <c r="IF54" s="230"/>
      <c r="IG54" s="230"/>
      <c r="IH54" s="230"/>
      <c r="II54" s="230"/>
      <c r="IJ54" s="230"/>
      <c r="IK54" s="230"/>
      <c r="IL54" s="230"/>
      <c r="IM54" s="230"/>
      <c r="IN54" s="230"/>
      <c r="IO54" s="230"/>
      <c r="IP54" s="230"/>
      <c r="IQ54" s="230"/>
      <c r="IR54" s="230"/>
      <c r="IS54" s="230"/>
      <c r="IT54" s="230"/>
      <c r="IU54" s="230"/>
      <c r="IV54" s="230"/>
      <c r="IW54" s="230"/>
      <c r="IX54" s="230"/>
      <c r="IY54" s="230"/>
      <c r="IZ54" s="230"/>
      <c r="JA54" s="230"/>
      <c r="JB54" s="230"/>
      <c r="JC54" s="230"/>
      <c r="JD54" s="230"/>
      <c r="JE54" s="230"/>
      <c r="JF54" s="230"/>
      <c r="JG54" s="230"/>
      <c r="JH54" s="230"/>
      <c r="JI54" s="230"/>
      <c r="JJ54" s="230"/>
      <c r="JK54" s="230"/>
      <c r="JL54" s="230"/>
      <c r="JM54" s="230"/>
      <c r="JN54" s="230"/>
      <c r="JO54" s="230"/>
      <c r="JP54" s="230"/>
      <c r="JQ54" s="230"/>
      <c r="JR54" s="230"/>
      <c r="JS54" s="230"/>
      <c r="JT54" s="230"/>
      <c r="JU54" s="230"/>
      <c r="JV54" s="230"/>
      <c r="JW54" s="230"/>
      <c r="JX54" s="230"/>
      <c r="JY54" s="230"/>
      <c r="JZ54" s="230"/>
      <c r="KA54" s="230"/>
      <c r="KB54" s="230"/>
      <c r="KC54" s="230"/>
      <c r="KD54" s="230"/>
      <c r="KE54" s="230"/>
      <c r="KF54" s="230"/>
      <c r="KG54" s="230"/>
      <c r="KH54" s="230"/>
      <c r="KI54" s="230"/>
      <c r="KJ54" s="230"/>
      <c r="KK54" s="230"/>
      <c r="KL54" s="230"/>
      <c r="KM54" s="230"/>
      <c r="KN54" s="230"/>
      <c r="KO54" s="230"/>
      <c r="KP54" s="230"/>
      <c r="KQ54" s="230"/>
      <c r="KR54" s="230"/>
      <c r="KS54" s="230"/>
      <c r="KT54" s="230"/>
      <c r="KU54" s="230"/>
      <c r="KV54" s="230"/>
      <c r="KW54" s="230"/>
      <c r="KX54" s="230"/>
      <c r="KY54" s="230"/>
      <c r="KZ54" s="230"/>
      <c r="LA54" s="230"/>
      <c r="LB54" s="230"/>
      <c r="LC54" s="230"/>
      <c r="LD54" s="230"/>
      <c r="LE54" s="230"/>
      <c r="LF54" s="230"/>
      <c r="LG54" s="230"/>
      <c r="LH54" s="230"/>
      <c r="LI54" s="230"/>
      <c r="LJ54" s="230"/>
      <c r="LK54" s="230"/>
      <c r="LL54" s="230"/>
      <c r="LM54" s="230"/>
      <c r="LN54" s="230"/>
      <c r="LO54" s="230"/>
      <c r="LP54" s="230"/>
      <c r="LQ54" s="230"/>
      <c r="LR54" s="230"/>
      <c r="LS54" s="230"/>
      <c r="LT54" s="230"/>
      <c r="LU54" s="230"/>
      <c r="LV54" s="230"/>
      <c r="LW54" s="230"/>
      <c r="LX54" s="230"/>
      <c r="LY54" s="230"/>
      <c r="LZ54" s="230"/>
      <c r="MA54" s="230"/>
      <c r="MB54" s="230"/>
      <c r="MC54" s="230"/>
      <c r="MD54" s="230"/>
      <c r="ME54" s="230"/>
      <c r="MF54" s="230"/>
      <c r="MG54" s="230"/>
      <c r="MH54" s="230"/>
      <c r="MI54" s="230"/>
      <c r="MJ54" s="230"/>
      <c r="MK54" s="230"/>
      <c r="ML54" s="230"/>
      <c r="MM54" s="230"/>
      <c r="MN54" s="230"/>
      <c r="MO54" s="230"/>
      <c r="MP54" s="230"/>
      <c r="MQ54" s="230"/>
      <c r="MR54" s="230"/>
      <c r="MS54" s="230"/>
      <c r="MT54" s="230"/>
      <c r="MU54" s="230"/>
      <c r="MV54" s="230"/>
      <c r="MW54" s="230"/>
      <c r="MX54" s="230"/>
      <c r="MY54" s="230"/>
      <c r="MZ54" s="230"/>
      <c r="NA54" s="230"/>
      <c r="NB54" s="230"/>
      <c r="NC54" s="230"/>
      <c r="ND54" s="230"/>
      <c r="NE54" s="230"/>
      <c r="NF54" s="230"/>
      <c r="NG54" s="230"/>
      <c r="NH54" s="230"/>
      <c r="NI54" s="230"/>
      <c r="NJ54" s="230"/>
      <c r="NK54" s="230"/>
      <c r="NL54" s="230"/>
      <c r="NM54" s="230"/>
      <c r="NN54" s="230"/>
      <c r="NO54" s="230"/>
      <c r="NP54" s="230"/>
      <c r="NQ54" s="230"/>
      <c r="NR54" s="230"/>
      <c r="NS54" s="230"/>
      <c r="NT54" s="230"/>
      <c r="NU54" s="230"/>
      <c r="NV54" s="230"/>
      <c r="NW54" s="230"/>
    </row>
    <row r="55" spans="1:387">
      <c r="A55" s="40" t="s">
        <v>89</v>
      </c>
      <c r="B55" s="38">
        <v>1039.3003269141934</v>
      </c>
      <c r="C55" s="38">
        <v>457.65808891608634</v>
      </c>
      <c r="D55" s="38">
        <v>885.76749207664477</v>
      </c>
      <c r="E55" s="38">
        <v>1582.4084869999999</v>
      </c>
      <c r="F55" s="38">
        <v>1181.9915344717572</v>
      </c>
      <c r="G55" s="121">
        <v>111.33645413650645</v>
      </c>
      <c r="H55" s="38">
        <v>22.194112768553811</v>
      </c>
      <c r="I55" s="38">
        <v>24.754175894721172</v>
      </c>
      <c r="J55" s="38">
        <v>7.5849710000000004</v>
      </c>
      <c r="K55" s="132">
        <v>5.8535297089280638</v>
      </c>
      <c r="L55" s="41" t="s">
        <v>90</v>
      </c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0"/>
      <c r="FF55" s="230"/>
      <c r="FG55" s="230"/>
      <c r="FH55" s="230"/>
      <c r="FI55" s="230"/>
      <c r="FJ55" s="230"/>
      <c r="FK55" s="230"/>
      <c r="FL55" s="230"/>
      <c r="FM55" s="230"/>
      <c r="FN55" s="230"/>
      <c r="FO55" s="230"/>
      <c r="FP55" s="230"/>
      <c r="FQ55" s="230"/>
      <c r="FR55" s="230"/>
      <c r="FS55" s="230"/>
      <c r="FT55" s="230"/>
      <c r="FU55" s="230"/>
      <c r="FV55" s="230"/>
      <c r="FW55" s="230"/>
      <c r="FX55" s="230"/>
      <c r="FY55" s="230"/>
      <c r="FZ55" s="230"/>
      <c r="GA55" s="230"/>
      <c r="GB55" s="230"/>
      <c r="GC55" s="230"/>
      <c r="GD55" s="230"/>
      <c r="GE55" s="230"/>
      <c r="GF55" s="230"/>
      <c r="GG55" s="230"/>
      <c r="GH55" s="230"/>
      <c r="GI55" s="230"/>
      <c r="GJ55" s="230"/>
      <c r="GK55" s="230"/>
      <c r="GL55" s="230"/>
      <c r="GM55" s="230"/>
      <c r="GN55" s="230"/>
      <c r="GO55" s="230"/>
      <c r="GP55" s="230"/>
      <c r="GQ55" s="230"/>
      <c r="GR55" s="230"/>
      <c r="GS55" s="230"/>
      <c r="GT55" s="230"/>
      <c r="GU55" s="230"/>
      <c r="GV55" s="230"/>
      <c r="GW55" s="230"/>
      <c r="GX55" s="230"/>
      <c r="GY55" s="230"/>
      <c r="GZ55" s="230"/>
      <c r="HA55" s="230"/>
      <c r="HB55" s="230"/>
      <c r="HC55" s="230"/>
      <c r="HD55" s="230"/>
      <c r="HE55" s="230"/>
      <c r="HF55" s="230"/>
      <c r="HG55" s="230"/>
      <c r="HH55" s="230"/>
      <c r="HI55" s="230"/>
      <c r="HJ55" s="230"/>
      <c r="HK55" s="230"/>
      <c r="HL55" s="230"/>
      <c r="HM55" s="230"/>
      <c r="HN55" s="230"/>
      <c r="HO55" s="230"/>
      <c r="HP55" s="230"/>
      <c r="HQ55" s="230"/>
      <c r="HR55" s="230"/>
      <c r="HS55" s="230"/>
      <c r="HT55" s="230"/>
      <c r="HU55" s="230"/>
      <c r="HV55" s="230"/>
      <c r="HW55" s="230"/>
      <c r="HX55" s="230"/>
      <c r="HY55" s="230"/>
      <c r="HZ55" s="230"/>
      <c r="IA55" s="230"/>
      <c r="IB55" s="230"/>
      <c r="IC55" s="230"/>
      <c r="ID55" s="230"/>
      <c r="IE55" s="230"/>
      <c r="IF55" s="230"/>
      <c r="IG55" s="230"/>
      <c r="IH55" s="230"/>
      <c r="II55" s="230"/>
      <c r="IJ55" s="230"/>
      <c r="IK55" s="230"/>
      <c r="IL55" s="230"/>
      <c r="IM55" s="230"/>
      <c r="IN55" s="230"/>
      <c r="IO55" s="230"/>
      <c r="IP55" s="230"/>
      <c r="IQ55" s="230"/>
      <c r="IR55" s="230"/>
      <c r="IS55" s="230"/>
      <c r="IT55" s="230"/>
      <c r="IU55" s="230"/>
      <c r="IV55" s="230"/>
      <c r="IW55" s="230"/>
      <c r="IX55" s="230"/>
      <c r="IY55" s="230"/>
      <c r="IZ55" s="230"/>
      <c r="JA55" s="230"/>
      <c r="JB55" s="230"/>
      <c r="JC55" s="230"/>
      <c r="JD55" s="230"/>
      <c r="JE55" s="230"/>
      <c r="JF55" s="230"/>
      <c r="JG55" s="230"/>
      <c r="JH55" s="230"/>
      <c r="JI55" s="230"/>
      <c r="JJ55" s="230"/>
      <c r="JK55" s="230"/>
      <c r="JL55" s="230"/>
      <c r="JM55" s="230"/>
      <c r="JN55" s="230"/>
      <c r="JO55" s="230"/>
      <c r="JP55" s="230"/>
      <c r="JQ55" s="230"/>
      <c r="JR55" s="230"/>
      <c r="JS55" s="230"/>
      <c r="JT55" s="230"/>
      <c r="JU55" s="230"/>
      <c r="JV55" s="230"/>
      <c r="JW55" s="230"/>
      <c r="JX55" s="230"/>
      <c r="JY55" s="230"/>
      <c r="JZ55" s="230"/>
      <c r="KA55" s="230"/>
      <c r="KB55" s="230"/>
      <c r="KC55" s="230"/>
      <c r="KD55" s="230"/>
      <c r="KE55" s="230"/>
      <c r="KF55" s="230"/>
      <c r="KG55" s="230"/>
      <c r="KH55" s="230"/>
      <c r="KI55" s="230"/>
      <c r="KJ55" s="230"/>
      <c r="KK55" s="230"/>
      <c r="KL55" s="230"/>
      <c r="KM55" s="230"/>
      <c r="KN55" s="230"/>
      <c r="KO55" s="230"/>
      <c r="KP55" s="230"/>
      <c r="KQ55" s="230"/>
      <c r="KR55" s="230"/>
      <c r="KS55" s="230"/>
      <c r="KT55" s="230"/>
      <c r="KU55" s="230"/>
      <c r="KV55" s="230"/>
      <c r="KW55" s="230"/>
      <c r="KX55" s="230"/>
      <c r="KY55" s="230"/>
      <c r="KZ55" s="230"/>
      <c r="LA55" s="230"/>
      <c r="LB55" s="230"/>
      <c r="LC55" s="230"/>
      <c r="LD55" s="230"/>
      <c r="LE55" s="230"/>
      <c r="LF55" s="230"/>
      <c r="LG55" s="230"/>
      <c r="LH55" s="230"/>
      <c r="LI55" s="230"/>
      <c r="LJ55" s="230"/>
      <c r="LK55" s="230"/>
      <c r="LL55" s="230"/>
      <c r="LM55" s="230"/>
      <c r="LN55" s="230"/>
      <c r="LO55" s="230"/>
      <c r="LP55" s="230"/>
      <c r="LQ55" s="230"/>
      <c r="LR55" s="230"/>
      <c r="LS55" s="230"/>
      <c r="LT55" s="230"/>
      <c r="LU55" s="230"/>
      <c r="LV55" s="230"/>
      <c r="LW55" s="230"/>
      <c r="LX55" s="230"/>
      <c r="LY55" s="230"/>
      <c r="LZ55" s="230"/>
      <c r="MA55" s="230"/>
      <c r="MB55" s="230"/>
      <c r="MC55" s="230"/>
      <c r="MD55" s="230"/>
      <c r="ME55" s="230"/>
      <c r="MF55" s="230"/>
      <c r="MG55" s="230"/>
      <c r="MH55" s="230"/>
      <c r="MI55" s="230"/>
      <c r="MJ55" s="230"/>
      <c r="MK55" s="230"/>
      <c r="ML55" s="230"/>
      <c r="MM55" s="230"/>
      <c r="MN55" s="230"/>
      <c r="MO55" s="230"/>
      <c r="MP55" s="230"/>
      <c r="MQ55" s="230"/>
      <c r="MR55" s="230"/>
      <c r="MS55" s="230"/>
      <c r="MT55" s="230"/>
      <c r="MU55" s="230"/>
      <c r="MV55" s="230"/>
      <c r="MW55" s="230"/>
      <c r="MX55" s="230"/>
      <c r="MY55" s="230"/>
      <c r="MZ55" s="230"/>
      <c r="NA55" s="230"/>
      <c r="NB55" s="230"/>
      <c r="NC55" s="230"/>
      <c r="ND55" s="230"/>
      <c r="NE55" s="230"/>
      <c r="NF55" s="230"/>
      <c r="NG55" s="230"/>
      <c r="NH55" s="230"/>
      <c r="NI55" s="230"/>
      <c r="NJ55" s="230"/>
      <c r="NK55" s="230"/>
      <c r="NL55" s="230"/>
      <c r="NM55" s="230"/>
      <c r="NN55" s="230"/>
      <c r="NO55" s="230"/>
      <c r="NP55" s="230"/>
      <c r="NQ55" s="230"/>
      <c r="NR55" s="230"/>
      <c r="NS55" s="230"/>
      <c r="NT55" s="230"/>
      <c r="NU55" s="230"/>
      <c r="NV55" s="230"/>
      <c r="NW55" s="230"/>
    </row>
    <row r="56" spans="1:387">
      <c r="A56" s="40" t="s">
        <v>91</v>
      </c>
      <c r="B56" s="38">
        <v>0.35213801938537836</v>
      </c>
      <c r="C56" s="38">
        <v>0.32986201593411518</v>
      </c>
      <c r="D56" s="38">
        <v>0.3483198559332476</v>
      </c>
      <c r="E56" s="38">
        <v>0.244307</v>
      </c>
      <c r="F56" s="38">
        <v>8.1122411861639987E-2</v>
      </c>
      <c r="G56" s="121" t="s">
        <v>324</v>
      </c>
      <c r="H56" s="38" t="s">
        <v>324</v>
      </c>
      <c r="I56" s="38">
        <v>7.8084798094437441E-2</v>
      </c>
      <c r="J56" s="38">
        <v>9.2926999999999996E-2</v>
      </c>
      <c r="K56" s="132">
        <v>0.20352497357101496</v>
      </c>
      <c r="L56" s="41" t="s">
        <v>92</v>
      </c>
      <c r="CG56" s="230"/>
      <c r="CH56" s="230"/>
      <c r="CI56" s="230"/>
      <c r="CJ56" s="230"/>
      <c r="CK56" s="230"/>
      <c r="CL56" s="230"/>
      <c r="CM56" s="230"/>
      <c r="CN56" s="230"/>
      <c r="CO56" s="230"/>
      <c r="CP56" s="230"/>
      <c r="CQ56" s="230"/>
      <c r="CR56" s="230"/>
      <c r="CS56" s="230"/>
      <c r="CT56" s="230"/>
      <c r="CU56" s="230"/>
      <c r="CV56" s="230"/>
      <c r="CW56" s="230"/>
      <c r="CX56" s="230"/>
      <c r="CY56" s="230"/>
      <c r="CZ56" s="230"/>
      <c r="DA56" s="230"/>
      <c r="DB56" s="230"/>
      <c r="DC56" s="230"/>
      <c r="DD56" s="230"/>
      <c r="DE56" s="230"/>
      <c r="DF56" s="230"/>
      <c r="DG56" s="230"/>
      <c r="DH56" s="230"/>
      <c r="DI56" s="230"/>
      <c r="DJ56" s="230"/>
      <c r="DK56" s="230"/>
      <c r="DL56" s="230"/>
      <c r="DM56" s="230"/>
      <c r="DN56" s="230"/>
      <c r="DO56" s="230"/>
      <c r="DP56" s="230"/>
      <c r="DQ56" s="230"/>
      <c r="DR56" s="230"/>
      <c r="DS56" s="230"/>
      <c r="DT56" s="230"/>
      <c r="DU56" s="230"/>
      <c r="DV56" s="230"/>
      <c r="DW56" s="230"/>
      <c r="DX56" s="230"/>
      <c r="DY56" s="230"/>
      <c r="DZ56" s="230"/>
      <c r="EA56" s="230"/>
      <c r="EB56" s="230"/>
      <c r="EC56" s="230"/>
      <c r="ED56" s="230"/>
      <c r="EE56" s="230"/>
      <c r="EF56" s="230"/>
      <c r="EG56" s="230"/>
      <c r="EH56" s="230"/>
      <c r="EI56" s="230"/>
      <c r="EJ56" s="230"/>
      <c r="EK56" s="230"/>
      <c r="EL56" s="230"/>
      <c r="EM56" s="230"/>
      <c r="EN56" s="230"/>
      <c r="EO56" s="230"/>
      <c r="EP56" s="230"/>
      <c r="EQ56" s="230"/>
      <c r="ER56" s="230"/>
      <c r="ES56" s="230"/>
      <c r="ET56" s="230"/>
      <c r="EU56" s="230"/>
      <c r="EV56" s="230"/>
      <c r="EW56" s="230"/>
      <c r="EX56" s="230"/>
      <c r="EY56" s="230"/>
      <c r="EZ56" s="230"/>
      <c r="FA56" s="230"/>
      <c r="FB56" s="230"/>
      <c r="FC56" s="230"/>
      <c r="FD56" s="230"/>
      <c r="FE56" s="230"/>
      <c r="FF56" s="230"/>
      <c r="FG56" s="230"/>
      <c r="FH56" s="230"/>
      <c r="FI56" s="230"/>
      <c r="FJ56" s="230"/>
      <c r="FK56" s="230"/>
      <c r="FL56" s="230"/>
      <c r="FM56" s="230"/>
      <c r="FN56" s="230"/>
      <c r="FO56" s="230"/>
      <c r="FP56" s="230"/>
      <c r="FQ56" s="230"/>
      <c r="FR56" s="230"/>
      <c r="FS56" s="230"/>
      <c r="FT56" s="230"/>
      <c r="FU56" s="230"/>
      <c r="FV56" s="230"/>
      <c r="FW56" s="230"/>
      <c r="FX56" s="230"/>
      <c r="FY56" s="230"/>
      <c r="FZ56" s="230"/>
      <c r="GA56" s="230"/>
      <c r="GB56" s="230"/>
      <c r="GC56" s="230"/>
      <c r="GD56" s="230"/>
      <c r="GE56" s="230"/>
      <c r="GF56" s="230"/>
      <c r="GG56" s="230"/>
      <c r="GH56" s="230"/>
      <c r="GI56" s="230"/>
      <c r="GJ56" s="230"/>
      <c r="GK56" s="230"/>
      <c r="GL56" s="230"/>
      <c r="GM56" s="230"/>
      <c r="GN56" s="230"/>
      <c r="GO56" s="230"/>
      <c r="GP56" s="230"/>
      <c r="GQ56" s="230"/>
      <c r="GR56" s="230"/>
      <c r="GS56" s="230"/>
      <c r="GT56" s="230"/>
      <c r="GU56" s="230"/>
      <c r="GV56" s="230"/>
      <c r="GW56" s="230"/>
      <c r="GX56" s="230"/>
      <c r="GY56" s="230"/>
      <c r="GZ56" s="230"/>
      <c r="HA56" s="230"/>
      <c r="HB56" s="230"/>
      <c r="HC56" s="230"/>
      <c r="HD56" s="230"/>
      <c r="HE56" s="230"/>
      <c r="HF56" s="230"/>
      <c r="HG56" s="230"/>
      <c r="HH56" s="230"/>
      <c r="HI56" s="230"/>
      <c r="HJ56" s="230"/>
      <c r="HK56" s="230"/>
      <c r="HL56" s="230"/>
      <c r="HM56" s="230"/>
      <c r="HN56" s="230"/>
      <c r="HO56" s="230"/>
      <c r="HP56" s="230"/>
      <c r="HQ56" s="230"/>
      <c r="HR56" s="230"/>
      <c r="HS56" s="230"/>
      <c r="HT56" s="230"/>
      <c r="HU56" s="230"/>
      <c r="HV56" s="230"/>
      <c r="HW56" s="230"/>
      <c r="HX56" s="230"/>
      <c r="HY56" s="230"/>
      <c r="HZ56" s="230"/>
      <c r="IA56" s="230"/>
      <c r="IB56" s="230"/>
      <c r="IC56" s="230"/>
      <c r="ID56" s="230"/>
      <c r="IE56" s="230"/>
      <c r="IF56" s="230"/>
      <c r="IG56" s="230"/>
      <c r="IH56" s="230"/>
      <c r="II56" s="230"/>
      <c r="IJ56" s="230"/>
      <c r="IK56" s="230"/>
      <c r="IL56" s="230"/>
      <c r="IM56" s="230"/>
      <c r="IN56" s="230"/>
      <c r="IO56" s="230"/>
      <c r="IP56" s="230"/>
      <c r="IQ56" s="230"/>
      <c r="IR56" s="230"/>
      <c r="IS56" s="230"/>
      <c r="IT56" s="230"/>
      <c r="IU56" s="230"/>
      <c r="IV56" s="230"/>
      <c r="IW56" s="230"/>
      <c r="IX56" s="230"/>
      <c r="IY56" s="230"/>
      <c r="IZ56" s="230"/>
      <c r="JA56" s="230"/>
      <c r="JB56" s="230"/>
      <c r="JC56" s="230"/>
      <c r="JD56" s="230"/>
      <c r="JE56" s="230"/>
      <c r="JF56" s="230"/>
      <c r="JG56" s="230"/>
      <c r="JH56" s="230"/>
      <c r="JI56" s="230"/>
      <c r="JJ56" s="230"/>
      <c r="JK56" s="230"/>
      <c r="JL56" s="230"/>
      <c r="JM56" s="230"/>
      <c r="JN56" s="230"/>
      <c r="JO56" s="230"/>
      <c r="JP56" s="230"/>
      <c r="JQ56" s="230"/>
      <c r="JR56" s="230"/>
      <c r="JS56" s="230"/>
      <c r="JT56" s="230"/>
      <c r="JU56" s="230"/>
      <c r="JV56" s="230"/>
      <c r="JW56" s="230"/>
      <c r="JX56" s="230"/>
      <c r="JY56" s="230"/>
      <c r="JZ56" s="230"/>
      <c r="KA56" s="230"/>
      <c r="KB56" s="230"/>
      <c r="KC56" s="230"/>
      <c r="KD56" s="230"/>
      <c r="KE56" s="230"/>
      <c r="KF56" s="230"/>
      <c r="KG56" s="230"/>
      <c r="KH56" s="230"/>
      <c r="KI56" s="230"/>
      <c r="KJ56" s="230"/>
      <c r="KK56" s="230"/>
      <c r="KL56" s="230"/>
      <c r="KM56" s="230"/>
      <c r="KN56" s="230"/>
      <c r="KO56" s="230"/>
      <c r="KP56" s="230"/>
      <c r="KQ56" s="230"/>
      <c r="KR56" s="230"/>
      <c r="KS56" s="230"/>
      <c r="KT56" s="230"/>
      <c r="KU56" s="230"/>
      <c r="KV56" s="230"/>
      <c r="KW56" s="230"/>
      <c r="KX56" s="230"/>
      <c r="KY56" s="230"/>
      <c r="KZ56" s="230"/>
      <c r="LA56" s="230"/>
      <c r="LB56" s="230"/>
      <c r="LC56" s="230"/>
      <c r="LD56" s="230"/>
      <c r="LE56" s="230"/>
      <c r="LF56" s="230"/>
      <c r="LG56" s="230"/>
      <c r="LH56" s="230"/>
      <c r="LI56" s="230"/>
      <c r="LJ56" s="230"/>
      <c r="LK56" s="230"/>
      <c r="LL56" s="230"/>
      <c r="LM56" s="230"/>
      <c r="LN56" s="230"/>
      <c r="LO56" s="230"/>
      <c r="LP56" s="230"/>
      <c r="LQ56" s="230"/>
      <c r="LR56" s="230"/>
      <c r="LS56" s="230"/>
      <c r="LT56" s="230"/>
      <c r="LU56" s="230"/>
      <c r="LV56" s="230"/>
      <c r="LW56" s="230"/>
      <c r="LX56" s="230"/>
      <c r="LY56" s="230"/>
      <c r="LZ56" s="230"/>
      <c r="MA56" s="230"/>
      <c r="MB56" s="230"/>
      <c r="MC56" s="230"/>
      <c r="MD56" s="230"/>
      <c r="ME56" s="230"/>
      <c r="MF56" s="230"/>
      <c r="MG56" s="230"/>
      <c r="MH56" s="230"/>
      <c r="MI56" s="230"/>
      <c r="MJ56" s="230"/>
      <c r="MK56" s="230"/>
      <c r="ML56" s="230"/>
      <c r="MM56" s="230"/>
      <c r="MN56" s="230"/>
      <c r="MO56" s="230"/>
      <c r="MP56" s="230"/>
      <c r="MQ56" s="230"/>
      <c r="MR56" s="230"/>
      <c r="MS56" s="230"/>
      <c r="MT56" s="230"/>
      <c r="MU56" s="230"/>
      <c r="MV56" s="230"/>
      <c r="MW56" s="230"/>
      <c r="MX56" s="230"/>
      <c r="MY56" s="230"/>
      <c r="MZ56" s="230"/>
      <c r="NA56" s="230"/>
      <c r="NB56" s="230"/>
      <c r="NC56" s="230"/>
      <c r="ND56" s="230"/>
      <c r="NE56" s="230"/>
      <c r="NF56" s="230"/>
      <c r="NG56" s="230"/>
      <c r="NH56" s="230"/>
      <c r="NI56" s="230"/>
      <c r="NJ56" s="230"/>
      <c r="NK56" s="230"/>
      <c r="NL56" s="230"/>
      <c r="NM56" s="230"/>
      <c r="NN56" s="230"/>
      <c r="NO56" s="230"/>
      <c r="NP56" s="230"/>
      <c r="NQ56" s="230"/>
      <c r="NR56" s="230"/>
      <c r="NS56" s="230"/>
      <c r="NT56" s="230"/>
      <c r="NU56" s="230"/>
      <c r="NV56" s="230"/>
      <c r="NW56" s="230"/>
    </row>
    <row r="57" spans="1:387">
      <c r="A57" s="40" t="s">
        <v>93</v>
      </c>
      <c r="B57" s="38">
        <v>1478.9156903224514</v>
      </c>
      <c r="C57" s="38">
        <v>1230.0151563387892</v>
      </c>
      <c r="D57" s="38">
        <v>1731.3410693636172</v>
      </c>
      <c r="E57" s="38">
        <v>2160.3252600000001</v>
      </c>
      <c r="F57" s="38">
        <v>2936.1346713780295</v>
      </c>
      <c r="G57" s="121">
        <v>127.35639858818143</v>
      </c>
      <c r="H57" s="38">
        <v>45.073559151922197</v>
      </c>
      <c r="I57" s="38">
        <v>209.13658427101745</v>
      </c>
      <c r="J57" s="38">
        <v>272.26353599999999</v>
      </c>
      <c r="K57" s="132">
        <v>246.69880546901635</v>
      </c>
      <c r="L57" s="41" t="s">
        <v>94</v>
      </c>
      <c r="CG57" s="230"/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0"/>
      <c r="CT57" s="230"/>
      <c r="CU57" s="230"/>
      <c r="CV57" s="230"/>
      <c r="CW57" s="230"/>
      <c r="CX57" s="230"/>
      <c r="CY57" s="230"/>
      <c r="CZ57" s="230"/>
      <c r="DA57" s="230"/>
      <c r="DB57" s="230"/>
      <c r="DC57" s="230"/>
      <c r="DD57" s="230"/>
      <c r="DE57" s="230"/>
      <c r="DF57" s="230"/>
      <c r="DG57" s="230"/>
      <c r="DH57" s="230"/>
      <c r="DI57" s="230"/>
      <c r="DJ57" s="230"/>
      <c r="DK57" s="230"/>
      <c r="DL57" s="230"/>
      <c r="DM57" s="230"/>
      <c r="DN57" s="230"/>
      <c r="DO57" s="230"/>
      <c r="DP57" s="230"/>
      <c r="DQ57" s="230"/>
      <c r="DR57" s="230"/>
      <c r="DS57" s="230"/>
      <c r="DT57" s="230"/>
      <c r="DU57" s="230"/>
      <c r="DV57" s="230"/>
      <c r="DW57" s="230"/>
      <c r="DX57" s="230"/>
      <c r="DY57" s="230"/>
      <c r="DZ57" s="230"/>
      <c r="EA57" s="230"/>
      <c r="EB57" s="230"/>
      <c r="EC57" s="230"/>
      <c r="ED57" s="230"/>
      <c r="EE57" s="230"/>
      <c r="EF57" s="230"/>
      <c r="EG57" s="230"/>
      <c r="EH57" s="230"/>
      <c r="EI57" s="230"/>
      <c r="EJ57" s="230"/>
      <c r="EK57" s="230"/>
      <c r="EL57" s="230"/>
      <c r="EM57" s="230"/>
      <c r="EN57" s="230"/>
      <c r="EO57" s="230"/>
      <c r="EP57" s="230"/>
      <c r="EQ57" s="230"/>
      <c r="ER57" s="230"/>
      <c r="ES57" s="230"/>
      <c r="ET57" s="230"/>
      <c r="EU57" s="230"/>
      <c r="EV57" s="230"/>
      <c r="EW57" s="230"/>
      <c r="EX57" s="230"/>
      <c r="EY57" s="230"/>
      <c r="EZ57" s="230"/>
      <c r="FA57" s="230"/>
      <c r="FB57" s="230"/>
      <c r="FC57" s="230"/>
      <c r="FD57" s="230"/>
      <c r="FE57" s="230"/>
      <c r="FF57" s="230"/>
      <c r="FG57" s="230"/>
      <c r="FH57" s="230"/>
      <c r="FI57" s="230"/>
      <c r="FJ57" s="230"/>
      <c r="FK57" s="230"/>
      <c r="FL57" s="230"/>
      <c r="FM57" s="230"/>
      <c r="FN57" s="230"/>
      <c r="FO57" s="230"/>
      <c r="FP57" s="230"/>
      <c r="FQ57" s="230"/>
      <c r="FR57" s="230"/>
      <c r="FS57" s="230"/>
      <c r="FT57" s="230"/>
      <c r="FU57" s="230"/>
      <c r="FV57" s="230"/>
      <c r="FW57" s="230"/>
      <c r="FX57" s="230"/>
      <c r="FY57" s="230"/>
      <c r="FZ57" s="230"/>
      <c r="GA57" s="230"/>
      <c r="GB57" s="230"/>
      <c r="GC57" s="230"/>
      <c r="GD57" s="230"/>
      <c r="GE57" s="230"/>
      <c r="GF57" s="230"/>
      <c r="GG57" s="230"/>
      <c r="GH57" s="230"/>
      <c r="GI57" s="230"/>
      <c r="GJ57" s="230"/>
      <c r="GK57" s="230"/>
      <c r="GL57" s="230"/>
      <c r="GM57" s="230"/>
      <c r="GN57" s="230"/>
      <c r="GO57" s="230"/>
      <c r="GP57" s="230"/>
      <c r="GQ57" s="230"/>
      <c r="GR57" s="230"/>
      <c r="GS57" s="230"/>
      <c r="GT57" s="230"/>
      <c r="GU57" s="230"/>
      <c r="GV57" s="230"/>
      <c r="GW57" s="230"/>
      <c r="GX57" s="230"/>
      <c r="GY57" s="230"/>
      <c r="GZ57" s="230"/>
      <c r="HA57" s="230"/>
      <c r="HB57" s="230"/>
      <c r="HC57" s="230"/>
      <c r="HD57" s="230"/>
      <c r="HE57" s="230"/>
      <c r="HF57" s="230"/>
      <c r="HG57" s="230"/>
      <c r="HH57" s="230"/>
      <c r="HI57" s="230"/>
      <c r="HJ57" s="230"/>
      <c r="HK57" s="230"/>
      <c r="HL57" s="230"/>
      <c r="HM57" s="230"/>
      <c r="HN57" s="230"/>
      <c r="HO57" s="230"/>
      <c r="HP57" s="230"/>
      <c r="HQ57" s="230"/>
      <c r="HR57" s="230"/>
      <c r="HS57" s="230"/>
      <c r="HT57" s="230"/>
      <c r="HU57" s="230"/>
      <c r="HV57" s="230"/>
      <c r="HW57" s="230"/>
      <c r="HX57" s="230"/>
      <c r="HY57" s="230"/>
      <c r="HZ57" s="230"/>
      <c r="IA57" s="230"/>
      <c r="IB57" s="230"/>
      <c r="IC57" s="230"/>
      <c r="ID57" s="230"/>
      <c r="IE57" s="230"/>
      <c r="IF57" s="230"/>
      <c r="IG57" s="230"/>
      <c r="IH57" s="230"/>
      <c r="II57" s="230"/>
      <c r="IJ57" s="230"/>
      <c r="IK57" s="230"/>
      <c r="IL57" s="230"/>
      <c r="IM57" s="230"/>
      <c r="IN57" s="230"/>
      <c r="IO57" s="230"/>
      <c r="IP57" s="230"/>
      <c r="IQ57" s="230"/>
      <c r="IR57" s="230"/>
      <c r="IS57" s="230"/>
      <c r="IT57" s="230"/>
      <c r="IU57" s="230"/>
      <c r="IV57" s="230"/>
      <c r="IW57" s="230"/>
      <c r="IX57" s="230"/>
      <c r="IY57" s="230"/>
      <c r="IZ57" s="230"/>
      <c r="JA57" s="230"/>
      <c r="JB57" s="230"/>
      <c r="JC57" s="230"/>
      <c r="JD57" s="230"/>
      <c r="JE57" s="230"/>
      <c r="JF57" s="230"/>
      <c r="JG57" s="230"/>
      <c r="JH57" s="230"/>
      <c r="JI57" s="230"/>
      <c r="JJ57" s="230"/>
      <c r="JK57" s="230"/>
      <c r="JL57" s="230"/>
      <c r="JM57" s="230"/>
      <c r="JN57" s="230"/>
      <c r="JO57" s="230"/>
      <c r="JP57" s="230"/>
      <c r="JQ57" s="230"/>
      <c r="JR57" s="230"/>
      <c r="JS57" s="230"/>
      <c r="JT57" s="230"/>
      <c r="JU57" s="230"/>
      <c r="JV57" s="230"/>
      <c r="JW57" s="230"/>
      <c r="JX57" s="230"/>
      <c r="JY57" s="230"/>
      <c r="JZ57" s="230"/>
      <c r="KA57" s="230"/>
      <c r="KB57" s="230"/>
      <c r="KC57" s="230"/>
      <c r="KD57" s="230"/>
      <c r="KE57" s="230"/>
      <c r="KF57" s="230"/>
      <c r="KG57" s="230"/>
      <c r="KH57" s="230"/>
      <c r="KI57" s="230"/>
      <c r="KJ57" s="230"/>
      <c r="KK57" s="230"/>
      <c r="KL57" s="230"/>
      <c r="KM57" s="230"/>
      <c r="KN57" s="230"/>
      <c r="KO57" s="230"/>
      <c r="KP57" s="230"/>
      <c r="KQ57" s="230"/>
      <c r="KR57" s="230"/>
      <c r="KS57" s="230"/>
      <c r="KT57" s="230"/>
      <c r="KU57" s="230"/>
      <c r="KV57" s="230"/>
      <c r="KW57" s="230"/>
      <c r="KX57" s="230"/>
      <c r="KY57" s="230"/>
      <c r="KZ57" s="230"/>
      <c r="LA57" s="230"/>
      <c r="LB57" s="230"/>
      <c r="LC57" s="230"/>
      <c r="LD57" s="230"/>
      <c r="LE57" s="230"/>
      <c r="LF57" s="230"/>
      <c r="LG57" s="230"/>
      <c r="LH57" s="230"/>
      <c r="LI57" s="230"/>
      <c r="LJ57" s="230"/>
      <c r="LK57" s="230"/>
      <c r="LL57" s="230"/>
      <c r="LM57" s="230"/>
      <c r="LN57" s="230"/>
      <c r="LO57" s="230"/>
      <c r="LP57" s="230"/>
      <c r="LQ57" s="230"/>
      <c r="LR57" s="230"/>
      <c r="LS57" s="230"/>
      <c r="LT57" s="230"/>
      <c r="LU57" s="230"/>
      <c r="LV57" s="230"/>
      <c r="LW57" s="230"/>
      <c r="LX57" s="230"/>
      <c r="LY57" s="230"/>
      <c r="LZ57" s="230"/>
      <c r="MA57" s="230"/>
      <c r="MB57" s="230"/>
      <c r="MC57" s="230"/>
      <c r="MD57" s="230"/>
      <c r="ME57" s="230"/>
      <c r="MF57" s="230"/>
      <c r="MG57" s="230"/>
      <c r="MH57" s="230"/>
      <c r="MI57" s="230"/>
      <c r="MJ57" s="230"/>
      <c r="MK57" s="230"/>
      <c r="ML57" s="230"/>
      <c r="MM57" s="230"/>
      <c r="MN57" s="230"/>
      <c r="MO57" s="230"/>
      <c r="MP57" s="230"/>
      <c r="MQ57" s="230"/>
      <c r="MR57" s="230"/>
      <c r="MS57" s="230"/>
      <c r="MT57" s="230"/>
      <c r="MU57" s="230"/>
      <c r="MV57" s="230"/>
      <c r="MW57" s="230"/>
      <c r="MX57" s="230"/>
      <c r="MY57" s="230"/>
      <c r="MZ57" s="230"/>
      <c r="NA57" s="230"/>
      <c r="NB57" s="230"/>
      <c r="NC57" s="230"/>
      <c r="ND57" s="230"/>
      <c r="NE57" s="230"/>
      <c r="NF57" s="230"/>
      <c r="NG57" s="230"/>
      <c r="NH57" s="230"/>
      <c r="NI57" s="230"/>
      <c r="NJ57" s="230"/>
      <c r="NK57" s="230"/>
      <c r="NL57" s="230"/>
      <c r="NM57" s="230"/>
      <c r="NN57" s="230"/>
      <c r="NO57" s="230"/>
      <c r="NP57" s="230"/>
      <c r="NQ57" s="230"/>
      <c r="NR57" s="230"/>
      <c r="NS57" s="230"/>
      <c r="NT57" s="230"/>
      <c r="NU57" s="230"/>
      <c r="NV57" s="230"/>
      <c r="NW57" s="230"/>
    </row>
    <row r="58" spans="1:387" ht="15.75" customHeight="1">
      <c r="A58" s="40" t="s">
        <v>95</v>
      </c>
      <c r="B58" s="38">
        <v>67.95132528700502</v>
      </c>
      <c r="C58" s="38">
        <v>21.896079403509081</v>
      </c>
      <c r="D58" s="38">
        <v>13.728860278398782</v>
      </c>
      <c r="E58" s="38">
        <v>30.152733999999999</v>
      </c>
      <c r="F58" s="38">
        <v>20.771488571840553</v>
      </c>
      <c r="G58" s="121">
        <v>5.5550795938458091</v>
      </c>
      <c r="H58" s="38">
        <v>2.3039838601560549</v>
      </c>
      <c r="I58" s="38">
        <v>70.934464147908798</v>
      </c>
      <c r="J58" s="38">
        <v>39.923664000000002</v>
      </c>
      <c r="K58" s="132">
        <v>25.838683189958747</v>
      </c>
      <c r="L58" s="228" t="s">
        <v>179</v>
      </c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  <c r="DQ58" s="230"/>
      <c r="DR58" s="230"/>
      <c r="DS58" s="230"/>
      <c r="DT58" s="230"/>
      <c r="DU58" s="230"/>
      <c r="DV58" s="230"/>
      <c r="DW58" s="230"/>
      <c r="DX58" s="230"/>
      <c r="DY58" s="230"/>
      <c r="DZ58" s="230"/>
      <c r="EA58" s="230"/>
      <c r="EB58" s="230"/>
      <c r="EC58" s="230"/>
      <c r="ED58" s="230"/>
      <c r="EE58" s="230"/>
      <c r="EF58" s="230"/>
      <c r="EG58" s="230"/>
      <c r="EH58" s="230"/>
      <c r="EI58" s="230"/>
      <c r="EJ58" s="230"/>
      <c r="EK58" s="230"/>
      <c r="EL58" s="230"/>
      <c r="EM58" s="230"/>
      <c r="EN58" s="230"/>
      <c r="EO58" s="230"/>
      <c r="EP58" s="230"/>
      <c r="EQ58" s="230"/>
      <c r="ER58" s="230"/>
      <c r="ES58" s="230"/>
      <c r="ET58" s="230"/>
      <c r="EU58" s="230"/>
      <c r="EV58" s="230"/>
      <c r="EW58" s="230"/>
      <c r="EX58" s="230"/>
      <c r="EY58" s="230"/>
      <c r="EZ58" s="230"/>
      <c r="FA58" s="230"/>
      <c r="FB58" s="230"/>
      <c r="FC58" s="230"/>
      <c r="FD58" s="230"/>
      <c r="FE58" s="230"/>
      <c r="FF58" s="230"/>
      <c r="FG58" s="230"/>
      <c r="FH58" s="230"/>
      <c r="FI58" s="230"/>
      <c r="FJ58" s="230"/>
      <c r="FK58" s="230"/>
      <c r="FL58" s="230"/>
      <c r="FM58" s="230"/>
      <c r="FN58" s="230"/>
      <c r="FO58" s="230"/>
      <c r="FP58" s="230"/>
      <c r="FQ58" s="230"/>
      <c r="FR58" s="230"/>
      <c r="FS58" s="230"/>
      <c r="FT58" s="230"/>
      <c r="FU58" s="230"/>
      <c r="FV58" s="230"/>
      <c r="FW58" s="230"/>
      <c r="FX58" s="230"/>
      <c r="FY58" s="230"/>
      <c r="FZ58" s="230"/>
      <c r="GA58" s="230"/>
      <c r="GB58" s="230"/>
      <c r="GC58" s="230"/>
      <c r="GD58" s="230"/>
      <c r="GE58" s="230"/>
      <c r="GF58" s="230"/>
      <c r="GG58" s="230"/>
      <c r="GH58" s="230"/>
      <c r="GI58" s="230"/>
      <c r="GJ58" s="230"/>
      <c r="GK58" s="230"/>
      <c r="GL58" s="230"/>
      <c r="GM58" s="230"/>
      <c r="GN58" s="230"/>
      <c r="GO58" s="230"/>
      <c r="GP58" s="230"/>
      <c r="GQ58" s="230"/>
      <c r="GR58" s="230"/>
      <c r="GS58" s="230"/>
      <c r="GT58" s="230"/>
      <c r="GU58" s="230"/>
      <c r="GV58" s="230"/>
      <c r="GW58" s="230"/>
      <c r="GX58" s="230"/>
      <c r="GY58" s="230"/>
      <c r="GZ58" s="230"/>
      <c r="HA58" s="230"/>
      <c r="HB58" s="230"/>
      <c r="HC58" s="230"/>
      <c r="HD58" s="230"/>
      <c r="HE58" s="230"/>
      <c r="HF58" s="230"/>
      <c r="HG58" s="230"/>
      <c r="HH58" s="230"/>
      <c r="HI58" s="230"/>
      <c r="HJ58" s="230"/>
      <c r="HK58" s="230"/>
      <c r="HL58" s="230"/>
      <c r="HM58" s="230"/>
      <c r="HN58" s="230"/>
      <c r="HO58" s="230"/>
      <c r="HP58" s="230"/>
      <c r="HQ58" s="230"/>
      <c r="HR58" s="230"/>
      <c r="HS58" s="230"/>
      <c r="HT58" s="230"/>
      <c r="HU58" s="230"/>
      <c r="HV58" s="230"/>
      <c r="HW58" s="230"/>
      <c r="HX58" s="230"/>
      <c r="HY58" s="230"/>
      <c r="HZ58" s="230"/>
      <c r="IA58" s="230"/>
      <c r="IB58" s="230"/>
      <c r="IC58" s="230"/>
      <c r="ID58" s="230"/>
      <c r="IE58" s="230"/>
      <c r="IF58" s="230"/>
      <c r="IG58" s="230"/>
      <c r="IH58" s="230"/>
      <c r="II58" s="230"/>
      <c r="IJ58" s="230"/>
      <c r="IK58" s="230"/>
      <c r="IL58" s="230"/>
      <c r="IM58" s="230"/>
      <c r="IN58" s="230"/>
      <c r="IO58" s="230"/>
      <c r="IP58" s="230"/>
      <c r="IQ58" s="230"/>
      <c r="IR58" s="230"/>
      <c r="IS58" s="230"/>
      <c r="IT58" s="230"/>
      <c r="IU58" s="230"/>
      <c r="IV58" s="230"/>
      <c r="IW58" s="230"/>
      <c r="IX58" s="230"/>
      <c r="IY58" s="230"/>
      <c r="IZ58" s="230"/>
      <c r="JA58" s="230"/>
      <c r="JB58" s="230"/>
      <c r="JC58" s="230"/>
      <c r="JD58" s="230"/>
      <c r="JE58" s="230"/>
      <c r="JF58" s="230"/>
      <c r="JG58" s="230"/>
      <c r="JH58" s="230"/>
      <c r="JI58" s="230"/>
      <c r="JJ58" s="230"/>
      <c r="JK58" s="230"/>
      <c r="JL58" s="230"/>
      <c r="JM58" s="230"/>
      <c r="JN58" s="230"/>
      <c r="JO58" s="230"/>
      <c r="JP58" s="230"/>
      <c r="JQ58" s="230"/>
      <c r="JR58" s="230"/>
      <c r="JS58" s="230"/>
      <c r="JT58" s="230"/>
      <c r="JU58" s="230"/>
      <c r="JV58" s="230"/>
      <c r="JW58" s="230"/>
      <c r="JX58" s="230"/>
      <c r="JY58" s="230"/>
      <c r="JZ58" s="230"/>
      <c r="KA58" s="230"/>
      <c r="KB58" s="230"/>
      <c r="KC58" s="230"/>
      <c r="KD58" s="230"/>
      <c r="KE58" s="230"/>
      <c r="KF58" s="230"/>
      <c r="KG58" s="230"/>
      <c r="KH58" s="230"/>
      <c r="KI58" s="230"/>
      <c r="KJ58" s="230"/>
      <c r="KK58" s="230"/>
      <c r="KL58" s="230"/>
      <c r="KM58" s="230"/>
      <c r="KN58" s="230"/>
      <c r="KO58" s="230"/>
      <c r="KP58" s="230"/>
      <c r="KQ58" s="230"/>
      <c r="KR58" s="230"/>
      <c r="KS58" s="230"/>
      <c r="KT58" s="230"/>
      <c r="KU58" s="230"/>
      <c r="KV58" s="230"/>
      <c r="KW58" s="230"/>
      <c r="KX58" s="230"/>
      <c r="KY58" s="230"/>
      <c r="KZ58" s="230"/>
      <c r="LA58" s="230"/>
      <c r="LB58" s="230"/>
      <c r="LC58" s="230"/>
      <c r="LD58" s="230"/>
      <c r="LE58" s="230"/>
      <c r="LF58" s="230"/>
      <c r="LG58" s="230"/>
      <c r="LH58" s="230"/>
      <c r="LI58" s="230"/>
      <c r="LJ58" s="230"/>
      <c r="LK58" s="230"/>
      <c r="LL58" s="230"/>
      <c r="LM58" s="230"/>
      <c r="LN58" s="230"/>
      <c r="LO58" s="230"/>
      <c r="LP58" s="230"/>
      <c r="LQ58" s="230"/>
      <c r="LR58" s="230"/>
      <c r="LS58" s="230"/>
      <c r="LT58" s="230"/>
      <c r="LU58" s="230"/>
      <c r="LV58" s="230"/>
      <c r="LW58" s="230"/>
      <c r="LX58" s="230"/>
      <c r="LY58" s="230"/>
      <c r="LZ58" s="230"/>
      <c r="MA58" s="230"/>
      <c r="MB58" s="230"/>
      <c r="MC58" s="230"/>
      <c r="MD58" s="230"/>
      <c r="ME58" s="230"/>
      <c r="MF58" s="230"/>
      <c r="MG58" s="230"/>
      <c r="MH58" s="230"/>
      <c r="MI58" s="230"/>
      <c r="MJ58" s="230"/>
      <c r="MK58" s="230"/>
      <c r="ML58" s="230"/>
      <c r="MM58" s="230"/>
      <c r="MN58" s="230"/>
      <c r="MO58" s="230"/>
      <c r="MP58" s="230"/>
      <c r="MQ58" s="230"/>
      <c r="MR58" s="230"/>
      <c r="MS58" s="230"/>
      <c r="MT58" s="230"/>
      <c r="MU58" s="230"/>
      <c r="MV58" s="230"/>
      <c r="MW58" s="230"/>
      <c r="MX58" s="230"/>
      <c r="MY58" s="230"/>
      <c r="MZ58" s="230"/>
      <c r="NA58" s="230"/>
      <c r="NB58" s="230"/>
      <c r="NC58" s="230"/>
      <c r="ND58" s="230"/>
      <c r="NE58" s="230"/>
      <c r="NF58" s="230"/>
      <c r="NG58" s="230"/>
      <c r="NH58" s="230"/>
      <c r="NI58" s="230"/>
      <c r="NJ58" s="230"/>
      <c r="NK58" s="230"/>
      <c r="NL58" s="230"/>
      <c r="NM58" s="230"/>
      <c r="NN58" s="230"/>
      <c r="NO58" s="230"/>
      <c r="NP58" s="230"/>
      <c r="NQ58" s="230"/>
      <c r="NR58" s="230"/>
      <c r="NS58" s="230"/>
      <c r="NT58" s="230"/>
      <c r="NU58" s="230"/>
      <c r="NV58" s="230"/>
      <c r="NW58" s="230"/>
    </row>
    <row r="59" spans="1:387">
      <c r="A59" s="40" t="s">
        <v>97</v>
      </c>
      <c r="B59" s="38">
        <v>6.4636498722668874</v>
      </c>
      <c r="C59" s="38">
        <v>1.6257103625458775</v>
      </c>
      <c r="D59" s="38">
        <v>3.4207574380622101</v>
      </c>
      <c r="E59" s="38">
        <v>15.061893</v>
      </c>
      <c r="F59" s="38">
        <v>39.614379461892398</v>
      </c>
      <c r="G59" s="121">
        <v>1.0280997480931731</v>
      </c>
      <c r="H59" s="38">
        <v>1.3010875135746605</v>
      </c>
      <c r="I59" s="38">
        <v>1.4658164557061792</v>
      </c>
      <c r="J59" s="38">
        <v>1.336603</v>
      </c>
      <c r="K59" s="132">
        <v>1.222591407125535</v>
      </c>
      <c r="L59" s="41" t="s">
        <v>98</v>
      </c>
      <c r="CG59" s="230"/>
      <c r="CH59" s="230"/>
      <c r="CI59" s="230"/>
      <c r="CJ59" s="230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230"/>
      <c r="DA59" s="230"/>
      <c r="DB59" s="230"/>
      <c r="DC59" s="230"/>
      <c r="DD59" s="230"/>
      <c r="DE59" s="230"/>
      <c r="DF59" s="230"/>
      <c r="DG59" s="230"/>
      <c r="DH59" s="230"/>
      <c r="DI59" s="230"/>
      <c r="DJ59" s="230"/>
      <c r="DK59" s="230"/>
      <c r="DL59" s="230"/>
      <c r="DM59" s="230"/>
      <c r="DN59" s="230"/>
      <c r="DO59" s="230"/>
      <c r="DP59" s="230"/>
      <c r="DQ59" s="230"/>
      <c r="DR59" s="230"/>
      <c r="DS59" s="230"/>
      <c r="DT59" s="230"/>
      <c r="DU59" s="230"/>
      <c r="DV59" s="230"/>
      <c r="DW59" s="230"/>
      <c r="DX59" s="230"/>
      <c r="DY59" s="230"/>
      <c r="DZ59" s="230"/>
      <c r="EA59" s="230"/>
      <c r="EB59" s="230"/>
      <c r="EC59" s="230"/>
      <c r="ED59" s="230"/>
      <c r="EE59" s="230"/>
      <c r="EF59" s="230"/>
      <c r="EG59" s="230"/>
      <c r="EH59" s="230"/>
      <c r="EI59" s="230"/>
      <c r="EJ59" s="230"/>
      <c r="EK59" s="230"/>
      <c r="EL59" s="230"/>
      <c r="EM59" s="230"/>
      <c r="EN59" s="230"/>
      <c r="EO59" s="230"/>
      <c r="EP59" s="230"/>
      <c r="EQ59" s="230"/>
      <c r="ER59" s="230"/>
      <c r="ES59" s="230"/>
      <c r="ET59" s="230"/>
      <c r="EU59" s="230"/>
      <c r="EV59" s="230"/>
      <c r="EW59" s="230"/>
      <c r="EX59" s="230"/>
      <c r="EY59" s="230"/>
      <c r="EZ59" s="230"/>
      <c r="FA59" s="230"/>
      <c r="FB59" s="230"/>
      <c r="FC59" s="230"/>
      <c r="FD59" s="230"/>
      <c r="FE59" s="230"/>
      <c r="FF59" s="230"/>
      <c r="FG59" s="230"/>
      <c r="FH59" s="230"/>
      <c r="FI59" s="230"/>
      <c r="FJ59" s="230"/>
      <c r="FK59" s="230"/>
      <c r="FL59" s="230"/>
      <c r="FM59" s="230"/>
      <c r="FN59" s="230"/>
      <c r="FO59" s="230"/>
      <c r="FP59" s="230"/>
      <c r="FQ59" s="230"/>
      <c r="FR59" s="230"/>
      <c r="FS59" s="230"/>
      <c r="FT59" s="230"/>
      <c r="FU59" s="230"/>
      <c r="FV59" s="230"/>
      <c r="FW59" s="230"/>
      <c r="FX59" s="230"/>
      <c r="FY59" s="230"/>
      <c r="FZ59" s="230"/>
      <c r="GA59" s="230"/>
      <c r="GB59" s="230"/>
      <c r="GC59" s="230"/>
      <c r="GD59" s="230"/>
      <c r="GE59" s="230"/>
      <c r="GF59" s="230"/>
      <c r="GG59" s="230"/>
      <c r="GH59" s="230"/>
      <c r="GI59" s="230"/>
      <c r="GJ59" s="230"/>
      <c r="GK59" s="230"/>
      <c r="GL59" s="230"/>
      <c r="GM59" s="230"/>
      <c r="GN59" s="230"/>
      <c r="GO59" s="230"/>
      <c r="GP59" s="230"/>
      <c r="GQ59" s="230"/>
      <c r="GR59" s="230"/>
      <c r="GS59" s="230"/>
      <c r="GT59" s="230"/>
      <c r="GU59" s="230"/>
      <c r="GV59" s="230"/>
      <c r="GW59" s="230"/>
      <c r="GX59" s="230"/>
      <c r="GY59" s="230"/>
      <c r="GZ59" s="230"/>
      <c r="HA59" s="230"/>
      <c r="HB59" s="230"/>
      <c r="HC59" s="230"/>
      <c r="HD59" s="230"/>
      <c r="HE59" s="230"/>
      <c r="HF59" s="230"/>
      <c r="HG59" s="230"/>
      <c r="HH59" s="230"/>
      <c r="HI59" s="230"/>
      <c r="HJ59" s="230"/>
      <c r="HK59" s="230"/>
      <c r="HL59" s="230"/>
      <c r="HM59" s="230"/>
      <c r="HN59" s="230"/>
      <c r="HO59" s="230"/>
      <c r="HP59" s="230"/>
      <c r="HQ59" s="230"/>
      <c r="HR59" s="230"/>
      <c r="HS59" s="230"/>
      <c r="HT59" s="230"/>
      <c r="HU59" s="230"/>
      <c r="HV59" s="230"/>
      <c r="HW59" s="230"/>
      <c r="HX59" s="230"/>
      <c r="HY59" s="230"/>
      <c r="HZ59" s="230"/>
      <c r="IA59" s="230"/>
      <c r="IB59" s="230"/>
      <c r="IC59" s="230"/>
      <c r="ID59" s="230"/>
      <c r="IE59" s="230"/>
      <c r="IF59" s="230"/>
      <c r="IG59" s="230"/>
      <c r="IH59" s="230"/>
      <c r="II59" s="230"/>
      <c r="IJ59" s="230"/>
      <c r="IK59" s="230"/>
      <c r="IL59" s="230"/>
      <c r="IM59" s="230"/>
      <c r="IN59" s="230"/>
      <c r="IO59" s="230"/>
      <c r="IP59" s="230"/>
      <c r="IQ59" s="230"/>
      <c r="IR59" s="230"/>
      <c r="IS59" s="230"/>
      <c r="IT59" s="230"/>
      <c r="IU59" s="230"/>
      <c r="IV59" s="230"/>
      <c r="IW59" s="230"/>
      <c r="IX59" s="230"/>
      <c r="IY59" s="230"/>
      <c r="IZ59" s="230"/>
      <c r="JA59" s="230"/>
      <c r="JB59" s="230"/>
      <c r="JC59" s="230"/>
      <c r="JD59" s="230"/>
      <c r="JE59" s="230"/>
      <c r="JF59" s="230"/>
      <c r="JG59" s="230"/>
      <c r="JH59" s="230"/>
      <c r="JI59" s="230"/>
      <c r="JJ59" s="230"/>
      <c r="JK59" s="230"/>
      <c r="JL59" s="230"/>
      <c r="JM59" s="230"/>
      <c r="JN59" s="230"/>
      <c r="JO59" s="230"/>
      <c r="JP59" s="230"/>
      <c r="JQ59" s="230"/>
      <c r="JR59" s="230"/>
      <c r="JS59" s="230"/>
      <c r="JT59" s="230"/>
      <c r="JU59" s="230"/>
      <c r="JV59" s="230"/>
      <c r="JW59" s="230"/>
      <c r="JX59" s="230"/>
      <c r="JY59" s="230"/>
      <c r="JZ59" s="230"/>
      <c r="KA59" s="230"/>
      <c r="KB59" s="230"/>
      <c r="KC59" s="230"/>
      <c r="KD59" s="230"/>
      <c r="KE59" s="230"/>
      <c r="KF59" s="230"/>
      <c r="KG59" s="230"/>
      <c r="KH59" s="230"/>
      <c r="KI59" s="230"/>
      <c r="KJ59" s="230"/>
      <c r="KK59" s="230"/>
      <c r="KL59" s="230"/>
      <c r="KM59" s="230"/>
      <c r="KN59" s="230"/>
      <c r="KO59" s="230"/>
      <c r="KP59" s="230"/>
      <c r="KQ59" s="230"/>
      <c r="KR59" s="230"/>
      <c r="KS59" s="230"/>
      <c r="KT59" s="230"/>
      <c r="KU59" s="230"/>
      <c r="KV59" s="230"/>
      <c r="KW59" s="230"/>
      <c r="KX59" s="230"/>
      <c r="KY59" s="230"/>
      <c r="KZ59" s="230"/>
      <c r="LA59" s="230"/>
      <c r="LB59" s="230"/>
      <c r="LC59" s="230"/>
      <c r="LD59" s="230"/>
      <c r="LE59" s="230"/>
      <c r="LF59" s="230"/>
      <c r="LG59" s="230"/>
      <c r="LH59" s="230"/>
      <c r="LI59" s="230"/>
      <c r="LJ59" s="230"/>
      <c r="LK59" s="230"/>
      <c r="LL59" s="230"/>
      <c r="LM59" s="230"/>
      <c r="LN59" s="230"/>
      <c r="LO59" s="230"/>
      <c r="LP59" s="230"/>
      <c r="LQ59" s="230"/>
      <c r="LR59" s="230"/>
      <c r="LS59" s="230"/>
      <c r="LT59" s="230"/>
      <c r="LU59" s="230"/>
      <c r="LV59" s="230"/>
      <c r="LW59" s="230"/>
      <c r="LX59" s="230"/>
      <c r="LY59" s="230"/>
      <c r="LZ59" s="230"/>
      <c r="MA59" s="230"/>
      <c r="MB59" s="230"/>
      <c r="MC59" s="230"/>
      <c r="MD59" s="230"/>
      <c r="ME59" s="230"/>
      <c r="MF59" s="230"/>
      <c r="MG59" s="230"/>
      <c r="MH59" s="230"/>
      <c r="MI59" s="230"/>
      <c r="MJ59" s="230"/>
      <c r="MK59" s="230"/>
      <c r="ML59" s="230"/>
      <c r="MM59" s="230"/>
      <c r="MN59" s="230"/>
      <c r="MO59" s="230"/>
      <c r="MP59" s="230"/>
      <c r="MQ59" s="230"/>
      <c r="MR59" s="230"/>
      <c r="MS59" s="230"/>
      <c r="MT59" s="230"/>
      <c r="MU59" s="230"/>
      <c r="MV59" s="230"/>
      <c r="MW59" s="230"/>
      <c r="MX59" s="230"/>
      <c r="MY59" s="230"/>
      <c r="MZ59" s="230"/>
      <c r="NA59" s="230"/>
      <c r="NB59" s="230"/>
      <c r="NC59" s="230"/>
      <c r="ND59" s="230"/>
      <c r="NE59" s="230"/>
      <c r="NF59" s="230"/>
      <c r="NG59" s="230"/>
      <c r="NH59" s="230"/>
      <c r="NI59" s="230"/>
      <c r="NJ59" s="230"/>
      <c r="NK59" s="230"/>
      <c r="NL59" s="230"/>
      <c r="NM59" s="230"/>
      <c r="NN59" s="230"/>
      <c r="NO59" s="230"/>
      <c r="NP59" s="230"/>
      <c r="NQ59" s="230"/>
      <c r="NR59" s="230"/>
      <c r="NS59" s="230"/>
      <c r="NT59" s="230"/>
      <c r="NU59" s="230"/>
      <c r="NV59" s="230"/>
      <c r="NW59" s="230"/>
    </row>
    <row r="60" spans="1:387">
      <c r="A60" s="40" t="s">
        <v>99</v>
      </c>
      <c r="B60" s="38">
        <v>111.442910718048</v>
      </c>
      <c r="C60" s="38">
        <v>71.924813539539898</v>
      </c>
      <c r="D60" s="38">
        <v>83.270563186807962</v>
      </c>
      <c r="E60" s="38">
        <v>65.928078999999997</v>
      </c>
      <c r="F60" s="38">
        <v>51.674695880796371</v>
      </c>
      <c r="G60" s="121">
        <v>284.02924522592167</v>
      </c>
      <c r="H60" s="38">
        <v>64.295755954270163</v>
      </c>
      <c r="I60" s="38">
        <v>35.828257966687687</v>
      </c>
      <c r="J60" s="38">
        <v>25.223913</v>
      </c>
      <c r="K60" s="132">
        <v>19.171959961194602</v>
      </c>
      <c r="L60" s="41" t="s">
        <v>100</v>
      </c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  <c r="CU60" s="230"/>
      <c r="CV60" s="230"/>
      <c r="CW60" s="230"/>
      <c r="CX60" s="230"/>
      <c r="CY60" s="230"/>
      <c r="CZ60" s="230"/>
      <c r="DA60" s="230"/>
      <c r="DB60" s="230"/>
      <c r="DC60" s="230"/>
      <c r="DD60" s="230"/>
      <c r="DE60" s="230"/>
      <c r="DF60" s="230"/>
      <c r="DG60" s="230"/>
      <c r="DH60" s="230"/>
      <c r="DI60" s="230"/>
      <c r="DJ60" s="230"/>
      <c r="DK60" s="230"/>
      <c r="DL60" s="230"/>
      <c r="DM60" s="230"/>
      <c r="DN60" s="230"/>
      <c r="DO60" s="230"/>
      <c r="DP60" s="230"/>
      <c r="DQ60" s="230"/>
      <c r="DR60" s="230"/>
      <c r="DS60" s="230"/>
      <c r="DT60" s="230"/>
      <c r="DU60" s="230"/>
      <c r="DV60" s="230"/>
      <c r="DW60" s="230"/>
      <c r="DX60" s="230"/>
      <c r="DY60" s="230"/>
      <c r="DZ60" s="230"/>
      <c r="EA60" s="230"/>
      <c r="EB60" s="230"/>
      <c r="EC60" s="230"/>
      <c r="ED60" s="230"/>
      <c r="EE60" s="230"/>
      <c r="EF60" s="230"/>
      <c r="EG60" s="230"/>
      <c r="EH60" s="230"/>
      <c r="EI60" s="230"/>
      <c r="EJ60" s="230"/>
      <c r="EK60" s="230"/>
      <c r="EL60" s="230"/>
      <c r="EM60" s="230"/>
      <c r="EN60" s="230"/>
      <c r="EO60" s="230"/>
      <c r="EP60" s="230"/>
      <c r="EQ60" s="230"/>
      <c r="ER60" s="230"/>
      <c r="ES60" s="230"/>
      <c r="ET60" s="230"/>
      <c r="EU60" s="230"/>
      <c r="EV60" s="230"/>
      <c r="EW60" s="230"/>
      <c r="EX60" s="230"/>
      <c r="EY60" s="230"/>
      <c r="EZ60" s="230"/>
      <c r="FA60" s="230"/>
      <c r="FB60" s="230"/>
      <c r="FC60" s="230"/>
      <c r="FD60" s="230"/>
      <c r="FE60" s="230"/>
      <c r="FF60" s="230"/>
      <c r="FG60" s="230"/>
      <c r="FH60" s="230"/>
      <c r="FI60" s="230"/>
      <c r="FJ60" s="230"/>
      <c r="FK60" s="230"/>
      <c r="FL60" s="230"/>
      <c r="FM60" s="230"/>
      <c r="FN60" s="230"/>
      <c r="FO60" s="230"/>
      <c r="FP60" s="230"/>
      <c r="FQ60" s="230"/>
      <c r="FR60" s="230"/>
      <c r="FS60" s="230"/>
      <c r="FT60" s="230"/>
      <c r="FU60" s="230"/>
      <c r="FV60" s="230"/>
      <c r="FW60" s="230"/>
      <c r="FX60" s="230"/>
      <c r="FY60" s="230"/>
      <c r="FZ60" s="230"/>
      <c r="GA60" s="230"/>
      <c r="GB60" s="230"/>
      <c r="GC60" s="230"/>
      <c r="GD60" s="230"/>
      <c r="GE60" s="230"/>
      <c r="GF60" s="230"/>
      <c r="GG60" s="230"/>
      <c r="GH60" s="230"/>
      <c r="GI60" s="230"/>
      <c r="GJ60" s="230"/>
      <c r="GK60" s="230"/>
      <c r="GL60" s="230"/>
      <c r="GM60" s="230"/>
      <c r="GN60" s="230"/>
      <c r="GO60" s="230"/>
      <c r="GP60" s="230"/>
      <c r="GQ60" s="230"/>
      <c r="GR60" s="230"/>
      <c r="GS60" s="230"/>
      <c r="GT60" s="230"/>
      <c r="GU60" s="230"/>
      <c r="GV60" s="230"/>
      <c r="GW60" s="230"/>
      <c r="GX60" s="230"/>
      <c r="GY60" s="230"/>
      <c r="GZ60" s="230"/>
      <c r="HA60" s="230"/>
      <c r="HB60" s="230"/>
      <c r="HC60" s="230"/>
      <c r="HD60" s="230"/>
      <c r="HE60" s="230"/>
      <c r="HF60" s="230"/>
      <c r="HG60" s="230"/>
      <c r="HH60" s="230"/>
      <c r="HI60" s="230"/>
      <c r="HJ60" s="230"/>
      <c r="HK60" s="230"/>
      <c r="HL60" s="230"/>
      <c r="HM60" s="230"/>
      <c r="HN60" s="230"/>
      <c r="HO60" s="230"/>
      <c r="HP60" s="230"/>
      <c r="HQ60" s="230"/>
      <c r="HR60" s="230"/>
      <c r="HS60" s="230"/>
      <c r="HT60" s="230"/>
      <c r="HU60" s="230"/>
      <c r="HV60" s="230"/>
      <c r="HW60" s="230"/>
      <c r="HX60" s="230"/>
      <c r="HY60" s="230"/>
      <c r="HZ60" s="230"/>
      <c r="IA60" s="230"/>
      <c r="IB60" s="230"/>
      <c r="IC60" s="230"/>
      <c r="ID60" s="230"/>
      <c r="IE60" s="230"/>
      <c r="IF60" s="230"/>
      <c r="IG60" s="230"/>
      <c r="IH60" s="230"/>
      <c r="II60" s="230"/>
      <c r="IJ60" s="230"/>
      <c r="IK60" s="230"/>
      <c r="IL60" s="230"/>
      <c r="IM60" s="230"/>
      <c r="IN60" s="230"/>
      <c r="IO60" s="230"/>
      <c r="IP60" s="230"/>
      <c r="IQ60" s="230"/>
      <c r="IR60" s="230"/>
      <c r="IS60" s="230"/>
      <c r="IT60" s="230"/>
      <c r="IU60" s="230"/>
      <c r="IV60" s="230"/>
      <c r="IW60" s="230"/>
      <c r="IX60" s="230"/>
      <c r="IY60" s="230"/>
      <c r="IZ60" s="230"/>
      <c r="JA60" s="230"/>
      <c r="JB60" s="230"/>
      <c r="JC60" s="230"/>
      <c r="JD60" s="230"/>
      <c r="JE60" s="230"/>
      <c r="JF60" s="230"/>
      <c r="JG60" s="230"/>
      <c r="JH60" s="230"/>
      <c r="JI60" s="230"/>
      <c r="JJ60" s="230"/>
      <c r="JK60" s="230"/>
      <c r="JL60" s="230"/>
      <c r="JM60" s="230"/>
      <c r="JN60" s="230"/>
      <c r="JO60" s="230"/>
      <c r="JP60" s="230"/>
      <c r="JQ60" s="230"/>
      <c r="JR60" s="230"/>
      <c r="JS60" s="230"/>
      <c r="JT60" s="230"/>
      <c r="JU60" s="230"/>
      <c r="JV60" s="230"/>
      <c r="JW60" s="230"/>
      <c r="JX60" s="230"/>
      <c r="JY60" s="230"/>
      <c r="JZ60" s="230"/>
      <c r="KA60" s="230"/>
      <c r="KB60" s="230"/>
      <c r="KC60" s="230"/>
      <c r="KD60" s="230"/>
      <c r="KE60" s="230"/>
      <c r="KF60" s="230"/>
      <c r="KG60" s="230"/>
      <c r="KH60" s="230"/>
      <c r="KI60" s="230"/>
      <c r="KJ60" s="230"/>
      <c r="KK60" s="230"/>
      <c r="KL60" s="230"/>
      <c r="KM60" s="230"/>
      <c r="KN60" s="230"/>
      <c r="KO60" s="230"/>
      <c r="KP60" s="230"/>
      <c r="KQ60" s="230"/>
      <c r="KR60" s="230"/>
      <c r="KS60" s="230"/>
      <c r="KT60" s="230"/>
      <c r="KU60" s="230"/>
      <c r="KV60" s="230"/>
      <c r="KW60" s="230"/>
      <c r="KX60" s="230"/>
      <c r="KY60" s="230"/>
      <c r="KZ60" s="230"/>
      <c r="LA60" s="230"/>
      <c r="LB60" s="230"/>
      <c r="LC60" s="230"/>
      <c r="LD60" s="230"/>
      <c r="LE60" s="230"/>
      <c r="LF60" s="230"/>
      <c r="LG60" s="230"/>
      <c r="LH60" s="230"/>
      <c r="LI60" s="230"/>
      <c r="LJ60" s="230"/>
      <c r="LK60" s="230"/>
      <c r="LL60" s="230"/>
      <c r="LM60" s="230"/>
      <c r="LN60" s="230"/>
      <c r="LO60" s="230"/>
      <c r="LP60" s="230"/>
      <c r="LQ60" s="230"/>
      <c r="LR60" s="230"/>
      <c r="LS60" s="230"/>
      <c r="LT60" s="230"/>
      <c r="LU60" s="230"/>
      <c r="LV60" s="230"/>
      <c r="LW60" s="230"/>
      <c r="LX60" s="230"/>
      <c r="LY60" s="230"/>
      <c r="LZ60" s="230"/>
      <c r="MA60" s="230"/>
      <c r="MB60" s="230"/>
      <c r="MC60" s="230"/>
      <c r="MD60" s="230"/>
      <c r="ME60" s="230"/>
      <c r="MF60" s="230"/>
      <c r="MG60" s="230"/>
      <c r="MH60" s="230"/>
      <c r="MI60" s="230"/>
      <c r="MJ60" s="230"/>
      <c r="MK60" s="230"/>
      <c r="ML60" s="230"/>
      <c r="MM60" s="230"/>
      <c r="MN60" s="230"/>
      <c r="MO60" s="230"/>
      <c r="MP60" s="230"/>
      <c r="MQ60" s="230"/>
      <c r="MR60" s="230"/>
      <c r="MS60" s="230"/>
      <c r="MT60" s="230"/>
      <c r="MU60" s="230"/>
      <c r="MV60" s="230"/>
      <c r="MW60" s="230"/>
      <c r="MX60" s="230"/>
      <c r="MY60" s="230"/>
      <c r="MZ60" s="230"/>
      <c r="NA60" s="230"/>
      <c r="NB60" s="230"/>
      <c r="NC60" s="230"/>
      <c r="ND60" s="230"/>
      <c r="NE60" s="230"/>
      <c r="NF60" s="230"/>
      <c r="NG60" s="230"/>
      <c r="NH60" s="230"/>
      <c r="NI60" s="230"/>
      <c r="NJ60" s="230"/>
      <c r="NK60" s="230"/>
      <c r="NL60" s="230"/>
      <c r="NM60" s="230"/>
      <c r="NN60" s="230"/>
      <c r="NO60" s="230"/>
      <c r="NP60" s="230"/>
      <c r="NQ60" s="230"/>
      <c r="NR60" s="230"/>
      <c r="NS60" s="230"/>
      <c r="NT60" s="230"/>
      <c r="NU60" s="230"/>
      <c r="NV60" s="230"/>
      <c r="NW60" s="230"/>
    </row>
    <row r="61" spans="1:387">
      <c r="A61" s="40" t="s">
        <v>58</v>
      </c>
      <c r="B61" s="50">
        <v>172.95454733516794</v>
      </c>
      <c r="C61" s="50">
        <v>109.34538405555458</v>
      </c>
      <c r="D61" s="50">
        <v>87.054301247487089</v>
      </c>
      <c r="E61" s="50">
        <v>70.778773999999999</v>
      </c>
      <c r="F61" s="50">
        <v>143.81052339039658</v>
      </c>
      <c r="G61" s="121">
        <v>23.829831953768789</v>
      </c>
      <c r="H61" s="38">
        <v>13.144956771332879</v>
      </c>
      <c r="I61" s="38">
        <v>57.740432161114619</v>
      </c>
      <c r="J61" s="38">
        <v>32.198191999999999</v>
      </c>
      <c r="K61" s="132">
        <v>42.041784165927986</v>
      </c>
      <c r="L61" s="41" t="s">
        <v>59</v>
      </c>
      <c r="CG61" s="230"/>
      <c r="CH61" s="230"/>
      <c r="CI61" s="230"/>
      <c r="CJ61" s="230"/>
      <c r="CK61" s="230"/>
      <c r="CL61" s="230"/>
      <c r="CM61" s="230"/>
      <c r="CN61" s="230"/>
      <c r="CO61" s="230"/>
      <c r="CP61" s="230"/>
      <c r="CQ61" s="230"/>
      <c r="CR61" s="230"/>
      <c r="CS61" s="230"/>
      <c r="CT61" s="230"/>
      <c r="CU61" s="230"/>
      <c r="CV61" s="230"/>
      <c r="CW61" s="230"/>
      <c r="CX61" s="230"/>
      <c r="CY61" s="230"/>
      <c r="CZ61" s="230"/>
      <c r="DA61" s="230"/>
      <c r="DB61" s="230"/>
      <c r="DC61" s="230"/>
      <c r="DD61" s="230"/>
      <c r="DE61" s="230"/>
      <c r="DF61" s="230"/>
      <c r="DG61" s="230"/>
      <c r="DH61" s="230"/>
      <c r="DI61" s="230"/>
      <c r="DJ61" s="230"/>
      <c r="DK61" s="230"/>
      <c r="DL61" s="230"/>
      <c r="DM61" s="230"/>
      <c r="DN61" s="230"/>
      <c r="DO61" s="230"/>
      <c r="DP61" s="230"/>
      <c r="DQ61" s="230"/>
      <c r="DR61" s="230"/>
      <c r="DS61" s="230"/>
      <c r="DT61" s="230"/>
      <c r="DU61" s="230"/>
      <c r="DV61" s="230"/>
      <c r="DW61" s="230"/>
      <c r="DX61" s="230"/>
      <c r="DY61" s="230"/>
      <c r="DZ61" s="230"/>
      <c r="EA61" s="230"/>
      <c r="EB61" s="230"/>
      <c r="EC61" s="230"/>
      <c r="ED61" s="230"/>
      <c r="EE61" s="230"/>
      <c r="EF61" s="230"/>
      <c r="EG61" s="230"/>
      <c r="EH61" s="230"/>
      <c r="EI61" s="230"/>
      <c r="EJ61" s="230"/>
      <c r="EK61" s="230"/>
      <c r="EL61" s="230"/>
      <c r="EM61" s="230"/>
      <c r="EN61" s="230"/>
      <c r="EO61" s="230"/>
      <c r="EP61" s="230"/>
      <c r="EQ61" s="230"/>
      <c r="ER61" s="230"/>
      <c r="ES61" s="230"/>
      <c r="ET61" s="230"/>
      <c r="EU61" s="230"/>
      <c r="EV61" s="230"/>
      <c r="EW61" s="230"/>
      <c r="EX61" s="230"/>
      <c r="EY61" s="230"/>
      <c r="EZ61" s="230"/>
      <c r="FA61" s="230"/>
      <c r="FB61" s="230"/>
      <c r="FC61" s="230"/>
      <c r="FD61" s="230"/>
      <c r="FE61" s="230"/>
      <c r="FF61" s="230"/>
      <c r="FG61" s="230"/>
      <c r="FH61" s="230"/>
      <c r="FI61" s="230"/>
      <c r="FJ61" s="230"/>
      <c r="FK61" s="230"/>
      <c r="FL61" s="230"/>
      <c r="FM61" s="230"/>
      <c r="FN61" s="230"/>
      <c r="FO61" s="230"/>
      <c r="FP61" s="230"/>
      <c r="FQ61" s="230"/>
      <c r="FR61" s="230"/>
      <c r="FS61" s="230"/>
      <c r="FT61" s="230"/>
      <c r="FU61" s="230"/>
      <c r="FV61" s="230"/>
      <c r="FW61" s="230"/>
      <c r="FX61" s="230"/>
      <c r="FY61" s="230"/>
      <c r="FZ61" s="230"/>
      <c r="GA61" s="230"/>
      <c r="GB61" s="230"/>
      <c r="GC61" s="230"/>
      <c r="GD61" s="230"/>
      <c r="GE61" s="230"/>
      <c r="GF61" s="230"/>
      <c r="GG61" s="230"/>
      <c r="GH61" s="230"/>
      <c r="GI61" s="230"/>
      <c r="GJ61" s="230"/>
      <c r="GK61" s="230"/>
      <c r="GL61" s="230"/>
      <c r="GM61" s="230"/>
      <c r="GN61" s="230"/>
      <c r="GO61" s="230"/>
      <c r="GP61" s="230"/>
      <c r="GQ61" s="230"/>
      <c r="GR61" s="230"/>
      <c r="GS61" s="230"/>
      <c r="GT61" s="230"/>
      <c r="GU61" s="230"/>
      <c r="GV61" s="230"/>
      <c r="GW61" s="230"/>
      <c r="GX61" s="230"/>
      <c r="GY61" s="230"/>
      <c r="GZ61" s="230"/>
      <c r="HA61" s="230"/>
      <c r="HB61" s="230"/>
      <c r="HC61" s="230"/>
      <c r="HD61" s="230"/>
      <c r="HE61" s="230"/>
      <c r="HF61" s="230"/>
      <c r="HG61" s="230"/>
      <c r="HH61" s="230"/>
      <c r="HI61" s="230"/>
      <c r="HJ61" s="230"/>
      <c r="HK61" s="230"/>
      <c r="HL61" s="230"/>
      <c r="HM61" s="230"/>
      <c r="HN61" s="230"/>
      <c r="HO61" s="230"/>
      <c r="HP61" s="230"/>
      <c r="HQ61" s="230"/>
      <c r="HR61" s="230"/>
      <c r="HS61" s="230"/>
      <c r="HT61" s="230"/>
      <c r="HU61" s="230"/>
      <c r="HV61" s="230"/>
      <c r="HW61" s="230"/>
      <c r="HX61" s="230"/>
      <c r="HY61" s="230"/>
      <c r="HZ61" s="230"/>
      <c r="IA61" s="230"/>
      <c r="IB61" s="230"/>
      <c r="IC61" s="230"/>
      <c r="ID61" s="230"/>
      <c r="IE61" s="230"/>
      <c r="IF61" s="230"/>
      <c r="IG61" s="230"/>
      <c r="IH61" s="230"/>
      <c r="II61" s="230"/>
      <c r="IJ61" s="230"/>
      <c r="IK61" s="230"/>
      <c r="IL61" s="230"/>
      <c r="IM61" s="230"/>
      <c r="IN61" s="230"/>
      <c r="IO61" s="230"/>
      <c r="IP61" s="230"/>
      <c r="IQ61" s="230"/>
      <c r="IR61" s="230"/>
      <c r="IS61" s="230"/>
      <c r="IT61" s="230"/>
      <c r="IU61" s="230"/>
      <c r="IV61" s="230"/>
      <c r="IW61" s="230"/>
      <c r="IX61" s="230"/>
      <c r="IY61" s="230"/>
      <c r="IZ61" s="230"/>
      <c r="JA61" s="230"/>
      <c r="JB61" s="230"/>
      <c r="JC61" s="230"/>
      <c r="JD61" s="230"/>
      <c r="JE61" s="230"/>
      <c r="JF61" s="230"/>
      <c r="JG61" s="230"/>
      <c r="JH61" s="230"/>
      <c r="JI61" s="230"/>
      <c r="JJ61" s="230"/>
      <c r="JK61" s="230"/>
      <c r="JL61" s="230"/>
      <c r="JM61" s="230"/>
      <c r="JN61" s="230"/>
      <c r="JO61" s="230"/>
      <c r="JP61" s="230"/>
      <c r="JQ61" s="230"/>
      <c r="JR61" s="230"/>
      <c r="JS61" s="230"/>
      <c r="JT61" s="230"/>
      <c r="JU61" s="230"/>
      <c r="JV61" s="230"/>
      <c r="JW61" s="230"/>
      <c r="JX61" s="230"/>
      <c r="JY61" s="230"/>
      <c r="JZ61" s="230"/>
      <c r="KA61" s="230"/>
      <c r="KB61" s="230"/>
      <c r="KC61" s="230"/>
      <c r="KD61" s="230"/>
      <c r="KE61" s="230"/>
      <c r="KF61" s="230"/>
      <c r="KG61" s="230"/>
      <c r="KH61" s="230"/>
      <c r="KI61" s="230"/>
      <c r="KJ61" s="230"/>
      <c r="KK61" s="230"/>
      <c r="KL61" s="230"/>
      <c r="KM61" s="230"/>
      <c r="KN61" s="230"/>
      <c r="KO61" s="230"/>
      <c r="KP61" s="230"/>
      <c r="KQ61" s="230"/>
      <c r="KR61" s="230"/>
      <c r="KS61" s="230"/>
      <c r="KT61" s="230"/>
      <c r="KU61" s="230"/>
      <c r="KV61" s="230"/>
      <c r="KW61" s="230"/>
      <c r="KX61" s="230"/>
      <c r="KY61" s="230"/>
      <c r="KZ61" s="230"/>
      <c r="LA61" s="230"/>
      <c r="LB61" s="230"/>
      <c r="LC61" s="230"/>
      <c r="LD61" s="230"/>
      <c r="LE61" s="230"/>
      <c r="LF61" s="230"/>
      <c r="LG61" s="230"/>
      <c r="LH61" s="230"/>
      <c r="LI61" s="230"/>
      <c r="LJ61" s="230"/>
      <c r="LK61" s="230"/>
      <c r="LL61" s="230"/>
      <c r="LM61" s="230"/>
      <c r="LN61" s="230"/>
      <c r="LO61" s="230"/>
      <c r="LP61" s="230"/>
      <c r="LQ61" s="230"/>
      <c r="LR61" s="230"/>
      <c r="LS61" s="230"/>
      <c r="LT61" s="230"/>
      <c r="LU61" s="230"/>
      <c r="LV61" s="230"/>
      <c r="LW61" s="230"/>
      <c r="LX61" s="230"/>
      <c r="LY61" s="230"/>
      <c r="LZ61" s="230"/>
      <c r="MA61" s="230"/>
      <c r="MB61" s="230"/>
      <c r="MC61" s="230"/>
      <c r="MD61" s="230"/>
      <c r="ME61" s="230"/>
      <c r="MF61" s="230"/>
      <c r="MG61" s="230"/>
      <c r="MH61" s="230"/>
      <c r="MI61" s="230"/>
      <c r="MJ61" s="230"/>
      <c r="MK61" s="230"/>
      <c r="ML61" s="230"/>
      <c r="MM61" s="230"/>
      <c r="MN61" s="230"/>
      <c r="MO61" s="230"/>
      <c r="MP61" s="230"/>
      <c r="MQ61" s="230"/>
      <c r="MR61" s="230"/>
      <c r="MS61" s="230"/>
      <c r="MT61" s="230"/>
      <c r="MU61" s="230"/>
      <c r="MV61" s="230"/>
      <c r="MW61" s="230"/>
      <c r="MX61" s="230"/>
      <c r="MY61" s="230"/>
      <c r="MZ61" s="230"/>
      <c r="NA61" s="230"/>
      <c r="NB61" s="230"/>
      <c r="NC61" s="230"/>
      <c r="ND61" s="230"/>
      <c r="NE61" s="230"/>
      <c r="NF61" s="230"/>
      <c r="NG61" s="230"/>
      <c r="NH61" s="230"/>
      <c r="NI61" s="230"/>
      <c r="NJ61" s="230"/>
      <c r="NK61" s="230"/>
      <c r="NL61" s="230"/>
      <c r="NM61" s="230"/>
      <c r="NN61" s="230"/>
      <c r="NO61" s="230"/>
      <c r="NP61" s="230"/>
      <c r="NQ61" s="230"/>
      <c r="NR61" s="230"/>
      <c r="NS61" s="230"/>
      <c r="NT61" s="230"/>
      <c r="NU61" s="230"/>
      <c r="NV61" s="230"/>
      <c r="NW61" s="230"/>
    </row>
    <row r="62" spans="1:387" ht="13.5" thickBot="1">
      <c r="A62" s="85" t="s">
        <v>101</v>
      </c>
      <c r="B62" s="38">
        <v>2.4431520812983694</v>
      </c>
      <c r="C62" s="38">
        <v>60.077576870647221</v>
      </c>
      <c r="D62" s="38">
        <v>25.393828014927731</v>
      </c>
      <c r="E62" s="38">
        <v>60.036669000000003</v>
      </c>
      <c r="F62" s="38">
        <v>82.160854334358561</v>
      </c>
      <c r="G62" s="125">
        <v>14.629307108016151</v>
      </c>
      <c r="H62" s="67">
        <v>30.576599098817116</v>
      </c>
      <c r="I62" s="67">
        <v>21.166421614526417</v>
      </c>
      <c r="J62" s="67">
        <v>28.563790000000001</v>
      </c>
      <c r="K62" s="138">
        <v>20.544365971357355</v>
      </c>
      <c r="L62" s="86" t="s">
        <v>102</v>
      </c>
      <c r="CG62" s="230"/>
      <c r="CH62" s="230"/>
      <c r="CI62" s="230"/>
      <c r="CJ62" s="230"/>
      <c r="CK62" s="230"/>
      <c r="CL62" s="230"/>
      <c r="CM62" s="230"/>
      <c r="CN62" s="230"/>
      <c r="CO62" s="230"/>
      <c r="CP62" s="230"/>
      <c r="CQ62" s="230"/>
      <c r="CR62" s="230"/>
      <c r="CS62" s="230"/>
      <c r="CT62" s="230"/>
      <c r="CU62" s="230"/>
      <c r="CV62" s="230"/>
      <c r="CW62" s="230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0"/>
      <c r="DI62" s="230"/>
      <c r="DJ62" s="230"/>
      <c r="DK62" s="230"/>
      <c r="DL62" s="230"/>
      <c r="DM62" s="230"/>
      <c r="DN62" s="230"/>
      <c r="DO62" s="230"/>
      <c r="DP62" s="230"/>
      <c r="DQ62" s="230"/>
      <c r="DR62" s="230"/>
      <c r="DS62" s="230"/>
      <c r="DT62" s="230"/>
      <c r="DU62" s="230"/>
      <c r="DV62" s="230"/>
      <c r="DW62" s="230"/>
      <c r="DX62" s="230"/>
      <c r="DY62" s="230"/>
      <c r="DZ62" s="230"/>
      <c r="EA62" s="230"/>
      <c r="EB62" s="230"/>
      <c r="EC62" s="230"/>
      <c r="ED62" s="230"/>
      <c r="EE62" s="230"/>
      <c r="EF62" s="230"/>
      <c r="EG62" s="230"/>
      <c r="EH62" s="230"/>
      <c r="EI62" s="230"/>
      <c r="EJ62" s="230"/>
      <c r="EK62" s="230"/>
      <c r="EL62" s="230"/>
      <c r="EM62" s="230"/>
      <c r="EN62" s="230"/>
      <c r="EO62" s="230"/>
      <c r="EP62" s="230"/>
      <c r="EQ62" s="230"/>
      <c r="ER62" s="230"/>
      <c r="ES62" s="230"/>
      <c r="ET62" s="230"/>
      <c r="EU62" s="230"/>
      <c r="EV62" s="230"/>
      <c r="EW62" s="230"/>
      <c r="EX62" s="230"/>
      <c r="EY62" s="230"/>
      <c r="EZ62" s="230"/>
      <c r="FA62" s="230"/>
      <c r="FB62" s="230"/>
      <c r="FC62" s="230"/>
      <c r="FD62" s="230"/>
      <c r="FE62" s="230"/>
      <c r="FF62" s="230"/>
      <c r="FG62" s="230"/>
      <c r="FH62" s="230"/>
      <c r="FI62" s="230"/>
      <c r="FJ62" s="230"/>
      <c r="FK62" s="230"/>
      <c r="FL62" s="230"/>
      <c r="FM62" s="230"/>
      <c r="FN62" s="230"/>
      <c r="FO62" s="230"/>
      <c r="FP62" s="230"/>
      <c r="FQ62" s="230"/>
      <c r="FR62" s="230"/>
      <c r="FS62" s="230"/>
      <c r="FT62" s="230"/>
      <c r="FU62" s="230"/>
      <c r="FV62" s="230"/>
      <c r="FW62" s="230"/>
      <c r="FX62" s="230"/>
      <c r="FY62" s="230"/>
      <c r="FZ62" s="230"/>
      <c r="GA62" s="230"/>
      <c r="GB62" s="230"/>
      <c r="GC62" s="230"/>
      <c r="GD62" s="230"/>
      <c r="GE62" s="230"/>
      <c r="GF62" s="230"/>
      <c r="GG62" s="230"/>
      <c r="GH62" s="230"/>
      <c r="GI62" s="230"/>
      <c r="GJ62" s="230"/>
      <c r="GK62" s="230"/>
      <c r="GL62" s="230"/>
      <c r="GM62" s="230"/>
      <c r="GN62" s="230"/>
      <c r="GO62" s="230"/>
      <c r="GP62" s="230"/>
      <c r="GQ62" s="230"/>
      <c r="GR62" s="230"/>
      <c r="GS62" s="230"/>
      <c r="GT62" s="230"/>
      <c r="GU62" s="230"/>
      <c r="GV62" s="230"/>
      <c r="GW62" s="230"/>
      <c r="GX62" s="230"/>
      <c r="GY62" s="230"/>
      <c r="GZ62" s="230"/>
      <c r="HA62" s="230"/>
      <c r="HB62" s="230"/>
      <c r="HC62" s="230"/>
      <c r="HD62" s="230"/>
      <c r="HE62" s="230"/>
      <c r="HF62" s="230"/>
      <c r="HG62" s="230"/>
      <c r="HH62" s="230"/>
      <c r="HI62" s="230"/>
      <c r="HJ62" s="230"/>
      <c r="HK62" s="230"/>
      <c r="HL62" s="230"/>
      <c r="HM62" s="230"/>
      <c r="HN62" s="230"/>
      <c r="HO62" s="230"/>
      <c r="HP62" s="230"/>
      <c r="HQ62" s="230"/>
      <c r="HR62" s="230"/>
      <c r="HS62" s="230"/>
      <c r="HT62" s="230"/>
      <c r="HU62" s="230"/>
      <c r="HV62" s="230"/>
      <c r="HW62" s="230"/>
      <c r="HX62" s="230"/>
      <c r="HY62" s="230"/>
      <c r="HZ62" s="230"/>
      <c r="IA62" s="230"/>
      <c r="IB62" s="230"/>
      <c r="IC62" s="230"/>
      <c r="ID62" s="230"/>
      <c r="IE62" s="230"/>
      <c r="IF62" s="230"/>
      <c r="IG62" s="230"/>
      <c r="IH62" s="230"/>
      <c r="II62" s="230"/>
      <c r="IJ62" s="230"/>
      <c r="IK62" s="230"/>
      <c r="IL62" s="230"/>
      <c r="IM62" s="230"/>
      <c r="IN62" s="230"/>
      <c r="IO62" s="230"/>
      <c r="IP62" s="230"/>
      <c r="IQ62" s="230"/>
      <c r="IR62" s="230"/>
      <c r="IS62" s="230"/>
      <c r="IT62" s="230"/>
      <c r="IU62" s="230"/>
      <c r="IV62" s="230"/>
      <c r="IW62" s="230"/>
      <c r="IX62" s="230"/>
      <c r="IY62" s="230"/>
      <c r="IZ62" s="230"/>
      <c r="JA62" s="230"/>
      <c r="JB62" s="230"/>
      <c r="JC62" s="230"/>
      <c r="JD62" s="230"/>
      <c r="JE62" s="230"/>
      <c r="JF62" s="230"/>
      <c r="JG62" s="230"/>
      <c r="JH62" s="230"/>
      <c r="JI62" s="230"/>
      <c r="JJ62" s="230"/>
      <c r="JK62" s="230"/>
      <c r="JL62" s="230"/>
      <c r="JM62" s="230"/>
      <c r="JN62" s="230"/>
      <c r="JO62" s="230"/>
      <c r="JP62" s="230"/>
      <c r="JQ62" s="230"/>
      <c r="JR62" s="230"/>
      <c r="JS62" s="230"/>
      <c r="JT62" s="230"/>
      <c r="JU62" s="230"/>
      <c r="JV62" s="230"/>
      <c r="JW62" s="230"/>
      <c r="JX62" s="230"/>
      <c r="JY62" s="230"/>
      <c r="JZ62" s="230"/>
      <c r="KA62" s="230"/>
      <c r="KB62" s="230"/>
      <c r="KC62" s="230"/>
      <c r="KD62" s="230"/>
      <c r="KE62" s="230"/>
      <c r="KF62" s="230"/>
      <c r="KG62" s="230"/>
      <c r="KH62" s="230"/>
      <c r="KI62" s="230"/>
      <c r="KJ62" s="230"/>
      <c r="KK62" s="230"/>
      <c r="KL62" s="230"/>
      <c r="KM62" s="230"/>
      <c r="KN62" s="230"/>
      <c r="KO62" s="230"/>
      <c r="KP62" s="230"/>
      <c r="KQ62" s="230"/>
      <c r="KR62" s="230"/>
      <c r="KS62" s="230"/>
      <c r="KT62" s="230"/>
      <c r="KU62" s="230"/>
      <c r="KV62" s="230"/>
      <c r="KW62" s="230"/>
      <c r="KX62" s="230"/>
      <c r="KY62" s="230"/>
      <c r="KZ62" s="230"/>
      <c r="LA62" s="230"/>
      <c r="LB62" s="230"/>
      <c r="LC62" s="230"/>
      <c r="LD62" s="230"/>
      <c r="LE62" s="230"/>
      <c r="LF62" s="230"/>
      <c r="LG62" s="230"/>
      <c r="LH62" s="230"/>
      <c r="LI62" s="230"/>
      <c r="LJ62" s="230"/>
      <c r="LK62" s="230"/>
      <c r="LL62" s="230"/>
      <c r="LM62" s="230"/>
      <c r="LN62" s="230"/>
      <c r="LO62" s="230"/>
      <c r="LP62" s="230"/>
      <c r="LQ62" s="230"/>
      <c r="LR62" s="230"/>
      <c r="LS62" s="230"/>
      <c r="LT62" s="230"/>
      <c r="LU62" s="230"/>
      <c r="LV62" s="230"/>
      <c r="LW62" s="230"/>
      <c r="LX62" s="230"/>
      <c r="LY62" s="230"/>
      <c r="LZ62" s="230"/>
      <c r="MA62" s="230"/>
      <c r="MB62" s="230"/>
      <c r="MC62" s="230"/>
      <c r="MD62" s="230"/>
      <c r="ME62" s="230"/>
      <c r="MF62" s="230"/>
      <c r="MG62" s="230"/>
      <c r="MH62" s="230"/>
      <c r="MI62" s="230"/>
      <c r="MJ62" s="230"/>
      <c r="MK62" s="230"/>
      <c r="ML62" s="230"/>
      <c r="MM62" s="230"/>
      <c r="MN62" s="230"/>
      <c r="MO62" s="230"/>
      <c r="MP62" s="230"/>
      <c r="MQ62" s="230"/>
      <c r="MR62" s="230"/>
      <c r="MS62" s="230"/>
      <c r="MT62" s="230"/>
      <c r="MU62" s="230"/>
      <c r="MV62" s="230"/>
      <c r="MW62" s="230"/>
      <c r="MX62" s="230"/>
      <c r="MY62" s="230"/>
      <c r="MZ62" s="230"/>
      <c r="NA62" s="230"/>
      <c r="NB62" s="230"/>
      <c r="NC62" s="230"/>
      <c r="ND62" s="230"/>
      <c r="NE62" s="230"/>
      <c r="NF62" s="230"/>
      <c r="NG62" s="230"/>
      <c r="NH62" s="230"/>
      <c r="NI62" s="230"/>
      <c r="NJ62" s="230"/>
      <c r="NK62" s="230"/>
      <c r="NL62" s="230"/>
      <c r="NM62" s="230"/>
      <c r="NN62" s="230"/>
      <c r="NO62" s="230"/>
      <c r="NP62" s="230"/>
      <c r="NQ62" s="230"/>
      <c r="NR62" s="230"/>
      <c r="NS62" s="230"/>
      <c r="NT62" s="230"/>
      <c r="NU62" s="230"/>
      <c r="NV62" s="230"/>
      <c r="NW62" s="230"/>
    </row>
    <row r="63" spans="1:387" ht="13.5" thickBot="1">
      <c r="A63" s="191" t="s">
        <v>103</v>
      </c>
      <c r="B63" s="15">
        <v>453.77152815857653</v>
      </c>
      <c r="C63" s="15">
        <v>449.74364397287638</v>
      </c>
      <c r="D63" s="15">
        <v>685.06471002996113</v>
      </c>
      <c r="E63" s="15">
        <v>708.87545499999999</v>
      </c>
      <c r="F63" s="15">
        <v>799.05786740833094</v>
      </c>
      <c r="G63" s="118">
        <v>25.466700795932102</v>
      </c>
      <c r="H63" s="15">
        <v>21.721506524120851</v>
      </c>
      <c r="I63" s="15">
        <v>21.257781529143895</v>
      </c>
      <c r="J63" s="15">
        <v>52.7986</v>
      </c>
      <c r="K63" s="127">
        <v>69.137206739715467</v>
      </c>
      <c r="L63" s="201" t="s">
        <v>104</v>
      </c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0"/>
      <c r="CT63" s="230"/>
      <c r="CU63" s="230"/>
      <c r="CV63" s="230"/>
      <c r="CW63" s="230"/>
      <c r="CX63" s="230"/>
      <c r="CY63" s="230"/>
      <c r="CZ63" s="230"/>
      <c r="DA63" s="230"/>
      <c r="DB63" s="230"/>
      <c r="DC63" s="230"/>
      <c r="DD63" s="230"/>
      <c r="DE63" s="230"/>
      <c r="DF63" s="230"/>
      <c r="DG63" s="230"/>
      <c r="DH63" s="230"/>
      <c r="DI63" s="230"/>
      <c r="DJ63" s="230"/>
      <c r="DK63" s="230"/>
      <c r="DL63" s="230"/>
      <c r="DM63" s="230"/>
      <c r="DN63" s="230"/>
      <c r="DO63" s="230"/>
      <c r="DP63" s="230"/>
      <c r="DQ63" s="230"/>
      <c r="DR63" s="230"/>
      <c r="DS63" s="230"/>
      <c r="DT63" s="230"/>
      <c r="DU63" s="230"/>
      <c r="DV63" s="230"/>
      <c r="DW63" s="230"/>
      <c r="DX63" s="230"/>
      <c r="DY63" s="230"/>
      <c r="DZ63" s="230"/>
      <c r="EA63" s="230"/>
      <c r="EB63" s="230"/>
      <c r="EC63" s="230"/>
      <c r="ED63" s="230"/>
      <c r="EE63" s="230"/>
      <c r="EF63" s="230"/>
      <c r="EG63" s="230"/>
      <c r="EH63" s="230"/>
      <c r="EI63" s="230"/>
      <c r="EJ63" s="230"/>
      <c r="EK63" s="230"/>
      <c r="EL63" s="230"/>
      <c r="EM63" s="230"/>
      <c r="EN63" s="230"/>
      <c r="EO63" s="230"/>
      <c r="EP63" s="230"/>
      <c r="EQ63" s="230"/>
      <c r="ER63" s="230"/>
      <c r="ES63" s="230"/>
      <c r="ET63" s="230"/>
      <c r="EU63" s="230"/>
      <c r="EV63" s="230"/>
      <c r="EW63" s="230"/>
      <c r="EX63" s="230"/>
      <c r="EY63" s="230"/>
      <c r="EZ63" s="230"/>
      <c r="FA63" s="230"/>
      <c r="FB63" s="230"/>
      <c r="FC63" s="230"/>
      <c r="FD63" s="230"/>
      <c r="FE63" s="230"/>
      <c r="FF63" s="230"/>
      <c r="FG63" s="230"/>
      <c r="FH63" s="230"/>
      <c r="FI63" s="230"/>
      <c r="FJ63" s="230"/>
      <c r="FK63" s="230"/>
      <c r="FL63" s="230"/>
      <c r="FM63" s="230"/>
      <c r="FN63" s="230"/>
      <c r="FO63" s="230"/>
      <c r="FP63" s="230"/>
      <c r="FQ63" s="230"/>
      <c r="FR63" s="230"/>
      <c r="FS63" s="230"/>
      <c r="FT63" s="230"/>
      <c r="FU63" s="230"/>
      <c r="FV63" s="230"/>
      <c r="FW63" s="230"/>
      <c r="FX63" s="230"/>
      <c r="FY63" s="230"/>
      <c r="FZ63" s="230"/>
      <c r="GA63" s="230"/>
      <c r="GB63" s="230"/>
      <c r="GC63" s="230"/>
      <c r="GD63" s="230"/>
      <c r="GE63" s="230"/>
      <c r="GF63" s="230"/>
      <c r="GG63" s="230"/>
      <c r="GH63" s="230"/>
      <c r="GI63" s="230"/>
      <c r="GJ63" s="230"/>
      <c r="GK63" s="230"/>
      <c r="GL63" s="230"/>
      <c r="GM63" s="230"/>
      <c r="GN63" s="230"/>
      <c r="GO63" s="230"/>
      <c r="GP63" s="230"/>
      <c r="GQ63" s="230"/>
      <c r="GR63" s="230"/>
      <c r="GS63" s="230"/>
      <c r="GT63" s="230"/>
      <c r="GU63" s="230"/>
      <c r="GV63" s="230"/>
      <c r="GW63" s="230"/>
      <c r="GX63" s="230"/>
      <c r="GY63" s="230"/>
      <c r="GZ63" s="230"/>
      <c r="HA63" s="230"/>
      <c r="HB63" s="230"/>
      <c r="HC63" s="230"/>
      <c r="HD63" s="230"/>
      <c r="HE63" s="230"/>
      <c r="HF63" s="230"/>
      <c r="HG63" s="230"/>
      <c r="HH63" s="230"/>
      <c r="HI63" s="230"/>
      <c r="HJ63" s="230"/>
      <c r="HK63" s="230"/>
      <c r="HL63" s="230"/>
      <c r="HM63" s="230"/>
      <c r="HN63" s="230"/>
      <c r="HO63" s="230"/>
      <c r="HP63" s="230"/>
      <c r="HQ63" s="230"/>
      <c r="HR63" s="230"/>
      <c r="HS63" s="230"/>
      <c r="HT63" s="230"/>
      <c r="HU63" s="230"/>
      <c r="HV63" s="230"/>
      <c r="HW63" s="230"/>
      <c r="HX63" s="230"/>
      <c r="HY63" s="230"/>
      <c r="HZ63" s="230"/>
      <c r="IA63" s="230"/>
      <c r="IB63" s="230"/>
      <c r="IC63" s="230"/>
      <c r="ID63" s="230"/>
      <c r="IE63" s="230"/>
      <c r="IF63" s="230"/>
      <c r="IG63" s="230"/>
      <c r="IH63" s="230"/>
      <c r="II63" s="230"/>
      <c r="IJ63" s="230"/>
      <c r="IK63" s="230"/>
      <c r="IL63" s="230"/>
      <c r="IM63" s="230"/>
      <c r="IN63" s="230"/>
      <c r="IO63" s="230"/>
      <c r="IP63" s="230"/>
      <c r="IQ63" s="230"/>
      <c r="IR63" s="230"/>
      <c r="IS63" s="230"/>
      <c r="IT63" s="230"/>
      <c r="IU63" s="230"/>
      <c r="IV63" s="230"/>
      <c r="IW63" s="230"/>
      <c r="IX63" s="230"/>
      <c r="IY63" s="230"/>
      <c r="IZ63" s="230"/>
      <c r="JA63" s="230"/>
      <c r="JB63" s="230"/>
      <c r="JC63" s="230"/>
      <c r="JD63" s="230"/>
      <c r="JE63" s="230"/>
      <c r="JF63" s="230"/>
      <c r="JG63" s="230"/>
      <c r="JH63" s="230"/>
      <c r="JI63" s="230"/>
      <c r="JJ63" s="230"/>
      <c r="JK63" s="230"/>
      <c r="JL63" s="230"/>
      <c r="JM63" s="230"/>
      <c r="JN63" s="230"/>
      <c r="JO63" s="230"/>
      <c r="JP63" s="230"/>
      <c r="JQ63" s="230"/>
      <c r="JR63" s="230"/>
      <c r="JS63" s="230"/>
      <c r="JT63" s="230"/>
      <c r="JU63" s="230"/>
      <c r="JV63" s="230"/>
      <c r="JW63" s="230"/>
      <c r="JX63" s="230"/>
      <c r="JY63" s="230"/>
      <c r="JZ63" s="230"/>
      <c r="KA63" s="230"/>
      <c r="KB63" s="230"/>
      <c r="KC63" s="230"/>
      <c r="KD63" s="230"/>
      <c r="KE63" s="230"/>
      <c r="KF63" s="230"/>
      <c r="KG63" s="230"/>
      <c r="KH63" s="230"/>
      <c r="KI63" s="230"/>
      <c r="KJ63" s="230"/>
      <c r="KK63" s="230"/>
      <c r="KL63" s="230"/>
      <c r="KM63" s="230"/>
      <c r="KN63" s="230"/>
      <c r="KO63" s="230"/>
      <c r="KP63" s="230"/>
      <c r="KQ63" s="230"/>
      <c r="KR63" s="230"/>
      <c r="KS63" s="230"/>
      <c r="KT63" s="230"/>
      <c r="KU63" s="230"/>
      <c r="KV63" s="230"/>
      <c r="KW63" s="230"/>
      <c r="KX63" s="230"/>
      <c r="KY63" s="230"/>
      <c r="KZ63" s="230"/>
      <c r="LA63" s="230"/>
      <c r="LB63" s="230"/>
      <c r="LC63" s="230"/>
      <c r="LD63" s="230"/>
      <c r="LE63" s="230"/>
      <c r="LF63" s="230"/>
      <c r="LG63" s="230"/>
      <c r="LH63" s="230"/>
      <c r="LI63" s="230"/>
      <c r="LJ63" s="230"/>
      <c r="LK63" s="230"/>
      <c r="LL63" s="230"/>
      <c r="LM63" s="230"/>
      <c r="LN63" s="230"/>
      <c r="LO63" s="230"/>
      <c r="LP63" s="230"/>
      <c r="LQ63" s="230"/>
      <c r="LR63" s="230"/>
      <c r="LS63" s="230"/>
      <c r="LT63" s="230"/>
      <c r="LU63" s="230"/>
      <c r="LV63" s="230"/>
      <c r="LW63" s="230"/>
      <c r="LX63" s="230"/>
      <c r="LY63" s="230"/>
      <c r="LZ63" s="230"/>
      <c r="MA63" s="230"/>
      <c r="MB63" s="230"/>
      <c r="MC63" s="230"/>
      <c r="MD63" s="230"/>
      <c r="ME63" s="230"/>
      <c r="MF63" s="230"/>
      <c r="MG63" s="230"/>
      <c r="MH63" s="230"/>
      <c r="MI63" s="230"/>
      <c r="MJ63" s="230"/>
      <c r="MK63" s="230"/>
      <c r="ML63" s="230"/>
      <c r="MM63" s="230"/>
      <c r="MN63" s="230"/>
      <c r="MO63" s="230"/>
      <c r="MP63" s="230"/>
      <c r="MQ63" s="230"/>
      <c r="MR63" s="230"/>
      <c r="MS63" s="230"/>
      <c r="MT63" s="230"/>
      <c r="MU63" s="230"/>
      <c r="MV63" s="230"/>
      <c r="MW63" s="230"/>
      <c r="MX63" s="230"/>
      <c r="MY63" s="230"/>
      <c r="MZ63" s="230"/>
      <c r="NA63" s="230"/>
      <c r="NB63" s="230"/>
      <c r="NC63" s="230"/>
      <c r="ND63" s="230"/>
      <c r="NE63" s="230"/>
      <c r="NF63" s="230"/>
      <c r="NG63" s="230"/>
      <c r="NH63" s="230"/>
      <c r="NI63" s="230"/>
      <c r="NJ63" s="230"/>
      <c r="NK63" s="230"/>
      <c r="NL63" s="230"/>
      <c r="NM63" s="230"/>
      <c r="NN63" s="230"/>
      <c r="NO63" s="230"/>
      <c r="NP63" s="230"/>
      <c r="NQ63" s="230"/>
      <c r="NR63" s="230"/>
      <c r="NS63" s="230"/>
      <c r="NT63" s="230"/>
      <c r="NU63" s="230"/>
      <c r="NV63" s="230"/>
      <c r="NW63" s="230"/>
    </row>
    <row r="64" spans="1:387" ht="20.25" customHeight="1" thickBot="1">
      <c r="A64" s="191" t="s">
        <v>7</v>
      </c>
      <c r="B64" s="15">
        <v>453.53970474772666</v>
      </c>
      <c r="C64" s="15">
        <v>449.57222610518323</v>
      </c>
      <c r="D64" s="15">
        <v>684.86901118661433</v>
      </c>
      <c r="E64" s="15">
        <v>708.66410099999996</v>
      </c>
      <c r="F64" s="15">
        <v>799.05783379117088</v>
      </c>
      <c r="G64" s="118">
        <v>25.414896742297916</v>
      </c>
      <c r="H64" s="15">
        <v>19.364736267271173</v>
      </c>
      <c r="I64" s="15">
        <v>20.970566402550087</v>
      </c>
      <c r="J64" s="15">
        <v>52.573804000000003</v>
      </c>
      <c r="K64" s="127">
        <v>68.72730934097801</v>
      </c>
      <c r="L64" s="201" t="s">
        <v>105</v>
      </c>
      <c r="CG64" s="230"/>
      <c r="CH64" s="230"/>
      <c r="CI64" s="230"/>
      <c r="CJ64" s="230"/>
      <c r="CK64" s="230"/>
      <c r="CL64" s="230"/>
      <c r="CM64" s="230"/>
      <c r="CN64" s="230"/>
      <c r="CO64" s="230"/>
      <c r="CP64" s="230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0"/>
      <c r="DB64" s="230"/>
      <c r="DC64" s="230"/>
      <c r="DD64" s="230"/>
      <c r="DE64" s="230"/>
      <c r="DF64" s="230"/>
      <c r="DG64" s="230"/>
      <c r="DH64" s="230"/>
      <c r="DI64" s="230"/>
      <c r="DJ64" s="230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0"/>
      <c r="DW64" s="230"/>
      <c r="DX64" s="230"/>
      <c r="DY64" s="230"/>
      <c r="DZ64" s="230"/>
      <c r="EA64" s="230"/>
      <c r="EB64" s="230"/>
      <c r="EC64" s="230"/>
      <c r="ED64" s="230"/>
      <c r="EE64" s="230"/>
      <c r="EF64" s="230"/>
      <c r="EG64" s="230"/>
      <c r="EH64" s="230"/>
      <c r="EI64" s="230"/>
      <c r="EJ64" s="230"/>
      <c r="EK64" s="230"/>
      <c r="EL64" s="230"/>
      <c r="EM64" s="230"/>
      <c r="EN64" s="230"/>
      <c r="EO64" s="230"/>
      <c r="EP64" s="230"/>
      <c r="EQ64" s="230"/>
      <c r="ER64" s="230"/>
      <c r="ES64" s="230"/>
      <c r="ET64" s="230"/>
      <c r="EU64" s="230"/>
      <c r="EV64" s="230"/>
      <c r="EW64" s="230"/>
      <c r="EX64" s="230"/>
      <c r="EY64" s="230"/>
      <c r="EZ64" s="230"/>
      <c r="FA64" s="230"/>
      <c r="FB64" s="230"/>
      <c r="FC64" s="230"/>
      <c r="FD64" s="230"/>
      <c r="FE64" s="230"/>
      <c r="FF64" s="230"/>
      <c r="FG64" s="230"/>
      <c r="FH64" s="230"/>
      <c r="FI64" s="230"/>
      <c r="FJ64" s="230"/>
      <c r="FK64" s="230"/>
      <c r="FL64" s="230"/>
      <c r="FM64" s="230"/>
      <c r="FN64" s="230"/>
      <c r="FO64" s="230"/>
      <c r="FP64" s="230"/>
      <c r="FQ64" s="230"/>
      <c r="FR64" s="230"/>
      <c r="FS64" s="230"/>
      <c r="FT64" s="230"/>
      <c r="FU64" s="230"/>
      <c r="FV64" s="230"/>
      <c r="FW64" s="230"/>
      <c r="FX64" s="230"/>
      <c r="FY64" s="230"/>
      <c r="FZ64" s="230"/>
      <c r="GA64" s="230"/>
      <c r="GB64" s="230"/>
      <c r="GC64" s="230"/>
      <c r="GD64" s="230"/>
      <c r="GE64" s="230"/>
      <c r="GF64" s="230"/>
      <c r="GG64" s="230"/>
      <c r="GH64" s="230"/>
      <c r="GI64" s="230"/>
      <c r="GJ64" s="230"/>
      <c r="GK64" s="230"/>
      <c r="GL64" s="230"/>
      <c r="GM64" s="230"/>
      <c r="GN64" s="230"/>
      <c r="GO64" s="230"/>
      <c r="GP64" s="230"/>
      <c r="GQ64" s="230"/>
      <c r="GR64" s="230"/>
      <c r="GS64" s="230"/>
      <c r="GT64" s="230"/>
      <c r="GU64" s="230"/>
      <c r="GV64" s="230"/>
      <c r="GW64" s="230"/>
      <c r="GX64" s="230"/>
      <c r="GY64" s="230"/>
      <c r="GZ64" s="230"/>
      <c r="HA64" s="230"/>
      <c r="HB64" s="230"/>
      <c r="HC64" s="230"/>
      <c r="HD64" s="230"/>
      <c r="HE64" s="230"/>
      <c r="HF64" s="230"/>
      <c r="HG64" s="230"/>
      <c r="HH64" s="230"/>
      <c r="HI64" s="230"/>
      <c r="HJ64" s="230"/>
      <c r="HK64" s="230"/>
      <c r="HL64" s="230"/>
      <c r="HM64" s="230"/>
      <c r="HN64" s="230"/>
      <c r="HO64" s="230"/>
      <c r="HP64" s="230"/>
      <c r="HQ64" s="230"/>
      <c r="HR64" s="230"/>
      <c r="HS64" s="230"/>
      <c r="HT64" s="230"/>
      <c r="HU64" s="230"/>
      <c r="HV64" s="230"/>
      <c r="HW64" s="230"/>
      <c r="HX64" s="230"/>
      <c r="HY64" s="230"/>
      <c r="HZ64" s="230"/>
      <c r="IA64" s="230"/>
      <c r="IB64" s="230"/>
      <c r="IC64" s="230"/>
      <c r="ID64" s="230"/>
      <c r="IE64" s="230"/>
      <c r="IF64" s="230"/>
      <c r="IG64" s="230"/>
      <c r="IH64" s="230"/>
      <c r="II64" s="230"/>
      <c r="IJ64" s="230"/>
      <c r="IK64" s="230"/>
      <c r="IL64" s="230"/>
      <c r="IM64" s="230"/>
      <c r="IN64" s="230"/>
      <c r="IO64" s="230"/>
      <c r="IP64" s="230"/>
      <c r="IQ64" s="230"/>
      <c r="IR64" s="230"/>
      <c r="IS64" s="230"/>
      <c r="IT64" s="230"/>
      <c r="IU64" s="230"/>
      <c r="IV64" s="230"/>
      <c r="IW64" s="230"/>
      <c r="IX64" s="230"/>
      <c r="IY64" s="230"/>
      <c r="IZ64" s="230"/>
      <c r="JA64" s="230"/>
      <c r="JB64" s="230"/>
      <c r="JC64" s="230"/>
      <c r="JD64" s="230"/>
      <c r="JE64" s="230"/>
      <c r="JF64" s="230"/>
      <c r="JG64" s="230"/>
      <c r="JH64" s="230"/>
      <c r="JI64" s="230"/>
      <c r="JJ64" s="230"/>
      <c r="JK64" s="230"/>
      <c r="JL64" s="230"/>
      <c r="JM64" s="230"/>
      <c r="JN64" s="230"/>
      <c r="JO64" s="230"/>
      <c r="JP64" s="230"/>
      <c r="JQ64" s="230"/>
      <c r="JR64" s="230"/>
      <c r="JS64" s="230"/>
      <c r="JT64" s="230"/>
      <c r="JU64" s="230"/>
      <c r="JV64" s="230"/>
      <c r="JW64" s="230"/>
      <c r="JX64" s="230"/>
      <c r="JY64" s="230"/>
      <c r="JZ64" s="230"/>
      <c r="KA64" s="230"/>
      <c r="KB64" s="230"/>
      <c r="KC64" s="230"/>
      <c r="KD64" s="230"/>
      <c r="KE64" s="230"/>
      <c r="KF64" s="230"/>
      <c r="KG64" s="230"/>
      <c r="KH64" s="230"/>
      <c r="KI64" s="230"/>
      <c r="KJ64" s="230"/>
      <c r="KK64" s="230"/>
      <c r="KL64" s="230"/>
      <c r="KM64" s="230"/>
      <c r="KN64" s="230"/>
      <c r="KO64" s="230"/>
      <c r="KP64" s="230"/>
      <c r="KQ64" s="230"/>
      <c r="KR64" s="230"/>
      <c r="KS64" s="230"/>
      <c r="KT64" s="230"/>
      <c r="KU64" s="230"/>
      <c r="KV64" s="230"/>
      <c r="KW64" s="230"/>
      <c r="KX64" s="230"/>
      <c r="KY64" s="230"/>
      <c r="KZ64" s="230"/>
      <c r="LA64" s="230"/>
      <c r="LB64" s="230"/>
      <c r="LC64" s="230"/>
      <c r="LD64" s="230"/>
      <c r="LE64" s="230"/>
      <c r="LF64" s="230"/>
      <c r="LG64" s="230"/>
      <c r="LH64" s="230"/>
      <c r="LI64" s="230"/>
      <c r="LJ64" s="230"/>
      <c r="LK64" s="230"/>
      <c r="LL64" s="230"/>
      <c r="LM64" s="230"/>
      <c r="LN64" s="230"/>
      <c r="LO64" s="230"/>
      <c r="LP64" s="230"/>
      <c r="LQ64" s="230"/>
      <c r="LR64" s="230"/>
      <c r="LS64" s="230"/>
      <c r="LT64" s="230"/>
      <c r="LU64" s="230"/>
      <c r="LV64" s="230"/>
      <c r="LW64" s="230"/>
      <c r="LX64" s="230"/>
      <c r="LY64" s="230"/>
      <c r="LZ64" s="230"/>
      <c r="MA64" s="230"/>
      <c r="MB64" s="230"/>
      <c r="MC64" s="230"/>
      <c r="MD64" s="230"/>
      <c r="ME64" s="230"/>
      <c r="MF64" s="230"/>
      <c r="MG64" s="230"/>
      <c r="MH64" s="230"/>
      <c r="MI64" s="230"/>
      <c r="MJ64" s="230"/>
      <c r="MK64" s="230"/>
      <c r="ML64" s="230"/>
      <c r="MM64" s="230"/>
      <c r="MN64" s="230"/>
      <c r="MO64" s="230"/>
      <c r="MP64" s="230"/>
      <c r="MQ64" s="230"/>
      <c r="MR64" s="230"/>
      <c r="MS64" s="230"/>
      <c r="MT64" s="230"/>
      <c r="MU64" s="230"/>
      <c r="MV64" s="230"/>
      <c r="MW64" s="230"/>
      <c r="MX64" s="230"/>
      <c r="MY64" s="230"/>
      <c r="MZ64" s="230"/>
      <c r="NA64" s="230"/>
      <c r="NB64" s="230"/>
      <c r="NC64" s="230"/>
      <c r="ND64" s="230"/>
      <c r="NE64" s="230"/>
      <c r="NF64" s="230"/>
      <c r="NG64" s="230"/>
      <c r="NH64" s="230"/>
      <c r="NI64" s="230"/>
      <c r="NJ64" s="230"/>
      <c r="NK64" s="230"/>
      <c r="NL64" s="230"/>
      <c r="NM64" s="230"/>
      <c r="NN64" s="230"/>
      <c r="NO64" s="230"/>
      <c r="NP64" s="230"/>
      <c r="NQ64" s="230"/>
      <c r="NR64" s="230"/>
      <c r="NS64" s="230"/>
      <c r="NT64" s="230"/>
      <c r="NU64" s="230"/>
      <c r="NV64" s="230"/>
      <c r="NW64" s="230"/>
    </row>
    <row r="65" spans="1:387">
      <c r="A65" s="40" t="s">
        <v>106</v>
      </c>
      <c r="B65" s="38">
        <v>291.26774326838944</v>
      </c>
      <c r="C65" s="38">
        <v>303.87494446498994</v>
      </c>
      <c r="D65" s="38">
        <v>536.961373340715</v>
      </c>
      <c r="E65" s="38">
        <v>498.36036200000001</v>
      </c>
      <c r="F65" s="38">
        <v>475.29535812720349</v>
      </c>
      <c r="G65" s="121">
        <v>23.800416257683395</v>
      </c>
      <c r="H65" s="38">
        <v>18.130620423557914</v>
      </c>
      <c r="I65" s="38">
        <v>19.623943286815184</v>
      </c>
      <c r="J65" s="38">
        <v>48.272038000000002</v>
      </c>
      <c r="K65" s="132">
        <v>62.430174424722956</v>
      </c>
      <c r="L65" s="41" t="s">
        <v>107</v>
      </c>
      <c r="CG65" s="230"/>
      <c r="CH65" s="230"/>
      <c r="CI65" s="230"/>
      <c r="CJ65" s="230"/>
      <c r="CK65" s="230"/>
      <c r="CL65" s="230"/>
      <c r="CM65" s="230"/>
      <c r="CN65" s="230"/>
      <c r="CO65" s="230"/>
      <c r="CP65" s="230"/>
      <c r="CQ65" s="230"/>
      <c r="CR65" s="230"/>
      <c r="CS65" s="230"/>
      <c r="CT65" s="230"/>
      <c r="CU65" s="230"/>
      <c r="CV65" s="230"/>
      <c r="CW65" s="230"/>
      <c r="CX65" s="230"/>
      <c r="CY65" s="230"/>
      <c r="CZ65" s="230"/>
      <c r="DA65" s="230"/>
      <c r="DB65" s="230"/>
      <c r="DC65" s="230"/>
      <c r="DD65" s="230"/>
      <c r="DE65" s="230"/>
      <c r="DF65" s="230"/>
      <c r="DG65" s="230"/>
      <c r="DH65" s="230"/>
      <c r="DI65" s="230"/>
      <c r="DJ65" s="230"/>
      <c r="DK65" s="230"/>
      <c r="DL65" s="230"/>
      <c r="DM65" s="230"/>
      <c r="DN65" s="230"/>
      <c r="DO65" s="230"/>
      <c r="DP65" s="230"/>
      <c r="DQ65" s="230"/>
      <c r="DR65" s="230"/>
      <c r="DS65" s="230"/>
      <c r="DT65" s="230"/>
      <c r="DU65" s="230"/>
      <c r="DV65" s="230"/>
      <c r="DW65" s="230"/>
      <c r="DX65" s="230"/>
      <c r="DY65" s="230"/>
      <c r="DZ65" s="230"/>
      <c r="EA65" s="230"/>
      <c r="EB65" s="230"/>
      <c r="EC65" s="230"/>
      <c r="ED65" s="230"/>
      <c r="EE65" s="230"/>
      <c r="EF65" s="230"/>
      <c r="EG65" s="230"/>
      <c r="EH65" s="230"/>
      <c r="EI65" s="230"/>
      <c r="EJ65" s="230"/>
      <c r="EK65" s="230"/>
      <c r="EL65" s="230"/>
      <c r="EM65" s="230"/>
      <c r="EN65" s="230"/>
      <c r="EO65" s="230"/>
      <c r="EP65" s="230"/>
      <c r="EQ65" s="230"/>
      <c r="ER65" s="230"/>
      <c r="ES65" s="230"/>
      <c r="ET65" s="230"/>
      <c r="EU65" s="230"/>
      <c r="EV65" s="230"/>
      <c r="EW65" s="230"/>
      <c r="EX65" s="230"/>
      <c r="EY65" s="230"/>
      <c r="EZ65" s="230"/>
      <c r="FA65" s="230"/>
      <c r="FB65" s="230"/>
      <c r="FC65" s="230"/>
      <c r="FD65" s="230"/>
      <c r="FE65" s="230"/>
      <c r="FF65" s="230"/>
      <c r="FG65" s="230"/>
      <c r="FH65" s="230"/>
      <c r="FI65" s="230"/>
      <c r="FJ65" s="230"/>
      <c r="FK65" s="230"/>
      <c r="FL65" s="230"/>
      <c r="FM65" s="230"/>
      <c r="FN65" s="230"/>
      <c r="FO65" s="230"/>
      <c r="FP65" s="230"/>
      <c r="FQ65" s="230"/>
      <c r="FR65" s="230"/>
      <c r="FS65" s="230"/>
      <c r="FT65" s="230"/>
      <c r="FU65" s="230"/>
      <c r="FV65" s="230"/>
      <c r="FW65" s="230"/>
      <c r="FX65" s="230"/>
      <c r="FY65" s="230"/>
      <c r="FZ65" s="230"/>
      <c r="GA65" s="230"/>
      <c r="GB65" s="230"/>
      <c r="GC65" s="230"/>
      <c r="GD65" s="230"/>
      <c r="GE65" s="230"/>
      <c r="GF65" s="230"/>
      <c r="GG65" s="230"/>
      <c r="GH65" s="230"/>
      <c r="GI65" s="230"/>
      <c r="GJ65" s="230"/>
      <c r="GK65" s="230"/>
      <c r="GL65" s="230"/>
      <c r="GM65" s="230"/>
      <c r="GN65" s="230"/>
      <c r="GO65" s="230"/>
      <c r="GP65" s="230"/>
      <c r="GQ65" s="230"/>
      <c r="GR65" s="230"/>
      <c r="GS65" s="230"/>
      <c r="GT65" s="230"/>
      <c r="GU65" s="230"/>
      <c r="GV65" s="230"/>
      <c r="GW65" s="230"/>
      <c r="GX65" s="230"/>
      <c r="GY65" s="230"/>
      <c r="GZ65" s="230"/>
      <c r="HA65" s="230"/>
      <c r="HB65" s="230"/>
      <c r="HC65" s="230"/>
      <c r="HD65" s="230"/>
      <c r="HE65" s="230"/>
      <c r="HF65" s="230"/>
      <c r="HG65" s="230"/>
      <c r="HH65" s="230"/>
      <c r="HI65" s="230"/>
      <c r="HJ65" s="230"/>
      <c r="HK65" s="230"/>
      <c r="HL65" s="230"/>
      <c r="HM65" s="230"/>
      <c r="HN65" s="230"/>
      <c r="HO65" s="230"/>
      <c r="HP65" s="230"/>
      <c r="HQ65" s="230"/>
      <c r="HR65" s="230"/>
      <c r="HS65" s="230"/>
      <c r="HT65" s="230"/>
      <c r="HU65" s="230"/>
      <c r="HV65" s="230"/>
      <c r="HW65" s="230"/>
      <c r="HX65" s="230"/>
      <c r="HY65" s="230"/>
      <c r="HZ65" s="230"/>
      <c r="IA65" s="230"/>
      <c r="IB65" s="230"/>
      <c r="IC65" s="230"/>
      <c r="ID65" s="230"/>
      <c r="IE65" s="230"/>
      <c r="IF65" s="230"/>
      <c r="IG65" s="230"/>
      <c r="IH65" s="230"/>
      <c r="II65" s="230"/>
      <c r="IJ65" s="230"/>
      <c r="IK65" s="230"/>
      <c r="IL65" s="230"/>
      <c r="IM65" s="230"/>
      <c r="IN65" s="230"/>
      <c r="IO65" s="230"/>
      <c r="IP65" s="230"/>
      <c r="IQ65" s="230"/>
      <c r="IR65" s="230"/>
      <c r="IS65" s="230"/>
      <c r="IT65" s="230"/>
      <c r="IU65" s="230"/>
      <c r="IV65" s="230"/>
      <c r="IW65" s="230"/>
      <c r="IX65" s="230"/>
      <c r="IY65" s="230"/>
      <c r="IZ65" s="230"/>
      <c r="JA65" s="230"/>
      <c r="JB65" s="230"/>
      <c r="JC65" s="230"/>
      <c r="JD65" s="230"/>
      <c r="JE65" s="230"/>
      <c r="JF65" s="230"/>
      <c r="JG65" s="230"/>
      <c r="JH65" s="230"/>
      <c r="JI65" s="230"/>
      <c r="JJ65" s="230"/>
      <c r="JK65" s="230"/>
      <c r="JL65" s="230"/>
      <c r="JM65" s="230"/>
      <c r="JN65" s="230"/>
      <c r="JO65" s="230"/>
      <c r="JP65" s="230"/>
      <c r="JQ65" s="230"/>
      <c r="JR65" s="230"/>
      <c r="JS65" s="230"/>
      <c r="JT65" s="230"/>
      <c r="JU65" s="230"/>
      <c r="JV65" s="230"/>
      <c r="JW65" s="230"/>
      <c r="JX65" s="230"/>
      <c r="JY65" s="230"/>
      <c r="JZ65" s="230"/>
      <c r="KA65" s="230"/>
      <c r="KB65" s="230"/>
      <c r="KC65" s="230"/>
      <c r="KD65" s="230"/>
      <c r="KE65" s="230"/>
      <c r="KF65" s="230"/>
      <c r="KG65" s="230"/>
      <c r="KH65" s="230"/>
      <c r="KI65" s="230"/>
      <c r="KJ65" s="230"/>
      <c r="KK65" s="230"/>
      <c r="KL65" s="230"/>
      <c r="KM65" s="230"/>
      <c r="KN65" s="230"/>
      <c r="KO65" s="230"/>
      <c r="KP65" s="230"/>
      <c r="KQ65" s="230"/>
      <c r="KR65" s="230"/>
      <c r="KS65" s="230"/>
      <c r="KT65" s="230"/>
      <c r="KU65" s="230"/>
      <c r="KV65" s="230"/>
      <c r="KW65" s="230"/>
      <c r="KX65" s="230"/>
      <c r="KY65" s="230"/>
      <c r="KZ65" s="230"/>
      <c r="LA65" s="230"/>
      <c r="LB65" s="230"/>
      <c r="LC65" s="230"/>
      <c r="LD65" s="230"/>
      <c r="LE65" s="230"/>
      <c r="LF65" s="230"/>
      <c r="LG65" s="230"/>
      <c r="LH65" s="230"/>
      <c r="LI65" s="230"/>
      <c r="LJ65" s="230"/>
      <c r="LK65" s="230"/>
      <c r="LL65" s="230"/>
      <c r="LM65" s="230"/>
      <c r="LN65" s="230"/>
      <c r="LO65" s="230"/>
      <c r="LP65" s="230"/>
      <c r="LQ65" s="230"/>
      <c r="LR65" s="230"/>
      <c r="LS65" s="230"/>
      <c r="LT65" s="230"/>
      <c r="LU65" s="230"/>
      <c r="LV65" s="230"/>
      <c r="LW65" s="230"/>
      <c r="LX65" s="230"/>
      <c r="LY65" s="230"/>
      <c r="LZ65" s="230"/>
      <c r="MA65" s="230"/>
      <c r="MB65" s="230"/>
      <c r="MC65" s="230"/>
      <c r="MD65" s="230"/>
      <c r="ME65" s="230"/>
      <c r="MF65" s="230"/>
      <c r="MG65" s="230"/>
      <c r="MH65" s="230"/>
      <c r="MI65" s="230"/>
      <c r="MJ65" s="230"/>
      <c r="MK65" s="230"/>
      <c r="ML65" s="230"/>
      <c r="MM65" s="230"/>
      <c r="MN65" s="230"/>
      <c r="MO65" s="230"/>
      <c r="MP65" s="230"/>
      <c r="MQ65" s="230"/>
      <c r="MR65" s="230"/>
      <c r="MS65" s="230"/>
      <c r="MT65" s="230"/>
      <c r="MU65" s="230"/>
      <c r="MV65" s="230"/>
      <c r="MW65" s="230"/>
      <c r="MX65" s="230"/>
      <c r="MY65" s="230"/>
      <c r="MZ65" s="230"/>
      <c r="NA65" s="230"/>
      <c r="NB65" s="230"/>
      <c r="NC65" s="230"/>
      <c r="ND65" s="230"/>
      <c r="NE65" s="230"/>
      <c r="NF65" s="230"/>
      <c r="NG65" s="230"/>
      <c r="NH65" s="230"/>
      <c r="NI65" s="230"/>
      <c r="NJ65" s="230"/>
      <c r="NK65" s="230"/>
      <c r="NL65" s="230"/>
      <c r="NM65" s="230"/>
      <c r="NN65" s="230"/>
      <c r="NO65" s="230"/>
      <c r="NP65" s="230"/>
      <c r="NQ65" s="230"/>
      <c r="NR65" s="230"/>
      <c r="NS65" s="230"/>
      <c r="NT65" s="230"/>
      <c r="NU65" s="230"/>
      <c r="NV65" s="230"/>
      <c r="NW65" s="230"/>
    </row>
    <row r="66" spans="1:387" ht="13.5" thickBot="1">
      <c r="A66" s="40" t="s">
        <v>108</v>
      </c>
      <c r="B66" s="38">
        <v>162.27196147933722</v>
      </c>
      <c r="C66" s="38">
        <v>145.69728164019335</v>
      </c>
      <c r="D66" s="38">
        <v>147.90763784589922</v>
      </c>
      <c r="E66" s="38">
        <v>210.30373900000001</v>
      </c>
      <c r="F66" s="38">
        <v>323.76247566396734</v>
      </c>
      <c r="G66" s="121">
        <v>1.6144804846145222</v>
      </c>
      <c r="H66" s="38">
        <v>1.2341158437132573</v>
      </c>
      <c r="I66" s="38">
        <v>1.3466231157349027</v>
      </c>
      <c r="J66" s="38">
        <v>4.3017659999999998</v>
      </c>
      <c r="K66" s="132">
        <v>6.2971349162550556</v>
      </c>
      <c r="L66" s="41" t="s">
        <v>109</v>
      </c>
      <c r="CG66" s="230"/>
      <c r="CH66" s="230"/>
      <c r="CI66" s="230"/>
      <c r="CJ66" s="230"/>
      <c r="CK66" s="230"/>
      <c r="CL66" s="230"/>
      <c r="CM66" s="230"/>
      <c r="CN66" s="230"/>
      <c r="CO66" s="230"/>
      <c r="CP66" s="230"/>
      <c r="CQ66" s="230"/>
      <c r="CR66" s="230"/>
      <c r="CS66" s="230"/>
      <c r="CT66" s="230"/>
      <c r="CU66" s="230"/>
      <c r="CV66" s="230"/>
      <c r="CW66" s="230"/>
      <c r="CX66" s="230"/>
      <c r="CY66" s="230"/>
      <c r="CZ66" s="230"/>
      <c r="DA66" s="230"/>
      <c r="DB66" s="230"/>
      <c r="DC66" s="230"/>
      <c r="DD66" s="230"/>
      <c r="DE66" s="230"/>
      <c r="DF66" s="230"/>
      <c r="DG66" s="230"/>
      <c r="DH66" s="230"/>
      <c r="DI66" s="230"/>
      <c r="DJ66" s="230"/>
      <c r="DK66" s="230"/>
      <c r="DL66" s="230"/>
      <c r="DM66" s="230"/>
      <c r="DN66" s="230"/>
      <c r="DO66" s="230"/>
      <c r="DP66" s="230"/>
      <c r="DQ66" s="230"/>
      <c r="DR66" s="230"/>
      <c r="DS66" s="230"/>
      <c r="DT66" s="230"/>
      <c r="DU66" s="230"/>
      <c r="DV66" s="230"/>
      <c r="DW66" s="230"/>
      <c r="DX66" s="230"/>
      <c r="DY66" s="230"/>
      <c r="DZ66" s="230"/>
      <c r="EA66" s="230"/>
      <c r="EB66" s="230"/>
      <c r="EC66" s="230"/>
      <c r="ED66" s="230"/>
      <c r="EE66" s="230"/>
      <c r="EF66" s="230"/>
      <c r="EG66" s="230"/>
      <c r="EH66" s="230"/>
      <c r="EI66" s="230"/>
      <c r="EJ66" s="230"/>
      <c r="EK66" s="230"/>
      <c r="EL66" s="230"/>
      <c r="EM66" s="230"/>
      <c r="EN66" s="230"/>
      <c r="EO66" s="230"/>
      <c r="EP66" s="230"/>
      <c r="EQ66" s="230"/>
      <c r="ER66" s="230"/>
      <c r="ES66" s="230"/>
      <c r="ET66" s="230"/>
      <c r="EU66" s="230"/>
      <c r="EV66" s="230"/>
      <c r="EW66" s="230"/>
      <c r="EX66" s="230"/>
      <c r="EY66" s="230"/>
      <c r="EZ66" s="230"/>
      <c r="FA66" s="230"/>
      <c r="FB66" s="230"/>
      <c r="FC66" s="230"/>
      <c r="FD66" s="230"/>
      <c r="FE66" s="230"/>
      <c r="FF66" s="230"/>
      <c r="FG66" s="230"/>
      <c r="FH66" s="230"/>
      <c r="FI66" s="230"/>
      <c r="FJ66" s="230"/>
      <c r="FK66" s="230"/>
      <c r="FL66" s="230"/>
      <c r="FM66" s="230"/>
      <c r="FN66" s="230"/>
      <c r="FO66" s="230"/>
      <c r="FP66" s="230"/>
      <c r="FQ66" s="230"/>
      <c r="FR66" s="230"/>
      <c r="FS66" s="230"/>
      <c r="FT66" s="230"/>
      <c r="FU66" s="230"/>
      <c r="FV66" s="230"/>
      <c r="FW66" s="230"/>
      <c r="FX66" s="230"/>
      <c r="FY66" s="230"/>
      <c r="FZ66" s="230"/>
      <c r="GA66" s="230"/>
      <c r="GB66" s="230"/>
      <c r="GC66" s="230"/>
      <c r="GD66" s="230"/>
      <c r="GE66" s="230"/>
      <c r="GF66" s="230"/>
      <c r="GG66" s="230"/>
      <c r="GH66" s="230"/>
      <c r="GI66" s="230"/>
      <c r="GJ66" s="230"/>
      <c r="GK66" s="230"/>
      <c r="GL66" s="230"/>
      <c r="GM66" s="230"/>
      <c r="GN66" s="230"/>
      <c r="GO66" s="230"/>
      <c r="GP66" s="230"/>
      <c r="GQ66" s="230"/>
      <c r="GR66" s="230"/>
      <c r="GS66" s="230"/>
      <c r="GT66" s="230"/>
      <c r="GU66" s="230"/>
      <c r="GV66" s="230"/>
      <c r="GW66" s="230"/>
      <c r="GX66" s="230"/>
      <c r="GY66" s="230"/>
      <c r="GZ66" s="230"/>
      <c r="HA66" s="230"/>
      <c r="HB66" s="230"/>
      <c r="HC66" s="230"/>
      <c r="HD66" s="230"/>
      <c r="HE66" s="230"/>
      <c r="HF66" s="230"/>
      <c r="HG66" s="230"/>
      <c r="HH66" s="230"/>
      <c r="HI66" s="230"/>
      <c r="HJ66" s="230"/>
      <c r="HK66" s="230"/>
      <c r="HL66" s="230"/>
      <c r="HM66" s="230"/>
      <c r="HN66" s="230"/>
      <c r="HO66" s="230"/>
      <c r="HP66" s="230"/>
      <c r="HQ66" s="230"/>
      <c r="HR66" s="230"/>
      <c r="HS66" s="230"/>
      <c r="HT66" s="230"/>
      <c r="HU66" s="230"/>
      <c r="HV66" s="230"/>
      <c r="HW66" s="230"/>
      <c r="HX66" s="230"/>
      <c r="HY66" s="230"/>
      <c r="HZ66" s="230"/>
      <c r="IA66" s="230"/>
      <c r="IB66" s="230"/>
      <c r="IC66" s="230"/>
      <c r="ID66" s="230"/>
      <c r="IE66" s="230"/>
      <c r="IF66" s="230"/>
      <c r="IG66" s="230"/>
      <c r="IH66" s="230"/>
      <c r="II66" s="230"/>
      <c r="IJ66" s="230"/>
      <c r="IK66" s="230"/>
      <c r="IL66" s="230"/>
      <c r="IM66" s="230"/>
      <c r="IN66" s="230"/>
      <c r="IO66" s="230"/>
      <c r="IP66" s="230"/>
      <c r="IQ66" s="230"/>
      <c r="IR66" s="230"/>
      <c r="IS66" s="230"/>
      <c r="IT66" s="230"/>
      <c r="IU66" s="230"/>
      <c r="IV66" s="230"/>
      <c r="IW66" s="230"/>
      <c r="IX66" s="230"/>
      <c r="IY66" s="230"/>
      <c r="IZ66" s="230"/>
      <c r="JA66" s="230"/>
      <c r="JB66" s="230"/>
      <c r="JC66" s="230"/>
      <c r="JD66" s="230"/>
      <c r="JE66" s="230"/>
      <c r="JF66" s="230"/>
      <c r="JG66" s="230"/>
      <c r="JH66" s="230"/>
      <c r="JI66" s="230"/>
      <c r="JJ66" s="230"/>
      <c r="JK66" s="230"/>
      <c r="JL66" s="230"/>
      <c r="JM66" s="230"/>
      <c r="JN66" s="230"/>
      <c r="JO66" s="230"/>
      <c r="JP66" s="230"/>
      <c r="JQ66" s="230"/>
      <c r="JR66" s="230"/>
      <c r="JS66" s="230"/>
      <c r="JT66" s="230"/>
      <c r="JU66" s="230"/>
      <c r="JV66" s="230"/>
      <c r="JW66" s="230"/>
      <c r="JX66" s="230"/>
      <c r="JY66" s="230"/>
      <c r="JZ66" s="230"/>
      <c r="KA66" s="230"/>
      <c r="KB66" s="230"/>
      <c r="KC66" s="230"/>
      <c r="KD66" s="230"/>
      <c r="KE66" s="230"/>
      <c r="KF66" s="230"/>
      <c r="KG66" s="230"/>
      <c r="KH66" s="230"/>
      <c r="KI66" s="230"/>
      <c r="KJ66" s="230"/>
      <c r="KK66" s="230"/>
      <c r="KL66" s="230"/>
      <c r="KM66" s="230"/>
      <c r="KN66" s="230"/>
      <c r="KO66" s="230"/>
      <c r="KP66" s="230"/>
      <c r="KQ66" s="230"/>
      <c r="KR66" s="230"/>
      <c r="KS66" s="230"/>
      <c r="KT66" s="230"/>
      <c r="KU66" s="230"/>
      <c r="KV66" s="230"/>
      <c r="KW66" s="230"/>
      <c r="KX66" s="230"/>
      <c r="KY66" s="230"/>
      <c r="KZ66" s="230"/>
      <c r="LA66" s="230"/>
      <c r="LB66" s="230"/>
      <c r="LC66" s="230"/>
      <c r="LD66" s="230"/>
      <c r="LE66" s="230"/>
      <c r="LF66" s="230"/>
      <c r="LG66" s="230"/>
      <c r="LH66" s="230"/>
      <c r="LI66" s="230"/>
      <c r="LJ66" s="230"/>
      <c r="LK66" s="230"/>
      <c r="LL66" s="230"/>
      <c r="LM66" s="230"/>
      <c r="LN66" s="230"/>
      <c r="LO66" s="230"/>
      <c r="LP66" s="230"/>
      <c r="LQ66" s="230"/>
      <c r="LR66" s="230"/>
      <c r="LS66" s="230"/>
      <c r="LT66" s="230"/>
      <c r="LU66" s="230"/>
      <c r="LV66" s="230"/>
      <c r="LW66" s="230"/>
      <c r="LX66" s="230"/>
      <c r="LY66" s="230"/>
      <c r="LZ66" s="230"/>
      <c r="MA66" s="230"/>
      <c r="MB66" s="230"/>
      <c r="MC66" s="230"/>
      <c r="MD66" s="230"/>
      <c r="ME66" s="230"/>
      <c r="MF66" s="230"/>
      <c r="MG66" s="230"/>
      <c r="MH66" s="230"/>
      <c r="MI66" s="230"/>
      <c r="MJ66" s="230"/>
      <c r="MK66" s="230"/>
      <c r="ML66" s="230"/>
      <c r="MM66" s="230"/>
      <c r="MN66" s="230"/>
      <c r="MO66" s="230"/>
      <c r="MP66" s="230"/>
      <c r="MQ66" s="230"/>
      <c r="MR66" s="230"/>
      <c r="MS66" s="230"/>
      <c r="MT66" s="230"/>
      <c r="MU66" s="230"/>
      <c r="MV66" s="230"/>
      <c r="MW66" s="230"/>
      <c r="MX66" s="230"/>
      <c r="MY66" s="230"/>
      <c r="MZ66" s="230"/>
      <c r="NA66" s="230"/>
      <c r="NB66" s="230"/>
      <c r="NC66" s="230"/>
      <c r="ND66" s="230"/>
      <c r="NE66" s="230"/>
      <c r="NF66" s="230"/>
      <c r="NG66" s="230"/>
      <c r="NH66" s="230"/>
      <c r="NI66" s="230"/>
      <c r="NJ66" s="230"/>
      <c r="NK66" s="230"/>
      <c r="NL66" s="230"/>
      <c r="NM66" s="230"/>
      <c r="NN66" s="230"/>
      <c r="NO66" s="230"/>
      <c r="NP66" s="230"/>
      <c r="NQ66" s="230"/>
      <c r="NR66" s="230"/>
      <c r="NS66" s="230"/>
      <c r="NT66" s="230"/>
      <c r="NU66" s="230"/>
      <c r="NV66" s="230"/>
      <c r="NW66" s="230"/>
    </row>
    <row r="67" spans="1:387" ht="20.25" customHeight="1" thickBot="1">
      <c r="A67" s="202" t="s">
        <v>85</v>
      </c>
      <c r="B67" s="15">
        <v>0.23182341084980085</v>
      </c>
      <c r="C67" s="15">
        <v>0.171417867693134</v>
      </c>
      <c r="D67" s="15">
        <v>0.19569884334677062</v>
      </c>
      <c r="E67" s="15">
        <v>0.21135399999999999</v>
      </c>
      <c r="F67" s="15">
        <v>3.3617159999999998E-5</v>
      </c>
      <c r="G67" s="118">
        <v>5.1804053634188295E-2</v>
      </c>
      <c r="H67" s="15">
        <v>2.3567702568496811</v>
      </c>
      <c r="I67" s="15">
        <v>0.28721512659380694</v>
      </c>
      <c r="J67" s="15">
        <v>0.224796</v>
      </c>
      <c r="K67" s="127">
        <v>0.40989739873744796</v>
      </c>
      <c r="L67" s="203" t="s">
        <v>110</v>
      </c>
      <c r="CG67" s="230"/>
      <c r="CH67" s="230"/>
      <c r="CI67" s="230"/>
      <c r="CJ67" s="230"/>
      <c r="CK67" s="230"/>
      <c r="CL67" s="230"/>
      <c r="CM67" s="230"/>
      <c r="CN67" s="230"/>
      <c r="CO67" s="230"/>
      <c r="CP67" s="230"/>
      <c r="CQ67" s="230"/>
      <c r="CR67" s="230"/>
      <c r="CS67" s="230"/>
      <c r="CT67" s="230"/>
      <c r="CU67" s="230"/>
      <c r="CV67" s="230"/>
      <c r="CW67" s="230"/>
      <c r="CX67" s="230"/>
      <c r="CY67" s="230"/>
      <c r="CZ67" s="230"/>
      <c r="DA67" s="230"/>
      <c r="DB67" s="230"/>
      <c r="DC67" s="230"/>
      <c r="DD67" s="230"/>
      <c r="DE67" s="230"/>
      <c r="DF67" s="230"/>
      <c r="DG67" s="230"/>
      <c r="DH67" s="230"/>
      <c r="DI67" s="230"/>
      <c r="DJ67" s="230"/>
      <c r="DK67" s="230"/>
      <c r="DL67" s="230"/>
      <c r="DM67" s="230"/>
      <c r="DN67" s="230"/>
      <c r="DO67" s="230"/>
      <c r="DP67" s="230"/>
      <c r="DQ67" s="230"/>
      <c r="DR67" s="230"/>
      <c r="DS67" s="230"/>
      <c r="DT67" s="230"/>
      <c r="DU67" s="230"/>
      <c r="DV67" s="230"/>
      <c r="DW67" s="230"/>
      <c r="DX67" s="230"/>
      <c r="DY67" s="230"/>
      <c r="DZ67" s="230"/>
      <c r="EA67" s="230"/>
      <c r="EB67" s="230"/>
      <c r="EC67" s="230"/>
      <c r="ED67" s="230"/>
      <c r="EE67" s="230"/>
      <c r="EF67" s="230"/>
      <c r="EG67" s="230"/>
      <c r="EH67" s="230"/>
      <c r="EI67" s="230"/>
      <c r="EJ67" s="230"/>
      <c r="EK67" s="230"/>
      <c r="EL67" s="230"/>
      <c r="EM67" s="230"/>
      <c r="EN67" s="230"/>
      <c r="EO67" s="230"/>
      <c r="EP67" s="230"/>
      <c r="EQ67" s="230"/>
      <c r="ER67" s="230"/>
      <c r="ES67" s="230"/>
      <c r="ET67" s="230"/>
      <c r="EU67" s="230"/>
      <c r="EV67" s="230"/>
      <c r="EW67" s="230"/>
      <c r="EX67" s="230"/>
      <c r="EY67" s="230"/>
      <c r="EZ67" s="230"/>
      <c r="FA67" s="230"/>
      <c r="FB67" s="230"/>
      <c r="FC67" s="230"/>
      <c r="FD67" s="230"/>
      <c r="FE67" s="230"/>
      <c r="FF67" s="230"/>
      <c r="FG67" s="230"/>
      <c r="FH67" s="230"/>
      <c r="FI67" s="230"/>
      <c r="FJ67" s="230"/>
      <c r="FK67" s="230"/>
      <c r="FL67" s="230"/>
      <c r="FM67" s="230"/>
      <c r="FN67" s="230"/>
      <c r="FO67" s="230"/>
      <c r="FP67" s="230"/>
      <c r="FQ67" s="230"/>
      <c r="FR67" s="230"/>
      <c r="FS67" s="230"/>
      <c r="FT67" s="230"/>
      <c r="FU67" s="230"/>
      <c r="FV67" s="230"/>
      <c r="FW67" s="230"/>
      <c r="FX67" s="230"/>
      <c r="FY67" s="230"/>
      <c r="FZ67" s="230"/>
      <c r="GA67" s="230"/>
      <c r="GB67" s="230"/>
      <c r="GC67" s="230"/>
      <c r="GD67" s="230"/>
      <c r="GE67" s="230"/>
      <c r="GF67" s="230"/>
      <c r="GG67" s="230"/>
      <c r="GH67" s="230"/>
      <c r="GI67" s="230"/>
      <c r="GJ67" s="230"/>
      <c r="GK67" s="230"/>
      <c r="GL67" s="230"/>
      <c r="GM67" s="230"/>
      <c r="GN67" s="230"/>
      <c r="GO67" s="230"/>
      <c r="GP67" s="230"/>
      <c r="GQ67" s="230"/>
      <c r="GR67" s="230"/>
      <c r="GS67" s="230"/>
      <c r="GT67" s="230"/>
      <c r="GU67" s="230"/>
      <c r="GV67" s="230"/>
      <c r="GW67" s="230"/>
      <c r="GX67" s="230"/>
      <c r="GY67" s="230"/>
      <c r="GZ67" s="230"/>
      <c r="HA67" s="230"/>
      <c r="HB67" s="230"/>
      <c r="HC67" s="230"/>
      <c r="HD67" s="230"/>
      <c r="HE67" s="230"/>
      <c r="HF67" s="230"/>
      <c r="HG67" s="230"/>
      <c r="HH67" s="230"/>
      <c r="HI67" s="230"/>
      <c r="HJ67" s="230"/>
      <c r="HK67" s="230"/>
      <c r="HL67" s="230"/>
      <c r="HM67" s="230"/>
      <c r="HN67" s="230"/>
      <c r="HO67" s="230"/>
      <c r="HP67" s="230"/>
      <c r="HQ67" s="230"/>
      <c r="HR67" s="230"/>
      <c r="HS67" s="230"/>
      <c r="HT67" s="230"/>
      <c r="HU67" s="230"/>
      <c r="HV67" s="230"/>
      <c r="HW67" s="230"/>
      <c r="HX67" s="230"/>
      <c r="HY67" s="230"/>
      <c r="HZ67" s="230"/>
      <c r="IA67" s="230"/>
      <c r="IB67" s="230"/>
      <c r="IC67" s="230"/>
      <c r="ID67" s="230"/>
      <c r="IE67" s="230"/>
      <c r="IF67" s="230"/>
      <c r="IG67" s="230"/>
      <c r="IH67" s="230"/>
      <c r="II67" s="230"/>
      <c r="IJ67" s="230"/>
      <c r="IK67" s="230"/>
      <c r="IL67" s="230"/>
      <c r="IM67" s="230"/>
      <c r="IN67" s="230"/>
      <c r="IO67" s="230"/>
      <c r="IP67" s="230"/>
      <c r="IQ67" s="230"/>
      <c r="IR67" s="230"/>
      <c r="IS67" s="230"/>
      <c r="IT67" s="230"/>
      <c r="IU67" s="230"/>
      <c r="IV67" s="230"/>
      <c r="IW67" s="230"/>
      <c r="IX67" s="230"/>
      <c r="IY67" s="230"/>
      <c r="IZ67" s="230"/>
      <c r="JA67" s="230"/>
      <c r="JB67" s="230"/>
      <c r="JC67" s="230"/>
      <c r="JD67" s="230"/>
      <c r="JE67" s="230"/>
      <c r="JF67" s="230"/>
      <c r="JG67" s="230"/>
      <c r="JH67" s="230"/>
      <c r="JI67" s="230"/>
      <c r="JJ67" s="230"/>
      <c r="JK67" s="230"/>
      <c r="JL67" s="230"/>
      <c r="JM67" s="230"/>
      <c r="JN67" s="230"/>
      <c r="JO67" s="230"/>
      <c r="JP67" s="230"/>
      <c r="JQ67" s="230"/>
      <c r="JR67" s="230"/>
      <c r="JS67" s="230"/>
      <c r="JT67" s="230"/>
      <c r="JU67" s="230"/>
      <c r="JV67" s="230"/>
      <c r="JW67" s="230"/>
      <c r="JX67" s="230"/>
      <c r="JY67" s="230"/>
      <c r="JZ67" s="230"/>
      <c r="KA67" s="230"/>
      <c r="KB67" s="230"/>
      <c r="KC67" s="230"/>
      <c r="KD67" s="230"/>
      <c r="KE67" s="230"/>
      <c r="KF67" s="230"/>
      <c r="KG67" s="230"/>
      <c r="KH67" s="230"/>
      <c r="KI67" s="230"/>
      <c r="KJ67" s="230"/>
      <c r="KK67" s="230"/>
      <c r="KL67" s="230"/>
      <c r="KM67" s="230"/>
      <c r="KN67" s="230"/>
      <c r="KO67" s="230"/>
      <c r="KP67" s="230"/>
      <c r="KQ67" s="230"/>
      <c r="KR67" s="230"/>
      <c r="KS67" s="230"/>
      <c r="KT67" s="230"/>
      <c r="KU67" s="230"/>
      <c r="KV67" s="230"/>
      <c r="KW67" s="230"/>
      <c r="KX67" s="230"/>
      <c r="KY67" s="230"/>
      <c r="KZ67" s="230"/>
      <c r="LA67" s="230"/>
      <c r="LB67" s="230"/>
      <c r="LC67" s="230"/>
      <c r="LD67" s="230"/>
      <c r="LE67" s="230"/>
      <c r="LF67" s="230"/>
      <c r="LG67" s="230"/>
      <c r="LH67" s="230"/>
      <c r="LI67" s="230"/>
      <c r="LJ67" s="230"/>
      <c r="LK67" s="230"/>
      <c r="LL67" s="230"/>
      <c r="LM67" s="230"/>
      <c r="LN67" s="230"/>
      <c r="LO67" s="230"/>
      <c r="LP67" s="230"/>
      <c r="LQ67" s="230"/>
      <c r="LR67" s="230"/>
      <c r="LS67" s="230"/>
      <c r="LT67" s="230"/>
      <c r="LU67" s="230"/>
      <c r="LV67" s="230"/>
      <c r="LW67" s="230"/>
      <c r="LX67" s="230"/>
      <c r="LY67" s="230"/>
      <c r="LZ67" s="230"/>
      <c r="MA67" s="230"/>
      <c r="MB67" s="230"/>
      <c r="MC67" s="230"/>
      <c r="MD67" s="230"/>
      <c r="ME67" s="230"/>
      <c r="MF67" s="230"/>
      <c r="MG67" s="230"/>
      <c r="MH67" s="230"/>
      <c r="MI67" s="230"/>
      <c r="MJ67" s="230"/>
      <c r="MK67" s="230"/>
      <c r="ML67" s="230"/>
      <c r="MM67" s="230"/>
      <c r="MN67" s="230"/>
      <c r="MO67" s="230"/>
      <c r="MP67" s="230"/>
      <c r="MQ67" s="230"/>
      <c r="MR67" s="230"/>
      <c r="MS67" s="230"/>
      <c r="MT67" s="230"/>
      <c r="MU67" s="230"/>
      <c r="MV67" s="230"/>
      <c r="MW67" s="230"/>
      <c r="MX67" s="230"/>
      <c r="MY67" s="230"/>
      <c r="MZ67" s="230"/>
      <c r="NA67" s="230"/>
      <c r="NB67" s="230"/>
      <c r="NC67" s="230"/>
      <c r="ND67" s="230"/>
      <c r="NE67" s="230"/>
      <c r="NF67" s="230"/>
      <c r="NG67" s="230"/>
      <c r="NH67" s="230"/>
      <c r="NI67" s="230"/>
      <c r="NJ67" s="230"/>
      <c r="NK67" s="230"/>
      <c r="NL67" s="230"/>
      <c r="NM67" s="230"/>
      <c r="NN67" s="230"/>
      <c r="NO67" s="230"/>
      <c r="NP67" s="230"/>
      <c r="NQ67" s="230"/>
      <c r="NR67" s="230"/>
      <c r="NS67" s="230"/>
      <c r="NT67" s="230"/>
      <c r="NU67" s="230"/>
      <c r="NV67" s="230"/>
      <c r="NW67" s="230"/>
    </row>
    <row r="68" spans="1:387" ht="13.5" thickBot="1">
      <c r="A68" s="202" t="s">
        <v>111</v>
      </c>
      <c r="B68" s="15">
        <v>20835.616260351821</v>
      </c>
      <c r="C68" s="15">
        <v>17482.376516407749</v>
      </c>
      <c r="D68" s="15">
        <v>21054.845883693215</v>
      </c>
      <c r="E68" s="15">
        <v>23581.715563000002</v>
      </c>
      <c r="F68" s="15">
        <v>28443.294061572491</v>
      </c>
      <c r="G68" s="118">
        <v>12145.267417259332</v>
      </c>
      <c r="H68" s="15">
        <v>11553.142241573771</v>
      </c>
      <c r="I68" s="15">
        <v>13280.041355042611</v>
      </c>
      <c r="J68" s="15">
        <v>14616.19211</v>
      </c>
      <c r="K68" s="127">
        <v>15718.292712357948</v>
      </c>
      <c r="L68" s="203" t="s">
        <v>112</v>
      </c>
      <c r="CG68" s="230"/>
      <c r="CH68" s="230"/>
      <c r="CI68" s="230"/>
      <c r="CJ68" s="230"/>
      <c r="CK68" s="230"/>
      <c r="CL68" s="230"/>
      <c r="CM68" s="230"/>
      <c r="CN68" s="230"/>
      <c r="CO68" s="230"/>
      <c r="CP68" s="230"/>
      <c r="CQ68" s="230"/>
      <c r="CR68" s="230"/>
      <c r="CS68" s="230"/>
      <c r="CT68" s="230"/>
      <c r="CU68" s="230"/>
      <c r="CV68" s="230"/>
      <c r="CW68" s="230"/>
      <c r="CX68" s="230"/>
      <c r="CY68" s="230"/>
      <c r="CZ68" s="230"/>
      <c r="DA68" s="230"/>
      <c r="DB68" s="230"/>
      <c r="DC68" s="230"/>
      <c r="DD68" s="230"/>
      <c r="DE68" s="230"/>
      <c r="DF68" s="230"/>
      <c r="DG68" s="230"/>
      <c r="DH68" s="230"/>
      <c r="DI68" s="230"/>
      <c r="DJ68" s="230"/>
      <c r="DK68" s="230"/>
      <c r="DL68" s="230"/>
      <c r="DM68" s="230"/>
      <c r="DN68" s="230"/>
      <c r="DO68" s="230"/>
      <c r="DP68" s="230"/>
      <c r="DQ68" s="230"/>
      <c r="DR68" s="230"/>
      <c r="DS68" s="230"/>
      <c r="DT68" s="230"/>
      <c r="DU68" s="230"/>
      <c r="DV68" s="230"/>
      <c r="DW68" s="230"/>
      <c r="DX68" s="230"/>
      <c r="DY68" s="230"/>
      <c r="DZ68" s="230"/>
      <c r="EA68" s="230"/>
      <c r="EB68" s="230"/>
      <c r="EC68" s="230"/>
      <c r="ED68" s="230"/>
      <c r="EE68" s="230"/>
      <c r="EF68" s="230"/>
      <c r="EG68" s="230"/>
      <c r="EH68" s="230"/>
      <c r="EI68" s="230"/>
      <c r="EJ68" s="230"/>
      <c r="EK68" s="230"/>
      <c r="EL68" s="230"/>
      <c r="EM68" s="230"/>
      <c r="EN68" s="230"/>
      <c r="EO68" s="230"/>
      <c r="EP68" s="230"/>
      <c r="EQ68" s="230"/>
      <c r="ER68" s="230"/>
      <c r="ES68" s="230"/>
      <c r="ET68" s="230"/>
      <c r="EU68" s="230"/>
      <c r="EV68" s="230"/>
      <c r="EW68" s="230"/>
      <c r="EX68" s="230"/>
      <c r="EY68" s="230"/>
      <c r="EZ68" s="230"/>
      <c r="FA68" s="230"/>
      <c r="FB68" s="230"/>
      <c r="FC68" s="230"/>
      <c r="FD68" s="230"/>
      <c r="FE68" s="230"/>
      <c r="FF68" s="230"/>
      <c r="FG68" s="230"/>
      <c r="FH68" s="230"/>
      <c r="FI68" s="230"/>
      <c r="FJ68" s="230"/>
      <c r="FK68" s="230"/>
      <c r="FL68" s="230"/>
      <c r="FM68" s="230"/>
      <c r="FN68" s="230"/>
      <c r="FO68" s="230"/>
      <c r="FP68" s="230"/>
      <c r="FQ68" s="230"/>
      <c r="FR68" s="230"/>
      <c r="FS68" s="230"/>
      <c r="FT68" s="230"/>
      <c r="FU68" s="230"/>
      <c r="FV68" s="230"/>
      <c r="FW68" s="230"/>
      <c r="FX68" s="230"/>
      <c r="FY68" s="230"/>
      <c r="FZ68" s="230"/>
      <c r="GA68" s="230"/>
      <c r="GB68" s="230"/>
      <c r="GC68" s="230"/>
      <c r="GD68" s="230"/>
      <c r="GE68" s="230"/>
      <c r="GF68" s="230"/>
      <c r="GG68" s="230"/>
      <c r="GH68" s="230"/>
      <c r="GI68" s="230"/>
      <c r="GJ68" s="230"/>
      <c r="GK68" s="230"/>
      <c r="GL68" s="230"/>
      <c r="GM68" s="230"/>
      <c r="GN68" s="230"/>
      <c r="GO68" s="230"/>
      <c r="GP68" s="230"/>
      <c r="GQ68" s="230"/>
      <c r="GR68" s="230"/>
      <c r="GS68" s="230"/>
      <c r="GT68" s="230"/>
      <c r="GU68" s="230"/>
      <c r="GV68" s="230"/>
      <c r="GW68" s="230"/>
      <c r="GX68" s="230"/>
      <c r="GY68" s="230"/>
      <c r="GZ68" s="230"/>
      <c r="HA68" s="230"/>
      <c r="HB68" s="230"/>
      <c r="HC68" s="230"/>
      <c r="HD68" s="230"/>
      <c r="HE68" s="230"/>
      <c r="HF68" s="230"/>
      <c r="HG68" s="230"/>
      <c r="HH68" s="230"/>
      <c r="HI68" s="230"/>
      <c r="HJ68" s="230"/>
      <c r="HK68" s="230"/>
      <c r="HL68" s="230"/>
      <c r="HM68" s="230"/>
      <c r="HN68" s="230"/>
      <c r="HO68" s="230"/>
      <c r="HP68" s="230"/>
      <c r="HQ68" s="230"/>
      <c r="HR68" s="230"/>
      <c r="HS68" s="230"/>
      <c r="HT68" s="230"/>
      <c r="HU68" s="230"/>
      <c r="HV68" s="230"/>
      <c r="HW68" s="230"/>
      <c r="HX68" s="230"/>
      <c r="HY68" s="230"/>
      <c r="HZ68" s="230"/>
      <c r="IA68" s="230"/>
      <c r="IB68" s="230"/>
      <c r="IC68" s="230"/>
      <c r="ID68" s="230"/>
      <c r="IE68" s="230"/>
      <c r="IF68" s="230"/>
      <c r="IG68" s="230"/>
      <c r="IH68" s="230"/>
      <c r="II68" s="230"/>
      <c r="IJ68" s="230"/>
      <c r="IK68" s="230"/>
      <c r="IL68" s="230"/>
      <c r="IM68" s="230"/>
      <c r="IN68" s="230"/>
      <c r="IO68" s="230"/>
      <c r="IP68" s="230"/>
      <c r="IQ68" s="230"/>
      <c r="IR68" s="230"/>
      <c r="IS68" s="230"/>
      <c r="IT68" s="230"/>
      <c r="IU68" s="230"/>
      <c r="IV68" s="230"/>
      <c r="IW68" s="230"/>
      <c r="IX68" s="230"/>
      <c r="IY68" s="230"/>
      <c r="IZ68" s="230"/>
      <c r="JA68" s="230"/>
      <c r="JB68" s="230"/>
      <c r="JC68" s="230"/>
      <c r="JD68" s="230"/>
      <c r="JE68" s="230"/>
      <c r="JF68" s="230"/>
      <c r="JG68" s="230"/>
      <c r="JH68" s="230"/>
      <c r="JI68" s="230"/>
      <c r="JJ68" s="230"/>
      <c r="JK68" s="230"/>
      <c r="JL68" s="230"/>
      <c r="JM68" s="230"/>
      <c r="JN68" s="230"/>
      <c r="JO68" s="230"/>
      <c r="JP68" s="230"/>
      <c r="JQ68" s="230"/>
      <c r="JR68" s="230"/>
      <c r="JS68" s="230"/>
      <c r="JT68" s="230"/>
      <c r="JU68" s="230"/>
      <c r="JV68" s="230"/>
      <c r="JW68" s="230"/>
      <c r="JX68" s="230"/>
      <c r="JY68" s="230"/>
      <c r="JZ68" s="230"/>
      <c r="KA68" s="230"/>
      <c r="KB68" s="230"/>
      <c r="KC68" s="230"/>
      <c r="KD68" s="230"/>
      <c r="KE68" s="230"/>
      <c r="KF68" s="230"/>
      <c r="KG68" s="230"/>
      <c r="KH68" s="230"/>
      <c r="KI68" s="230"/>
      <c r="KJ68" s="230"/>
      <c r="KK68" s="230"/>
      <c r="KL68" s="230"/>
      <c r="KM68" s="230"/>
      <c r="KN68" s="230"/>
      <c r="KO68" s="230"/>
      <c r="KP68" s="230"/>
      <c r="KQ68" s="230"/>
      <c r="KR68" s="230"/>
      <c r="KS68" s="230"/>
      <c r="KT68" s="230"/>
      <c r="KU68" s="230"/>
      <c r="KV68" s="230"/>
      <c r="KW68" s="230"/>
      <c r="KX68" s="230"/>
      <c r="KY68" s="230"/>
      <c r="KZ68" s="230"/>
      <c r="LA68" s="230"/>
      <c r="LB68" s="230"/>
      <c r="LC68" s="230"/>
      <c r="LD68" s="230"/>
      <c r="LE68" s="230"/>
      <c r="LF68" s="230"/>
      <c r="LG68" s="230"/>
      <c r="LH68" s="230"/>
      <c r="LI68" s="230"/>
      <c r="LJ68" s="230"/>
      <c r="LK68" s="230"/>
      <c r="LL68" s="230"/>
      <c r="LM68" s="230"/>
      <c r="LN68" s="230"/>
      <c r="LO68" s="230"/>
      <c r="LP68" s="230"/>
      <c r="LQ68" s="230"/>
      <c r="LR68" s="230"/>
      <c r="LS68" s="230"/>
      <c r="LT68" s="230"/>
      <c r="LU68" s="230"/>
      <c r="LV68" s="230"/>
      <c r="LW68" s="230"/>
      <c r="LX68" s="230"/>
      <c r="LY68" s="230"/>
      <c r="LZ68" s="230"/>
      <c r="MA68" s="230"/>
      <c r="MB68" s="230"/>
      <c r="MC68" s="230"/>
      <c r="MD68" s="230"/>
      <c r="ME68" s="230"/>
      <c r="MF68" s="230"/>
      <c r="MG68" s="230"/>
      <c r="MH68" s="230"/>
      <c r="MI68" s="230"/>
      <c r="MJ68" s="230"/>
      <c r="MK68" s="230"/>
      <c r="ML68" s="230"/>
      <c r="MM68" s="230"/>
      <c r="MN68" s="230"/>
      <c r="MO68" s="230"/>
      <c r="MP68" s="230"/>
      <c r="MQ68" s="230"/>
      <c r="MR68" s="230"/>
      <c r="MS68" s="230"/>
      <c r="MT68" s="230"/>
      <c r="MU68" s="230"/>
      <c r="MV68" s="230"/>
      <c r="MW68" s="230"/>
      <c r="MX68" s="230"/>
      <c r="MY68" s="230"/>
      <c r="MZ68" s="230"/>
      <c r="NA68" s="230"/>
      <c r="NB68" s="230"/>
      <c r="NC68" s="230"/>
      <c r="ND68" s="230"/>
      <c r="NE68" s="230"/>
      <c r="NF68" s="230"/>
      <c r="NG68" s="230"/>
      <c r="NH68" s="230"/>
      <c r="NI68" s="230"/>
      <c r="NJ68" s="230"/>
      <c r="NK68" s="230"/>
      <c r="NL68" s="230"/>
      <c r="NM68" s="230"/>
      <c r="NN68" s="230"/>
      <c r="NO68" s="230"/>
      <c r="NP68" s="230"/>
      <c r="NQ68" s="230"/>
      <c r="NR68" s="230"/>
      <c r="NS68" s="230"/>
      <c r="NT68" s="230"/>
      <c r="NU68" s="230"/>
      <c r="NV68" s="230"/>
      <c r="NW68" s="230"/>
    </row>
    <row r="69" spans="1:387" ht="20.25" customHeight="1" thickBot="1">
      <c r="A69" s="191" t="s">
        <v>234</v>
      </c>
      <c r="B69" s="15">
        <v>1886.2578658755733</v>
      </c>
      <c r="C69" s="15">
        <v>1430.2510864811352</v>
      </c>
      <c r="D69" s="15">
        <v>1436.1804766700229</v>
      </c>
      <c r="E69" s="15">
        <v>1319.0123470000001</v>
      </c>
      <c r="F69" s="15">
        <v>1638.2258154988069</v>
      </c>
      <c r="G69" s="118">
        <v>891.40629294139319</v>
      </c>
      <c r="H69" s="15">
        <v>102.45139726190899</v>
      </c>
      <c r="I69" s="15">
        <v>188.33720259830812</v>
      </c>
      <c r="J69" s="15">
        <v>362.37087500000001</v>
      </c>
      <c r="K69" s="127">
        <v>1016.1637515800605</v>
      </c>
      <c r="L69" s="203" t="s">
        <v>213</v>
      </c>
      <c r="CG69" s="230"/>
      <c r="CH69" s="230"/>
      <c r="CI69" s="230"/>
      <c r="CJ69" s="230"/>
      <c r="CK69" s="230"/>
      <c r="CL69" s="230"/>
      <c r="CM69" s="230"/>
      <c r="CN69" s="230"/>
      <c r="CO69" s="230"/>
      <c r="CP69" s="230"/>
      <c r="CQ69" s="230"/>
      <c r="CR69" s="230"/>
      <c r="CS69" s="230"/>
      <c r="CT69" s="230"/>
      <c r="CU69" s="230"/>
      <c r="CV69" s="230"/>
      <c r="CW69" s="230"/>
      <c r="CX69" s="230"/>
      <c r="CY69" s="230"/>
      <c r="CZ69" s="230"/>
      <c r="DA69" s="230"/>
      <c r="DB69" s="230"/>
      <c r="DC69" s="230"/>
      <c r="DD69" s="230"/>
      <c r="DE69" s="230"/>
      <c r="DF69" s="230"/>
      <c r="DG69" s="230"/>
      <c r="DH69" s="230"/>
      <c r="DI69" s="230"/>
      <c r="DJ69" s="230"/>
      <c r="DK69" s="230"/>
      <c r="DL69" s="230"/>
      <c r="DM69" s="230"/>
      <c r="DN69" s="230"/>
      <c r="DO69" s="230"/>
      <c r="DP69" s="230"/>
      <c r="DQ69" s="230"/>
      <c r="DR69" s="230"/>
      <c r="DS69" s="230"/>
      <c r="DT69" s="230"/>
      <c r="DU69" s="230"/>
      <c r="DV69" s="230"/>
      <c r="DW69" s="230"/>
      <c r="DX69" s="230"/>
      <c r="DY69" s="230"/>
      <c r="DZ69" s="230"/>
      <c r="EA69" s="230"/>
      <c r="EB69" s="230"/>
      <c r="EC69" s="230"/>
      <c r="ED69" s="230"/>
      <c r="EE69" s="230"/>
      <c r="EF69" s="230"/>
      <c r="EG69" s="230"/>
      <c r="EH69" s="230"/>
      <c r="EI69" s="230"/>
      <c r="EJ69" s="230"/>
      <c r="EK69" s="230"/>
      <c r="EL69" s="230"/>
      <c r="EM69" s="230"/>
      <c r="EN69" s="230"/>
      <c r="EO69" s="230"/>
      <c r="EP69" s="230"/>
      <c r="EQ69" s="230"/>
      <c r="ER69" s="230"/>
      <c r="ES69" s="230"/>
      <c r="ET69" s="230"/>
      <c r="EU69" s="230"/>
      <c r="EV69" s="230"/>
      <c r="EW69" s="230"/>
      <c r="EX69" s="230"/>
      <c r="EY69" s="230"/>
      <c r="EZ69" s="230"/>
      <c r="FA69" s="230"/>
      <c r="FB69" s="230"/>
      <c r="FC69" s="230"/>
      <c r="FD69" s="230"/>
      <c r="FE69" s="230"/>
      <c r="FF69" s="230"/>
      <c r="FG69" s="230"/>
      <c r="FH69" s="230"/>
      <c r="FI69" s="230"/>
      <c r="FJ69" s="230"/>
      <c r="FK69" s="230"/>
      <c r="FL69" s="230"/>
      <c r="FM69" s="230"/>
      <c r="FN69" s="230"/>
      <c r="FO69" s="230"/>
      <c r="FP69" s="230"/>
      <c r="FQ69" s="230"/>
      <c r="FR69" s="230"/>
      <c r="FS69" s="230"/>
      <c r="FT69" s="230"/>
      <c r="FU69" s="230"/>
      <c r="FV69" s="230"/>
      <c r="FW69" s="230"/>
      <c r="FX69" s="230"/>
      <c r="FY69" s="230"/>
      <c r="FZ69" s="230"/>
      <c r="GA69" s="230"/>
      <c r="GB69" s="230"/>
      <c r="GC69" s="230"/>
      <c r="GD69" s="230"/>
      <c r="GE69" s="230"/>
      <c r="GF69" s="230"/>
      <c r="GG69" s="230"/>
      <c r="GH69" s="230"/>
      <c r="GI69" s="230"/>
      <c r="GJ69" s="230"/>
      <c r="GK69" s="230"/>
      <c r="GL69" s="230"/>
      <c r="GM69" s="230"/>
      <c r="GN69" s="230"/>
      <c r="GO69" s="230"/>
      <c r="GP69" s="230"/>
      <c r="GQ69" s="230"/>
      <c r="GR69" s="230"/>
      <c r="GS69" s="230"/>
      <c r="GT69" s="230"/>
      <c r="GU69" s="230"/>
      <c r="GV69" s="230"/>
      <c r="GW69" s="230"/>
      <c r="GX69" s="230"/>
      <c r="GY69" s="230"/>
      <c r="GZ69" s="230"/>
      <c r="HA69" s="230"/>
      <c r="HB69" s="230"/>
      <c r="HC69" s="230"/>
      <c r="HD69" s="230"/>
      <c r="HE69" s="230"/>
      <c r="HF69" s="230"/>
      <c r="HG69" s="230"/>
      <c r="HH69" s="230"/>
      <c r="HI69" s="230"/>
      <c r="HJ69" s="230"/>
      <c r="HK69" s="230"/>
      <c r="HL69" s="230"/>
      <c r="HM69" s="230"/>
      <c r="HN69" s="230"/>
      <c r="HO69" s="230"/>
      <c r="HP69" s="230"/>
      <c r="HQ69" s="230"/>
      <c r="HR69" s="230"/>
      <c r="HS69" s="230"/>
      <c r="HT69" s="230"/>
      <c r="HU69" s="230"/>
      <c r="HV69" s="230"/>
      <c r="HW69" s="230"/>
      <c r="HX69" s="230"/>
      <c r="HY69" s="230"/>
      <c r="HZ69" s="230"/>
      <c r="IA69" s="230"/>
      <c r="IB69" s="230"/>
      <c r="IC69" s="230"/>
      <c r="ID69" s="230"/>
      <c r="IE69" s="230"/>
      <c r="IF69" s="230"/>
      <c r="IG69" s="230"/>
      <c r="IH69" s="230"/>
      <c r="II69" s="230"/>
      <c r="IJ69" s="230"/>
      <c r="IK69" s="230"/>
      <c r="IL69" s="230"/>
      <c r="IM69" s="230"/>
      <c r="IN69" s="230"/>
      <c r="IO69" s="230"/>
      <c r="IP69" s="230"/>
      <c r="IQ69" s="230"/>
      <c r="IR69" s="230"/>
      <c r="IS69" s="230"/>
      <c r="IT69" s="230"/>
      <c r="IU69" s="230"/>
      <c r="IV69" s="230"/>
      <c r="IW69" s="230"/>
      <c r="IX69" s="230"/>
      <c r="IY69" s="230"/>
      <c r="IZ69" s="230"/>
      <c r="JA69" s="230"/>
      <c r="JB69" s="230"/>
      <c r="JC69" s="230"/>
      <c r="JD69" s="230"/>
      <c r="JE69" s="230"/>
      <c r="JF69" s="230"/>
      <c r="JG69" s="230"/>
      <c r="JH69" s="230"/>
      <c r="JI69" s="230"/>
      <c r="JJ69" s="230"/>
      <c r="JK69" s="230"/>
      <c r="JL69" s="230"/>
      <c r="JM69" s="230"/>
      <c r="JN69" s="230"/>
      <c r="JO69" s="230"/>
      <c r="JP69" s="230"/>
      <c r="JQ69" s="230"/>
      <c r="JR69" s="230"/>
      <c r="JS69" s="230"/>
      <c r="JT69" s="230"/>
      <c r="JU69" s="230"/>
      <c r="JV69" s="230"/>
      <c r="JW69" s="230"/>
      <c r="JX69" s="230"/>
      <c r="JY69" s="230"/>
      <c r="JZ69" s="230"/>
      <c r="KA69" s="230"/>
      <c r="KB69" s="230"/>
      <c r="KC69" s="230"/>
      <c r="KD69" s="230"/>
      <c r="KE69" s="230"/>
      <c r="KF69" s="230"/>
      <c r="KG69" s="230"/>
      <c r="KH69" s="230"/>
      <c r="KI69" s="230"/>
      <c r="KJ69" s="230"/>
      <c r="KK69" s="230"/>
      <c r="KL69" s="230"/>
      <c r="KM69" s="230"/>
      <c r="KN69" s="230"/>
      <c r="KO69" s="230"/>
      <c r="KP69" s="230"/>
      <c r="KQ69" s="230"/>
      <c r="KR69" s="230"/>
      <c r="KS69" s="230"/>
      <c r="KT69" s="230"/>
      <c r="KU69" s="230"/>
      <c r="KV69" s="230"/>
      <c r="KW69" s="230"/>
      <c r="KX69" s="230"/>
      <c r="KY69" s="230"/>
      <c r="KZ69" s="230"/>
      <c r="LA69" s="230"/>
      <c r="LB69" s="230"/>
      <c r="LC69" s="230"/>
      <c r="LD69" s="230"/>
      <c r="LE69" s="230"/>
      <c r="LF69" s="230"/>
      <c r="LG69" s="230"/>
      <c r="LH69" s="230"/>
      <c r="LI69" s="230"/>
      <c r="LJ69" s="230"/>
      <c r="LK69" s="230"/>
      <c r="LL69" s="230"/>
      <c r="LM69" s="230"/>
      <c r="LN69" s="230"/>
      <c r="LO69" s="230"/>
      <c r="LP69" s="230"/>
      <c r="LQ69" s="230"/>
      <c r="LR69" s="230"/>
      <c r="LS69" s="230"/>
      <c r="LT69" s="230"/>
      <c r="LU69" s="230"/>
      <c r="LV69" s="230"/>
      <c r="LW69" s="230"/>
      <c r="LX69" s="230"/>
      <c r="LY69" s="230"/>
      <c r="LZ69" s="230"/>
      <c r="MA69" s="230"/>
      <c r="MB69" s="230"/>
      <c r="MC69" s="230"/>
      <c r="MD69" s="230"/>
      <c r="ME69" s="230"/>
      <c r="MF69" s="230"/>
      <c r="MG69" s="230"/>
      <c r="MH69" s="230"/>
      <c r="MI69" s="230"/>
      <c r="MJ69" s="230"/>
      <c r="MK69" s="230"/>
      <c r="ML69" s="230"/>
      <c r="MM69" s="230"/>
      <c r="MN69" s="230"/>
      <c r="MO69" s="230"/>
      <c r="MP69" s="230"/>
      <c r="MQ69" s="230"/>
      <c r="MR69" s="230"/>
      <c r="MS69" s="230"/>
      <c r="MT69" s="230"/>
      <c r="MU69" s="230"/>
      <c r="MV69" s="230"/>
      <c r="MW69" s="230"/>
      <c r="MX69" s="230"/>
      <c r="MY69" s="230"/>
      <c r="MZ69" s="230"/>
      <c r="NA69" s="230"/>
      <c r="NB69" s="230"/>
      <c r="NC69" s="230"/>
      <c r="ND69" s="230"/>
      <c r="NE69" s="230"/>
      <c r="NF69" s="230"/>
      <c r="NG69" s="230"/>
      <c r="NH69" s="230"/>
      <c r="NI69" s="230"/>
      <c r="NJ69" s="230"/>
      <c r="NK69" s="230"/>
      <c r="NL69" s="230"/>
      <c r="NM69" s="230"/>
      <c r="NN69" s="230"/>
      <c r="NO69" s="230"/>
      <c r="NP69" s="230"/>
      <c r="NQ69" s="230"/>
      <c r="NR69" s="230"/>
      <c r="NS69" s="230"/>
      <c r="NT69" s="230"/>
      <c r="NU69" s="230"/>
      <c r="NV69" s="230"/>
      <c r="NW69" s="230"/>
    </row>
    <row r="70" spans="1:387" ht="13.5" thickBot="1">
      <c r="A70" s="268" t="s">
        <v>115</v>
      </c>
      <c r="B70" s="269">
        <v>18949.358394476247</v>
      </c>
      <c r="C70" s="269">
        <v>16052.125429926615</v>
      </c>
      <c r="D70" s="269">
        <v>19618.665407023193</v>
      </c>
      <c r="E70" s="269">
        <v>22262.703216000002</v>
      </c>
      <c r="F70" s="269">
        <v>26805.068246073683</v>
      </c>
      <c r="G70" s="270">
        <v>11253.861124317938</v>
      </c>
      <c r="H70" s="269">
        <v>11450.690844311861</v>
      </c>
      <c r="I70" s="269">
        <v>13091.704152444299</v>
      </c>
      <c r="J70" s="269">
        <v>14253.821234999999</v>
      </c>
      <c r="K70" s="271">
        <v>14702.128960777889</v>
      </c>
      <c r="L70" s="272" t="s">
        <v>110</v>
      </c>
      <c r="CG70" s="230"/>
      <c r="CH70" s="230"/>
      <c r="CI70" s="230"/>
      <c r="CJ70" s="230"/>
      <c r="CK70" s="230"/>
      <c r="CL70" s="230"/>
      <c r="CM70" s="230"/>
      <c r="CN70" s="230"/>
      <c r="CO70" s="230"/>
      <c r="CP70" s="230"/>
      <c r="CQ70" s="230"/>
      <c r="CR70" s="230"/>
      <c r="CS70" s="230"/>
      <c r="CT70" s="230"/>
      <c r="CU70" s="230"/>
      <c r="CV70" s="230"/>
      <c r="CW70" s="230"/>
      <c r="CX70" s="230"/>
      <c r="CY70" s="230"/>
      <c r="CZ70" s="230"/>
      <c r="DA70" s="230"/>
      <c r="DB70" s="230"/>
      <c r="DC70" s="230"/>
      <c r="DD70" s="230"/>
      <c r="DE70" s="230"/>
      <c r="DF70" s="230"/>
      <c r="DG70" s="230"/>
      <c r="DH70" s="230"/>
      <c r="DI70" s="230"/>
      <c r="DJ70" s="230"/>
      <c r="DK70" s="230"/>
      <c r="DL70" s="230"/>
      <c r="DM70" s="230"/>
      <c r="DN70" s="230"/>
      <c r="DO70" s="230"/>
      <c r="DP70" s="230"/>
      <c r="DQ70" s="230"/>
      <c r="DR70" s="230"/>
      <c r="DS70" s="230"/>
      <c r="DT70" s="230"/>
      <c r="DU70" s="230"/>
      <c r="DV70" s="230"/>
      <c r="DW70" s="230"/>
      <c r="DX70" s="230"/>
      <c r="DY70" s="230"/>
      <c r="DZ70" s="230"/>
      <c r="EA70" s="230"/>
      <c r="EB70" s="230"/>
      <c r="EC70" s="230"/>
      <c r="ED70" s="230"/>
      <c r="EE70" s="230"/>
      <c r="EF70" s="230"/>
      <c r="EG70" s="230"/>
      <c r="EH70" s="230"/>
      <c r="EI70" s="230"/>
      <c r="EJ70" s="230"/>
      <c r="EK70" s="230"/>
      <c r="EL70" s="230"/>
      <c r="EM70" s="230"/>
      <c r="EN70" s="230"/>
      <c r="EO70" s="230"/>
      <c r="EP70" s="230"/>
      <c r="EQ70" s="230"/>
      <c r="ER70" s="230"/>
      <c r="ES70" s="230"/>
      <c r="ET70" s="230"/>
      <c r="EU70" s="230"/>
      <c r="EV70" s="230"/>
      <c r="EW70" s="230"/>
      <c r="EX70" s="230"/>
      <c r="EY70" s="230"/>
      <c r="EZ70" s="230"/>
      <c r="FA70" s="230"/>
      <c r="FB70" s="230"/>
      <c r="FC70" s="230"/>
      <c r="FD70" s="230"/>
      <c r="FE70" s="230"/>
      <c r="FF70" s="230"/>
      <c r="FG70" s="230"/>
      <c r="FH70" s="230"/>
      <c r="FI70" s="230"/>
      <c r="FJ70" s="230"/>
      <c r="FK70" s="230"/>
      <c r="FL70" s="230"/>
      <c r="FM70" s="230"/>
      <c r="FN70" s="230"/>
      <c r="FO70" s="230"/>
      <c r="FP70" s="230"/>
      <c r="FQ70" s="230"/>
      <c r="FR70" s="230"/>
      <c r="FS70" s="230"/>
      <c r="FT70" s="230"/>
      <c r="FU70" s="230"/>
      <c r="FV70" s="230"/>
      <c r="FW70" s="230"/>
      <c r="FX70" s="230"/>
      <c r="FY70" s="230"/>
      <c r="FZ70" s="230"/>
      <c r="GA70" s="230"/>
      <c r="GB70" s="230"/>
      <c r="GC70" s="230"/>
      <c r="GD70" s="230"/>
      <c r="GE70" s="230"/>
      <c r="GF70" s="230"/>
      <c r="GG70" s="230"/>
      <c r="GH70" s="230"/>
      <c r="GI70" s="230"/>
      <c r="GJ70" s="230"/>
      <c r="GK70" s="230"/>
      <c r="GL70" s="230"/>
      <c r="GM70" s="230"/>
      <c r="GN70" s="230"/>
      <c r="GO70" s="230"/>
      <c r="GP70" s="230"/>
      <c r="GQ70" s="230"/>
      <c r="GR70" s="230"/>
      <c r="GS70" s="230"/>
      <c r="GT70" s="230"/>
      <c r="GU70" s="230"/>
      <c r="GV70" s="230"/>
      <c r="GW70" s="230"/>
      <c r="GX70" s="230"/>
      <c r="GY70" s="230"/>
      <c r="GZ70" s="230"/>
      <c r="HA70" s="230"/>
      <c r="HB70" s="230"/>
      <c r="HC70" s="230"/>
      <c r="HD70" s="230"/>
      <c r="HE70" s="230"/>
      <c r="HF70" s="230"/>
      <c r="HG70" s="230"/>
      <c r="HH70" s="230"/>
      <c r="HI70" s="230"/>
      <c r="HJ70" s="230"/>
      <c r="HK70" s="230"/>
      <c r="HL70" s="230"/>
      <c r="HM70" s="230"/>
      <c r="HN70" s="230"/>
      <c r="HO70" s="230"/>
      <c r="HP70" s="230"/>
      <c r="HQ70" s="230"/>
      <c r="HR70" s="230"/>
      <c r="HS70" s="230"/>
      <c r="HT70" s="230"/>
      <c r="HU70" s="230"/>
      <c r="HV70" s="230"/>
      <c r="HW70" s="230"/>
      <c r="HX70" s="230"/>
      <c r="HY70" s="230"/>
      <c r="HZ70" s="230"/>
      <c r="IA70" s="230"/>
      <c r="IB70" s="230"/>
      <c r="IC70" s="230"/>
      <c r="ID70" s="230"/>
      <c r="IE70" s="230"/>
      <c r="IF70" s="230"/>
      <c r="IG70" s="230"/>
      <c r="IH70" s="230"/>
      <c r="II70" s="230"/>
      <c r="IJ70" s="230"/>
      <c r="IK70" s="230"/>
      <c r="IL70" s="230"/>
      <c r="IM70" s="230"/>
      <c r="IN70" s="230"/>
      <c r="IO70" s="230"/>
      <c r="IP70" s="230"/>
      <c r="IQ70" s="230"/>
      <c r="IR70" s="230"/>
      <c r="IS70" s="230"/>
      <c r="IT70" s="230"/>
      <c r="IU70" s="230"/>
      <c r="IV70" s="230"/>
      <c r="IW70" s="230"/>
      <c r="IX70" s="230"/>
      <c r="IY70" s="230"/>
      <c r="IZ70" s="230"/>
      <c r="JA70" s="230"/>
      <c r="JB70" s="230"/>
      <c r="JC70" s="230"/>
      <c r="JD70" s="230"/>
      <c r="JE70" s="230"/>
      <c r="JF70" s="230"/>
      <c r="JG70" s="230"/>
      <c r="JH70" s="230"/>
      <c r="JI70" s="230"/>
      <c r="JJ70" s="230"/>
      <c r="JK70" s="230"/>
      <c r="JL70" s="230"/>
      <c r="JM70" s="230"/>
      <c r="JN70" s="230"/>
      <c r="JO70" s="230"/>
      <c r="JP70" s="230"/>
      <c r="JQ70" s="230"/>
      <c r="JR70" s="230"/>
      <c r="JS70" s="230"/>
      <c r="JT70" s="230"/>
      <c r="JU70" s="230"/>
      <c r="JV70" s="230"/>
      <c r="JW70" s="230"/>
      <c r="JX70" s="230"/>
      <c r="JY70" s="230"/>
      <c r="JZ70" s="230"/>
      <c r="KA70" s="230"/>
      <c r="KB70" s="230"/>
      <c r="KC70" s="230"/>
      <c r="KD70" s="230"/>
      <c r="KE70" s="230"/>
      <c r="KF70" s="230"/>
      <c r="KG70" s="230"/>
      <c r="KH70" s="230"/>
      <c r="KI70" s="230"/>
      <c r="KJ70" s="230"/>
      <c r="KK70" s="230"/>
      <c r="KL70" s="230"/>
      <c r="KM70" s="230"/>
      <c r="KN70" s="230"/>
      <c r="KO70" s="230"/>
      <c r="KP70" s="230"/>
      <c r="KQ70" s="230"/>
      <c r="KR70" s="230"/>
      <c r="KS70" s="230"/>
      <c r="KT70" s="230"/>
      <c r="KU70" s="230"/>
      <c r="KV70" s="230"/>
      <c r="KW70" s="230"/>
      <c r="KX70" s="230"/>
      <c r="KY70" s="230"/>
      <c r="KZ70" s="230"/>
      <c r="LA70" s="230"/>
      <c r="LB70" s="230"/>
      <c r="LC70" s="230"/>
      <c r="LD70" s="230"/>
      <c r="LE70" s="230"/>
      <c r="LF70" s="230"/>
      <c r="LG70" s="230"/>
      <c r="LH70" s="230"/>
      <c r="LI70" s="230"/>
      <c r="LJ70" s="230"/>
      <c r="LK70" s="230"/>
      <c r="LL70" s="230"/>
      <c r="LM70" s="230"/>
      <c r="LN70" s="230"/>
      <c r="LO70" s="230"/>
      <c r="LP70" s="230"/>
      <c r="LQ70" s="230"/>
      <c r="LR70" s="230"/>
      <c r="LS70" s="230"/>
      <c r="LT70" s="230"/>
      <c r="LU70" s="230"/>
      <c r="LV70" s="230"/>
      <c r="LW70" s="230"/>
      <c r="LX70" s="230"/>
      <c r="LY70" s="230"/>
      <c r="LZ70" s="230"/>
      <c r="MA70" s="230"/>
      <c r="MB70" s="230"/>
      <c r="MC70" s="230"/>
      <c r="MD70" s="230"/>
      <c r="ME70" s="230"/>
      <c r="MF70" s="230"/>
      <c r="MG70" s="230"/>
      <c r="MH70" s="230"/>
      <c r="MI70" s="230"/>
      <c r="MJ70" s="230"/>
      <c r="MK70" s="230"/>
      <c r="ML70" s="230"/>
      <c r="MM70" s="230"/>
      <c r="MN70" s="230"/>
      <c r="MO70" s="230"/>
      <c r="MP70" s="230"/>
      <c r="MQ70" s="230"/>
      <c r="MR70" s="230"/>
      <c r="MS70" s="230"/>
      <c r="MT70" s="230"/>
      <c r="MU70" s="230"/>
      <c r="MV70" s="230"/>
      <c r="MW70" s="230"/>
      <c r="MX70" s="230"/>
      <c r="MY70" s="230"/>
      <c r="MZ70" s="230"/>
      <c r="NA70" s="230"/>
      <c r="NB70" s="230"/>
      <c r="NC70" s="230"/>
      <c r="ND70" s="230"/>
      <c r="NE70" s="230"/>
      <c r="NF70" s="230"/>
      <c r="NG70" s="230"/>
      <c r="NH70" s="230"/>
      <c r="NI70" s="230"/>
      <c r="NJ70" s="230"/>
      <c r="NK70" s="230"/>
      <c r="NL70" s="230"/>
      <c r="NM70" s="230"/>
      <c r="NN70" s="230"/>
      <c r="NO70" s="230"/>
      <c r="NP70" s="230"/>
      <c r="NQ70" s="230"/>
      <c r="NR70" s="230"/>
      <c r="NS70" s="230"/>
      <c r="NT70" s="230"/>
      <c r="NU70" s="230"/>
      <c r="NV70" s="230"/>
      <c r="NW70" s="230"/>
    </row>
    <row r="71" spans="1:387" ht="13.5" thickBot="1">
      <c r="A71" s="191" t="s">
        <v>116</v>
      </c>
      <c r="B71" s="76">
        <v>7061.7613121329914</v>
      </c>
      <c r="C71" s="76">
        <v>4622.5710966796742</v>
      </c>
      <c r="D71" s="76">
        <v>5788.2638719885008</v>
      </c>
      <c r="E71" s="76">
        <v>7270.3373300000003</v>
      </c>
      <c r="F71" s="76">
        <v>8444.6737361083888</v>
      </c>
      <c r="G71" s="140">
        <v>6598.4088240837336</v>
      </c>
      <c r="H71" s="76">
        <v>7479.5857461032865</v>
      </c>
      <c r="I71" s="76">
        <v>8245.9745242181725</v>
      </c>
      <c r="J71" s="76">
        <v>8215.2256170000001</v>
      </c>
      <c r="K71" s="141">
        <v>8902.3071638878464</v>
      </c>
      <c r="L71" s="201" t="s">
        <v>117</v>
      </c>
      <c r="CG71" s="230"/>
      <c r="CH71" s="230"/>
      <c r="CI71" s="230"/>
      <c r="CJ71" s="230"/>
      <c r="CK71" s="230"/>
      <c r="CL71" s="230"/>
      <c r="CM71" s="230"/>
      <c r="CN71" s="230"/>
      <c r="CO71" s="230"/>
      <c r="CP71" s="230"/>
      <c r="CQ71" s="230"/>
      <c r="CR71" s="230"/>
      <c r="CS71" s="230"/>
      <c r="CT71" s="230"/>
      <c r="CU71" s="230"/>
      <c r="CV71" s="230"/>
      <c r="CW71" s="230"/>
      <c r="CX71" s="230"/>
      <c r="CY71" s="230"/>
      <c r="CZ71" s="230"/>
      <c r="DA71" s="230"/>
      <c r="DB71" s="230"/>
      <c r="DC71" s="230"/>
      <c r="DD71" s="230"/>
      <c r="DE71" s="230"/>
      <c r="DF71" s="230"/>
      <c r="DG71" s="230"/>
      <c r="DH71" s="230"/>
      <c r="DI71" s="230"/>
      <c r="DJ71" s="230"/>
      <c r="DK71" s="230"/>
      <c r="DL71" s="230"/>
      <c r="DM71" s="230"/>
      <c r="DN71" s="230"/>
      <c r="DO71" s="230"/>
      <c r="DP71" s="230"/>
      <c r="DQ71" s="230"/>
      <c r="DR71" s="230"/>
      <c r="DS71" s="230"/>
      <c r="DT71" s="230"/>
      <c r="DU71" s="230"/>
      <c r="DV71" s="230"/>
      <c r="DW71" s="230"/>
      <c r="DX71" s="230"/>
      <c r="DY71" s="230"/>
      <c r="DZ71" s="230"/>
      <c r="EA71" s="230"/>
      <c r="EB71" s="230"/>
      <c r="EC71" s="230"/>
      <c r="ED71" s="230"/>
      <c r="EE71" s="230"/>
      <c r="EF71" s="230"/>
      <c r="EG71" s="230"/>
      <c r="EH71" s="230"/>
      <c r="EI71" s="230"/>
      <c r="EJ71" s="230"/>
      <c r="EK71" s="230"/>
      <c r="EL71" s="230"/>
      <c r="EM71" s="230"/>
      <c r="EN71" s="230"/>
      <c r="EO71" s="230"/>
      <c r="EP71" s="230"/>
      <c r="EQ71" s="230"/>
      <c r="ER71" s="230"/>
      <c r="ES71" s="230"/>
      <c r="ET71" s="230"/>
      <c r="EU71" s="230"/>
      <c r="EV71" s="230"/>
      <c r="EW71" s="230"/>
      <c r="EX71" s="230"/>
      <c r="EY71" s="230"/>
      <c r="EZ71" s="230"/>
      <c r="FA71" s="230"/>
      <c r="FB71" s="230"/>
      <c r="FC71" s="230"/>
      <c r="FD71" s="230"/>
      <c r="FE71" s="230"/>
      <c r="FF71" s="230"/>
      <c r="FG71" s="230"/>
      <c r="FH71" s="230"/>
      <c r="FI71" s="230"/>
      <c r="FJ71" s="230"/>
      <c r="FK71" s="230"/>
      <c r="FL71" s="230"/>
      <c r="FM71" s="230"/>
      <c r="FN71" s="230"/>
      <c r="FO71" s="230"/>
      <c r="FP71" s="230"/>
      <c r="FQ71" s="230"/>
      <c r="FR71" s="230"/>
      <c r="FS71" s="230"/>
      <c r="FT71" s="230"/>
      <c r="FU71" s="230"/>
      <c r="FV71" s="230"/>
      <c r="FW71" s="230"/>
      <c r="FX71" s="230"/>
      <c r="FY71" s="230"/>
      <c r="FZ71" s="230"/>
      <c r="GA71" s="230"/>
      <c r="GB71" s="230"/>
      <c r="GC71" s="230"/>
      <c r="GD71" s="230"/>
      <c r="GE71" s="230"/>
      <c r="GF71" s="230"/>
      <c r="GG71" s="230"/>
      <c r="GH71" s="230"/>
      <c r="GI71" s="230"/>
      <c r="GJ71" s="230"/>
      <c r="GK71" s="230"/>
      <c r="GL71" s="230"/>
      <c r="GM71" s="230"/>
      <c r="GN71" s="230"/>
      <c r="GO71" s="230"/>
      <c r="GP71" s="230"/>
      <c r="GQ71" s="230"/>
      <c r="GR71" s="230"/>
      <c r="GS71" s="230"/>
      <c r="GT71" s="230"/>
      <c r="GU71" s="230"/>
      <c r="GV71" s="230"/>
      <c r="GW71" s="230"/>
      <c r="GX71" s="230"/>
      <c r="GY71" s="230"/>
      <c r="GZ71" s="230"/>
      <c r="HA71" s="230"/>
      <c r="HB71" s="230"/>
      <c r="HC71" s="230"/>
      <c r="HD71" s="230"/>
      <c r="HE71" s="230"/>
      <c r="HF71" s="230"/>
      <c r="HG71" s="230"/>
      <c r="HH71" s="230"/>
      <c r="HI71" s="230"/>
      <c r="HJ71" s="230"/>
      <c r="HK71" s="230"/>
      <c r="HL71" s="230"/>
      <c r="HM71" s="230"/>
      <c r="HN71" s="230"/>
      <c r="HO71" s="230"/>
      <c r="HP71" s="230"/>
      <c r="HQ71" s="230"/>
      <c r="HR71" s="230"/>
      <c r="HS71" s="230"/>
      <c r="HT71" s="230"/>
      <c r="HU71" s="230"/>
      <c r="HV71" s="230"/>
      <c r="HW71" s="230"/>
      <c r="HX71" s="230"/>
      <c r="HY71" s="230"/>
      <c r="HZ71" s="230"/>
      <c r="IA71" s="230"/>
      <c r="IB71" s="230"/>
      <c r="IC71" s="230"/>
      <c r="ID71" s="230"/>
      <c r="IE71" s="230"/>
      <c r="IF71" s="230"/>
      <c r="IG71" s="230"/>
      <c r="IH71" s="230"/>
      <c r="II71" s="230"/>
      <c r="IJ71" s="230"/>
      <c r="IK71" s="230"/>
      <c r="IL71" s="230"/>
      <c r="IM71" s="230"/>
      <c r="IN71" s="230"/>
      <c r="IO71" s="230"/>
      <c r="IP71" s="230"/>
      <c r="IQ71" s="230"/>
      <c r="IR71" s="230"/>
      <c r="IS71" s="230"/>
      <c r="IT71" s="230"/>
      <c r="IU71" s="230"/>
      <c r="IV71" s="230"/>
      <c r="IW71" s="230"/>
      <c r="IX71" s="230"/>
      <c r="IY71" s="230"/>
      <c r="IZ71" s="230"/>
      <c r="JA71" s="230"/>
      <c r="JB71" s="230"/>
      <c r="JC71" s="230"/>
      <c r="JD71" s="230"/>
      <c r="JE71" s="230"/>
      <c r="JF71" s="230"/>
      <c r="JG71" s="230"/>
      <c r="JH71" s="230"/>
      <c r="JI71" s="230"/>
      <c r="JJ71" s="230"/>
      <c r="JK71" s="230"/>
      <c r="JL71" s="230"/>
      <c r="JM71" s="230"/>
      <c r="JN71" s="230"/>
      <c r="JO71" s="230"/>
      <c r="JP71" s="230"/>
      <c r="JQ71" s="230"/>
      <c r="JR71" s="230"/>
      <c r="JS71" s="230"/>
      <c r="JT71" s="230"/>
      <c r="JU71" s="230"/>
      <c r="JV71" s="230"/>
      <c r="JW71" s="230"/>
      <c r="JX71" s="230"/>
      <c r="JY71" s="230"/>
      <c r="JZ71" s="230"/>
      <c r="KA71" s="230"/>
      <c r="KB71" s="230"/>
      <c r="KC71" s="230"/>
      <c r="KD71" s="230"/>
      <c r="KE71" s="230"/>
      <c r="KF71" s="230"/>
      <c r="KG71" s="230"/>
      <c r="KH71" s="230"/>
      <c r="KI71" s="230"/>
      <c r="KJ71" s="230"/>
      <c r="KK71" s="230"/>
      <c r="KL71" s="230"/>
      <c r="KM71" s="230"/>
      <c r="KN71" s="230"/>
      <c r="KO71" s="230"/>
      <c r="KP71" s="230"/>
      <c r="KQ71" s="230"/>
      <c r="KR71" s="230"/>
      <c r="KS71" s="230"/>
      <c r="KT71" s="230"/>
      <c r="KU71" s="230"/>
      <c r="KV71" s="230"/>
      <c r="KW71" s="230"/>
      <c r="KX71" s="230"/>
      <c r="KY71" s="230"/>
      <c r="KZ71" s="230"/>
      <c r="LA71" s="230"/>
      <c r="LB71" s="230"/>
      <c r="LC71" s="230"/>
      <c r="LD71" s="230"/>
      <c r="LE71" s="230"/>
      <c r="LF71" s="230"/>
      <c r="LG71" s="230"/>
      <c r="LH71" s="230"/>
      <c r="LI71" s="230"/>
      <c r="LJ71" s="230"/>
      <c r="LK71" s="230"/>
      <c r="LL71" s="230"/>
      <c r="LM71" s="230"/>
      <c r="LN71" s="230"/>
      <c r="LO71" s="230"/>
      <c r="LP71" s="230"/>
      <c r="LQ71" s="230"/>
      <c r="LR71" s="230"/>
      <c r="LS71" s="230"/>
      <c r="LT71" s="230"/>
      <c r="LU71" s="230"/>
      <c r="LV71" s="230"/>
      <c r="LW71" s="230"/>
      <c r="LX71" s="230"/>
      <c r="LY71" s="230"/>
      <c r="LZ71" s="230"/>
      <c r="MA71" s="230"/>
      <c r="MB71" s="230"/>
      <c r="MC71" s="230"/>
      <c r="MD71" s="230"/>
      <c r="ME71" s="230"/>
      <c r="MF71" s="230"/>
      <c r="MG71" s="230"/>
      <c r="MH71" s="230"/>
      <c r="MI71" s="230"/>
      <c r="MJ71" s="230"/>
      <c r="MK71" s="230"/>
      <c r="ML71" s="230"/>
      <c r="MM71" s="230"/>
      <c r="MN71" s="230"/>
      <c r="MO71" s="230"/>
      <c r="MP71" s="230"/>
      <c r="MQ71" s="230"/>
      <c r="MR71" s="230"/>
      <c r="MS71" s="230"/>
      <c r="MT71" s="230"/>
      <c r="MU71" s="230"/>
      <c r="MV71" s="230"/>
      <c r="MW71" s="230"/>
      <c r="MX71" s="230"/>
      <c r="MY71" s="230"/>
      <c r="MZ71" s="230"/>
      <c r="NA71" s="230"/>
      <c r="NB71" s="230"/>
      <c r="NC71" s="230"/>
      <c r="ND71" s="230"/>
      <c r="NE71" s="230"/>
      <c r="NF71" s="230"/>
      <c r="NG71" s="230"/>
      <c r="NH71" s="230"/>
      <c r="NI71" s="230"/>
      <c r="NJ71" s="230"/>
      <c r="NK71" s="230"/>
      <c r="NL71" s="230"/>
      <c r="NM71" s="230"/>
      <c r="NN71" s="230"/>
      <c r="NO71" s="230"/>
      <c r="NP71" s="230"/>
      <c r="NQ71" s="230"/>
      <c r="NR71" s="230"/>
      <c r="NS71" s="230"/>
      <c r="NT71" s="230"/>
      <c r="NU71" s="230"/>
      <c r="NV71" s="230"/>
      <c r="NW71" s="230"/>
    </row>
    <row r="72" spans="1:387" s="99" customFormat="1" ht="25.5">
      <c r="A72" s="77" t="s">
        <v>118</v>
      </c>
      <c r="B72" s="78">
        <v>1237.906385860414</v>
      </c>
      <c r="C72" s="78">
        <v>2371.269387421893</v>
      </c>
      <c r="D72" s="78">
        <v>1918.1596344796396</v>
      </c>
      <c r="E72" s="78">
        <v>2631.8934760000002</v>
      </c>
      <c r="F72" s="78">
        <v>3575.434959449045</v>
      </c>
      <c r="G72" s="142">
        <v>857.88600473014674</v>
      </c>
      <c r="H72" s="78">
        <v>747.29661102672162</v>
      </c>
      <c r="I72" s="78">
        <v>1135.9103696562277</v>
      </c>
      <c r="J72" s="78">
        <v>1614.4496449999999</v>
      </c>
      <c r="K72" s="143">
        <v>1674.8710593961257</v>
      </c>
      <c r="L72" s="204" t="s">
        <v>216</v>
      </c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</row>
    <row r="73" spans="1:387">
      <c r="A73" s="40" t="s">
        <v>120</v>
      </c>
      <c r="B73" s="46">
        <v>34.778942489931637</v>
      </c>
      <c r="C73" s="46">
        <v>33.495258742798335</v>
      </c>
      <c r="D73" s="46">
        <v>43.418951205678866</v>
      </c>
      <c r="E73" s="46">
        <v>34.203955000000001</v>
      </c>
      <c r="F73" s="46">
        <v>47.313020644259154</v>
      </c>
      <c r="G73" s="122">
        <v>62.184939912641148</v>
      </c>
      <c r="H73" s="46">
        <v>86.623863337478141</v>
      </c>
      <c r="I73" s="46">
        <v>138.40784824012184</v>
      </c>
      <c r="J73" s="46">
        <v>93.718033000000005</v>
      </c>
      <c r="K73" s="133">
        <v>63.943161385955626</v>
      </c>
      <c r="L73" s="41" t="s">
        <v>243</v>
      </c>
      <c r="CG73" s="230"/>
      <c r="CH73" s="230"/>
      <c r="CI73" s="230"/>
      <c r="CJ73" s="230"/>
      <c r="CK73" s="230"/>
      <c r="CL73" s="230"/>
      <c r="CM73" s="230"/>
      <c r="CN73" s="230"/>
      <c r="CO73" s="230"/>
      <c r="CP73" s="230"/>
      <c r="CQ73" s="230"/>
      <c r="CR73" s="230"/>
      <c r="CS73" s="230"/>
      <c r="CT73" s="230"/>
      <c r="CU73" s="230"/>
      <c r="CV73" s="230"/>
      <c r="CW73" s="230"/>
      <c r="CX73" s="230"/>
      <c r="CY73" s="230"/>
      <c r="CZ73" s="230"/>
      <c r="DA73" s="230"/>
      <c r="DB73" s="230"/>
      <c r="DC73" s="230"/>
      <c r="DD73" s="230"/>
      <c r="DE73" s="230"/>
      <c r="DF73" s="230"/>
      <c r="DG73" s="230"/>
      <c r="DH73" s="230"/>
      <c r="DI73" s="230"/>
      <c r="DJ73" s="230"/>
      <c r="DK73" s="230"/>
      <c r="DL73" s="230"/>
      <c r="DM73" s="230"/>
      <c r="DN73" s="230"/>
      <c r="DO73" s="230"/>
      <c r="DP73" s="230"/>
      <c r="DQ73" s="230"/>
      <c r="DR73" s="230"/>
      <c r="DS73" s="230"/>
      <c r="DT73" s="230"/>
      <c r="DU73" s="230"/>
      <c r="DV73" s="230"/>
      <c r="DW73" s="230"/>
      <c r="DX73" s="230"/>
      <c r="DY73" s="230"/>
      <c r="DZ73" s="230"/>
      <c r="EA73" s="230"/>
      <c r="EB73" s="230"/>
      <c r="EC73" s="230"/>
      <c r="ED73" s="230"/>
      <c r="EE73" s="230"/>
      <c r="EF73" s="230"/>
      <c r="EG73" s="230"/>
      <c r="EH73" s="230"/>
      <c r="EI73" s="230"/>
      <c r="EJ73" s="230"/>
      <c r="EK73" s="230"/>
      <c r="EL73" s="230"/>
      <c r="EM73" s="230"/>
      <c r="EN73" s="230"/>
      <c r="EO73" s="230"/>
      <c r="EP73" s="230"/>
      <c r="EQ73" s="230"/>
      <c r="ER73" s="230"/>
      <c r="ES73" s="230"/>
      <c r="ET73" s="230"/>
      <c r="EU73" s="230"/>
      <c r="EV73" s="230"/>
      <c r="EW73" s="230"/>
      <c r="EX73" s="230"/>
      <c r="EY73" s="230"/>
      <c r="EZ73" s="230"/>
      <c r="FA73" s="230"/>
      <c r="FB73" s="230"/>
      <c r="FC73" s="230"/>
      <c r="FD73" s="230"/>
      <c r="FE73" s="230"/>
      <c r="FF73" s="230"/>
      <c r="FG73" s="230"/>
      <c r="FH73" s="230"/>
      <c r="FI73" s="230"/>
      <c r="FJ73" s="230"/>
      <c r="FK73" s="230"/>
      <c r="FL73" s="230"/>
      <c r="FM73" s="230"/>
      <c r="FN73" s="230"/>
      <c r="FO73" s="230"/>
      <c r="FP73" s="230"/>
      <c r="FQ73" s="230"/>
      <c r="FR73" s="230"/>
      <c r="FS73" s="230"/>
      <c r="FT73" s="230"/>
      <c r="FU73" s="230"/>
      <c r="FV73" s="230"/>
      <c r="FW73" s="230"/>
      <c r="FX73" s="230"/>
      <c r="FY73" s="230"/>
      <c r="FZ73" s="230"/>
      <c r="GA73" s="230"/>
      <c r="GB73" s="230"/>
      <c r="GC73" s="230"/>
      <c r="GD73" s="230"/>
      <c r="GE73" s="230"/>
      <c r="GF73" s="230"/>
      <c r="GG73" s="230"/>
      <c r="GH73" s="230"/>
      <c r="GI73" s="230"/>
      <c r="GJ73" s="230"/>
      <c r="GK73" s="230"/>
      <c r="GL73" s="230"/>
      <c r="GM73" s="230"/>
      <c r="GN73" s="230"/>
      <c r="GO73" s="230"/>
      <c r="GP73" s="230"/>
      <c r="GQ73" s="230"/>
      <c r="GR73" s="230"/>
      <c r="GS73" s="230"/>
      <c r="GT73" s="230"/>
      <c r="GU73" s="230"/>
      <c r="GV73" s="230"/>
      <c r="GW73" s="230"/>
      <c r="GX73" s="230"/>
      <c r="GY73" s="230"/>
      <c r="GZ73" s="230"/>
      <c r="HA73" s="230"/>
      <c r="HB73" s="230"/>
      <c r="HC73" s="230"/>
      <c r="HD73" s="230"/>
      <c r="HE73" s="230"/>
      <c r="HF73" s="230"/>
      <c r="HG73" s="230"/>
      <c r="HH73" s="230"/>
      <c r="HI73" s="230"/>
      <c r="HJ73" s="230"/>
      <c r="HK73" s="230"/>
      <c r="HL73" s="230"/>
      <c r="HM73" s="230"/>
      <c r="HN73" s="230"/>
      <c r="HO73" s="230"/>
      <c r="HP73" s="230"/>
      <c r="HQ73" s="230"/>
      <c r="HR73" s="230"/>
      <c r="HS73" s="230"/>
      <c r="HT73" s="230"/>
      <c r="HU73" s="230"/>
      <c r="HV73" s="230"/>
      <c r="HW73" s="230"/>
      <c r="HX73" s="230"/>
      <c r="HY73" s="230"/>
      <c r="HZ73" s="230"/>
      <c r="IA73" s="230"/>
      <c r="IB73" s="230"/>
      <c r="IC73" s="230"/>
      <c r="ID73" s="230"/>
      <c r="IE73" s="230"/>
      <c r="IF73" s="230"/>
      <c r="IG73" s="230"/>
      <c r="IH73" s="230"/>
      <c r="II73" s="230"/>
      <c r="IJ73" s="230"/>
      <c r="IK73" s="230"/>
      <c r="IL73" s="230"/>
      <c r="IM73" s="230"/>
      <c r="IN73" s="230"/>
      <c r="IO73" s="230"/>
      <c r="IP73" s="230"/>
      <c r="IQ73" s="230"/>
      <c r="IR73" s="230"/>
      <c r="IS73" s="230"/>
      <c r="IT73" s="230"/>
      <c r="IU73" s="230"/>
      <c r="IV73" s="230"/>
      <c r="IW73" s="230"/>
      <c r="IX73" s="230"/>
      <c r="IY73" s="230"/>
      <c r="IZ73" s="230"/>
      <c r="JA73" s="230"/>
      <c r="JB73" s="230"/>
      <c r="JC73" s="230"/>
      <c r="JD73" s="230"/>
      <c r="JE73" s="230"/>
      <c r="JF73" s="230"/>
      <c r="JG73" s="230"/>
      <c r="JH73" s="230"/>
      <c r="JI73" s="230"/>
      <c r="JJ73" s="230"/>
      <c r="JK73" s="230"/>
      <c r="JL73" s="230"/>
      <c r="JM73" s="230"/>
      <c r="JN73" s="230"/>
      <c r="JO73" s="230"/>
      <c r="JP73" s="230"/>
      <c r="JQ73" s="230"/>
      <c r="JR73" s="230"/>
      <c r="JS73" s="230"/>
      <c r="JT73" s="230"/>
      <c r="JU73" s="230"/>
      <c r="JV73" s="230"/>
      <c r="JW73" s="230"/>
      <c r="JX73" s="230"/>
      <c r="JY73" s="230"/>
      <c r="JZ73" s="230"/>
      <c r="KA73" s="230"/>
      <c r="KB73" s="230"/>
      <c r="KC73" s="230"/>
      <c r="KD73" s="230"/>
      <c r="KE73" s="230"/>
      <c r="KF73" s="230"/>
      <c r="KG73" s="230"/>
      <c r="KH73" s="230"/>
      <c r="KI73" s="230"/>
      <c r="KJ73" s="230"/>
      <c r="KK73" s="230"/>
      <c r="KL73" s="230"/>
      <c r="KM73" s="230"/>
      <c r="KN73" s="230"/>
      <c r="KO73" s="230"/>
      <c r="KP73" s="230"/>
      <c r="KQ73" s="230"/>
      <c r="KR73" s="230"/>
      <c r="KS73" s="230"/>
      <c r="KT73" s="230"/>
      <c r="KU73" s="230"/>
      <c r="KV73" s="230"/>
      <c r="KW73" s="230"/>
      <c r="KX73" s="230"/>
      <c r="KY73" s="230"/>
      <c r="KZ73" s="230"/>
      <c r="LA73" s="230"/>
      <c r="LB73" s="230"/>
      <c r="LC73" s="230"/>
      <c r="LD73" s="230"/>
      <c r="LE73" s="230"/>
      <c r="LF73" s="230"/>
      <c r="LG73" s="230"/>
      <c r="LH73" s="230"/>
      <c r="LI73" s="230"/>
      <c r="LJ73" s="230"/>
      <c r="LK73" s="230"/>
      <c r="LL73" s="230"/>
      <c r="LM73" s="230"/>
      <c r="LN73" s="230"/>
      <c r="LO73" s="230"/>
      <c r="LP73" s="230"/>
      <c r="LQ73" s="230"/>
      <c r="LR73" s="230"/>
      <c r="LS73" s="230"/>
      <c r="LT73" s="230"/>
      <c r="LU73" s="230"/>
      <c r="LV73" s="230"/>
      <c r="LW73" s="230"/>
      <c r="LX73" s="230"/>
      <c r="LY73" s="230"/>
      <c r="LZ73" s="230"/>
      <c r="MA73" s="230"/>
      <c r="MB73" s="230"/>
      <c r="MC73" s="230"/>
      <c r="MD73" s="230"/>
      <c r="ME73" s="230"/>
      <c r="MF73" s="230"/>
      <c r="MG73" s="230"/>
      <c r="MH73" s="230"/>
      <c r="MI73" s="230"/>
      <c r="MJ73" s="230"/>
      <c r="MK73" s="230"/>
      <c r="ML73" s="230"/>
      <c r="MM73" s="230"/>
      <c r="MN73" s="230"/>
      <c r="MO73" s="230"/>
      <c r="MP73" s="230"/>
      <c r="MQ73" s="230"/>
      <c r="MR73" s="230"/>
      <c r="MS73" s="230"/>
      <c r="MT73" s="230"/>
      <c r="MU73" s="230"/>
      <c r="MV73" s="230"/>
      <c r="MW73" s="230"/>
      <c r="MX73" s="230"/>
      <c r="MY73" s="230"/>
      <c r="MZ73" s="230"/>
      <c r="NA73" s="230"/>
      <c r="NB73" s="230"/>
      <c r="NC73" s="230"/>
      <c r="ND73" s="230"/>
      <c r="NE73" s="230"/>
      <c r="NF73" s="230"/>
      <c r="NG73" s="230"/>
      <c r="NH73" s="230"/>
      <c r="NI73" s="230"/>
      <c r="NJ73" s="230"/>
      <c r="NK73" s="230"/>
      <c r="NL73" s="230"/>
      <c r="NM73" s="230"/>
      <c r="NN73" s="230"/>
      <c r="NO73" s="230"/>
      <c r="NP73" s="230"/>
      <c r="NQ73" s="230"/>
      <c r="NR73" s="230"/>
      <c r="NS73" s="230"/>
      <c r="NT73" s="230"/>
      <c r="NU73" s="230"/>
      <c r="NV73" s="230"/>
      <c r="NW73" s="230"/>
    </row>
    <row r="74" spans="1:387" ht="13.5" thickBot="1">
      <c r="A74" s="80" t="s">
        <v>122</v>
      </c>
      <c r="B74" s="81">
        <v>1203.1274433704825</v>
      </c>
      <c r="C74" s="81">
        <v>2337.7741286790947</v>
      </c>
      <c r="D74" s="81">
        <v>1874.7406832739609</v>
      </c>
      <c r="E74" s="81">
        <v>2597.6895209999998</v>
      </c>
      <c r="F74" s="81">
        <v>3528.1219388047862</v>
      </c>
      <c r="G74" s="144">
        <v>795.70106481750565</v>
      </c>
      <c r="H74" s="81">
        <v>660.67274768924347</v>
      </c>
      <c r="I74" s="81">
        <v>997.50252141610576</v>
      </c>
      <c r="J74" s="81">
        <v>1520.731612</v>
      </c>
      <c r="K74" s="145">
        <v>1610.9278980101701</v>
      </c>
      <c r="L74" s="82" t="s">
        <v>123</v>
      </c>
      <c r="CG74" s="230"/>
      <c r="CH74" s="230"/>
      <c r="CI74" s="230"/>
      <c r="CJ74" s="230"/>
      <c r="CK74" s="230"/>
      <c r="CL74" s="230"/>
      <c r="CM74" s="230"/>
      <c r="CN74" s="230"/>
      <c r="CO74" s="230"/>
      <c r="CP74" s="230"/>
      <c r="CQ74" s="230"/>
      <c r="CR74" s="230"/>
      <c r="CS74" s="230"/>
      <c r="CT74" s="230"/>
      <c r="CU74" s="230"/>
      <c r="CV74" s="230"/>
      <c r="CW74" s="230"/>
      <c r="CX74" s="230"/>
      <c r="CY74" s="230"/>
      <c r="CZ74" s="230"/>
      <c r="DA74" s="230"/>
      <c r="DB74" s="230"/>
      <c r="DC74" s="230"/>
      <c r="DD74" s="230"/>
      <c r="DE74" s="230"/>
      <c r="DF74" s="230"/>
      <c r="DG74" s="230"/>
      <c r="DH74" s="230"/>
      <c r="DI74" s="230"/>
      <c r="DJ74" s="230"/>
      <c r="DK74" s="230"/>
      <c r="DL74" s="230"/>
      <c r="DM74" s="230"/>
      <c r="DN74" s="230"/>
      <c r="DO74" s="230"/>
      <c r="DP74" s="230"/>
      <c r="DQ74" s="230"/>
      <c r="DR74" s="230"/>
      <c r="DS74" s="230"/>
      <c r="DT74" s="230"/>
      <c r="DU74" s="230"/>
      <c r="DV74" s="230"/>
      <c r="DW74" s="230"/>
      <c r="DX74" s="230"/>
      <c r="DY74" s="230"/>
      <c r="DZ74" s="230"/>
      <c r="EA74" s="230"/>
      <c r="EB74" s="230"/>
      <c r="EC74" s="230"/>
      <c r="ED74" s="230"/>
      <c r="EE74" s="230"/>
      <c r="EF74" s="230"/>
      <c r="EG74" s="230"/>
      <c r="EH74" s="230"/>
      <c r="EI74" s="230"/>
      <c r="EJ74" s="230"/>
      <c r="EK74" s="230"/>
      <c r="EL74" s="230"/>
      <c r="EM74" s="230"/>
      <c r="EN74" s="230"/>
      <c r="EO74" s="230"/>
      <c r="EP74" s="230"/>
      <c r="EQ74" s="230"/>
      <c r="ER74" s="230"/>
      <c r="ES74" s="230"/>
      <c r="ET74" s="230"/>
      <c r="EU74" s="230"/>
      <c r="EV74" s="230"/>
      <c r="EW74" s="230"/>
      <c r="EX74" s="230"/>
      <c r="EY74" s="230"/>
      <c r="EZ74" s="230"/>
      <c r="FA74" s="230"/>
      <c r="FB74" s="230"/>
      <c r="FC74" s="230"/>
      <c r="FD74" s="230"/>
      <c r="FE74" s="230"/>
      <c r="FF74" s="230"/>
      <c r="FG74" s="230"/>
      <c r="FH74" s="230"/>
      <c r="FI74" s="230"/>
      <c r="FJ74" s="230"/>
      <c r="FK74" s="230"/>
      <c r="FL74" s="230"/>
      <c r="FM74" s="230"/>
      <c r="FN74" s="230"/>
      <c r="FO74" s="230"/>
      <c r="FP74" s="230"/>
      <c r="FQ74" s="230"/>
      <c r="FR74" s="230"/>
      <c r="FS74" s="230"/>
      <c r="FT74" s="230"/>
      <c r="FU74" s="230"/>
      <c r="FV74" s="230"/>
      <c r="FW74" s="230"/>
      <c r="FX74" s="230"/>
      <c r="FY74" s="230"/>
      <c r="FZ74" s="230"/>
      <c r="GA74" s="230"/>
      <c r="GB74" s="230"/>
      <c r="GC74" s="230"/>
      <c r="GD74" s="230"/>
      <c r="GE74" s="230"/>
      <c r="GF74" s="230"/>
      <c r="GG74" s="230"/>
      <c r="GH74" s="230"/>
      <c r="GI74" s="230"/>
      <c r="GJ74" s="230"/>
      <c r="GK74" s="230"/>
      <c r="GL74" s="230"/>
      <c r="GM74" s="230"/>
      <c r="GN74" s="230"/>
      <c r="GO74" s="230"/>
      <c r="GP74" s="230"/>
      <c r="GQ74" s="230"/>
      <c r="GR74" s="230"/>
      <c r="GS74" s="230"/>
      <c r="GT74" s="230"/>
      <c r="GU74" s="230"/>
      <c r="GV74" s="230"/>
      <c r="GW74" s="230"/>
      <c r="GX74" s="230"/>
      <c r="GY74" s="230"/>
      <c r="GZ74" s="230"/>
      <c r="HA74" s="230"/>
      <c r="HB74" s="230"/>
      <c r="HC74" s="230"/>
      <c r="HD74" s="230"/>
      <c r="HE74" s="230"/>
      <c r="HF74" s="230"/>
      <c r="HG74" s="230"/>
      <c r="HH74" s="230"/>
      <c r="HI74" s="230"/>
      <c r="HJ74" s="230"/>
      <c r="HK74" s="230"/>
      <c r="HL74" s="230"/>
      <c r="HM74" s="230"/>
      <c r="HN74" s="230"/>
      <c r="HO74" s="230"/>
      <c r="HP74" s="230"/>
      <c r="HQ74" s="230"/>
      <c r="HR74" s="230"/>
      <c r="HS74" s="230"/>
      <c r="HT74" s="230"/>
      <c r="HU74" s="230"/>
      <c r="HV74" s="230"/>
      <c r="HW74" s="230"/>
      <c r="HX74" s="230"/>
      <c r="HY74" s="230"/>
      <c r="HZ74" s="230"/>
      <c r="IA74" s="230"/>
      <c r="IB74" s="230"/>
      <c r="IC74" s="230"/>
      <c r="ID74" s="230"/>
      <c r="IE74" s="230"/>
      <c r="IF74" s="230"/>
      <c r="IG74" s="230"/>
      <c r="IH74" s="230"/>
      <c r="II74" s="230"/>
      <c r="IJ74" s="230"/>
      <c r="IK74" s="230"/>
      <c r="IL74" s="230"/>
      <c r="IM74" s="230"/>
      <c r="IN74" s="230"/>
      <c r="IO74" s="230"/>
      <c r="IP74" s="230"/>
      <c r="IQ74" s="230"/>
      <c r="IR74" s="230"/>
      <c r="IS74" s="230"/>
      <c r="IT74" s="230"/>
      <c r="IU74" s="230"/>
      <c r="IV74" s="230"/>
      <c r="IW74" s="230"/>
      <c r="IX74" s="230"/>
      <c r="IY74" s="230"/>
      <c r="IZ74" s="230"/>
      <c r="JA74" s="230"/>
      <c r="JB74" s="230"/>
      <c r="JC74" s="230"/>
      <c r="JD74" s="230"/>
      <c r="JE74" s="230"/>
      <c r="JF74" s="230"/>
      <c r="JG74" s="230"/>
      <c r="JH74" s="230"/>
      <c r="JI74" s="230"/>
      <c r="JJ74" s="230"/>
      <c r="JK74" s="230"/>
      <c r="JL74" s="230"/>
      <c r="JM74" s="230"/>
      <c r="JN74" s="230"/>
      <c r="JO74" s="230"/>
      <c r="JP74" s="230"/>
      <c r="JQ74" s="230"/>
      <c r="JR74" s="230"/>
      <c r="JS74" s="230"/>
      <c r="JT74" s="230"/>
      <c r="JU74" s="230"/>
      <c r="JV74" s="230"/>
      <c r="JW74" s="230"/>
      <c r="JX74" s="230"/>
      <c r="JY74" s="230"/>
      <c r="JZ74" s="230"/>
      <c r="KA74" s="230"/>
      <c r="KB74" s="230"/>
      <c r="KC74" s="230"/>
      <c r="KD74" s="230"/>
      <c r="KE74" s="230"/>
      <c r="KF74" s="230"/>
      <c r="KG74" s="230"/>
      <c r="KH74" s="230"/>
      <c r="KI74" s="230"/>
      <c r="KJ74" s="230"/>
      <c r="KK74" s="230"/>
      <c r="KL74" s="230"/>
      <c r="KM74" s="230"/>
      <c r="KN74" s="230"/>
      <c r="KO74" s="230"/>
      <c r="KP74" s="230"/>
      <c r="KQ74" s="230"/>
      <c r="KR74" s="230"/>
      <c r="KS74" s="230"/>
      <c r="KT74" s="230"/>
      <c r="KU74" s="230"/>
      <c r="KV74" s="230"/>
      <c r="KW74" s="230"/>
      <c r="KX74" s="230"/>
      <c r="KY74" s="230"/>
      <c r="KZ74" s="230"/>
      <c r="LA74" s="230"/>
      <c r="LB74" s="230"/>
      <c r="LC74" s="230"/>
      <c r="LD74" s="230"/>
      <c r="LE74" s="230"/>
      <c r="LF74" s="230"/>
      <c r="LG74" s="230"/>
      <c r="LH74" s="230"/>
      <c r="LI74" s="230"/>
      <c r="LJ74" s="230"/>
      <c r="LK74" s="230"/>
      <c r="LL74" s="230"/>
      <c r="LM74" s="230"/>
      <c r="LN74" s="230"/>
      <c r="LO74" s="230"/>
      <c r="LP74" s="230"/>
      <c r="LQ74" s="230"/>
      <c r="LR74" s="230"/>
      <c r="LS74" s="230"/>
      <c r="LT74" s="230"/>
      <c r="LU74" s="230"/>
      <c r="LV74" s="230"/>
      <c r="LW74" s="230"/>
      <c r="LX74" s="230"/>
      <c r="LY74" s="230"/>
      <c r="LZ74" s="230"/>
      <c r="MA74" s="230"/>
      <c r="MB74" s="230"/>
      <c r="MC74" s="230"/>
      <c r="MD74" s="230"/>
      <c r="ME74" s="230"/>
      <c r="MF74" s="230"/>
      <c r="MG74" s="230"/>
      <c r="MH74" s="230"/>
      <c r="MI74" s="230"/>
      <c r="MJ74" s="230"/>
      <c r="MK74" s="230"/>
      <c r="ML74" s="230"/>
      <c r="MM74" s="230"/>
      <c r="MN74" s="230"/>
      <c r="MO74" s="230"/>
      <c r="MP74" s="230"/>
      <c r="MQ74" s="230"/>
      <c r="MR74" s="230"/>
      <c r="MS74" s="230"/>
      <c r="MT74" s="230"/>
      <c r="MU74" s="230"/>
      <c r="MV74" s="230"/>
      <c r="MW74" s="230"/>
      <c r="MX74" s="230"/>
      <c r="MY74" s="230"/>
      <c r="MZ74" s="230"/>
      <c r="NA74" s="230"/>
      <c r="NB74" s="230"/>
      <c r="NC74" s="230"/>
      <c r="ND74" s="230"/>
      <c r="NE74" s="230"/>
      <c r="NF74" s="230"/>
      <c r="NG74" s="230"/>
      <c r="NH74" s="230"/>
      <c r="NI74" s="230"/>
      <c r="NJ74" s="230"/>
      <c r="NK74" s="230"/>
      <c r="NL74" s="230"/>
      <c r="NM74" s="230"/>
      <c r="NN74" s="230"/>
      <c r="NO74" s="230"/>
      <c r="NP74" s="230"/>
      <c r="NQ74" s="230"/>
      <c r="NR74" s="230"/>
      <c r="NS74" s="230"/>
      <c r="NT74" s="230"/>
      <c r="NU74" s="230"/>
      <c r="NV74" s="230"/>
      <c r="NW74" s="230"/>
    </row>
    <row r="75" spans="1:387" s="231" customFormat="1" ht="25.5">
      <c r="A75" s="77" t="s">
        <v>124</v>
      </c>
      <c r="B75" s="19">
        <v>2382.1431023337605</v>
      </c>
      <c r="C75" s="19">
        <v>2013.6930740060338</v>
      </c>
      <c r="D75" s="19">
        <v>2543.0312563026737</v>
      </c>
      <c r="E75" s="19">
        <v>2659.8728769999998</v>
      </c>
      <c r="F75" s="19">
        <v>2769.9704351828191</v>
      </c>
      <c r="G75" s="126">
        <v>421.91241351460047</v>
      </c>
      <c r="H75" s="19">
        <v>273.66194733346993</v>
      </c>
      <c r="I75" s="19">
        <v>479.76797058825485</v>
      </c>
      <c r="J75" s="19">
        <v>379.71887199999998</v>
      </c>
      <c r="K75" s="146">
        <v>423.77527346471271</v>
      </c>
      <c r="L75" s="204" t="s">
        <v>125</v>
      </c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</row>
    <row r="76" spans="1:387">
      <c r="A76" s="40" t="s">
        <v>126</v>
      </c>
      <c r="B76" s="46">
        <v>778.14820770245751</v>
      </c>
      <c r="C76" s="46">
        <v>530.79979443854654</v>
      </c>
      <c r="D76" s="46">
        <v>531.11186950428635</v>
      </c>
      <c r="E76" s="46">
        <v>855.43862799999999</v>
      </c>
      <c r="F76" s="46">
        <v>789.21249328468809</v>
      </c>
      <c r="G76" s="122">
        <v>74.821586422193988</v>
      </c>
      <c r="H76" s="46">
        <v>92.789346549684694</v>
      </c>
      <c r="I76" s="46">
        <v>106.28528623539303</v>
      </c>
      <c r="J76" s="46">
        <v>92.597859999999997</v>
      </c>
      <c r="K76" s="133">
        <v>166.92905833592394</v>
      </c>
      <c r="L76" s="41" t="s">
        <v>127</v>
      </c>
      <c r="CG76" s="230"/>
      <c r="CH76" s="230"/>
      <c r="CI76" s="230"/>
      <c r="CJ76" s="230"/>
      <c r="CK76" s="230"/>
      <c r="CL76" s="230"/>
      <c r="CM76" s="230"/>
      <c r="CN76" s="230"/>
      <c r="CO76" s="230"/>
      <c r="CP76" s="230"/>
      <c r="CQ76" s="230"/>
      <c r="CR76" s="230"/>
      <c r="CS76" s="230"/>
      <c r="CT76" s="230"/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30"/>
      <c r="DG76" s="230"/>
      <c r="DH76" s="230"/>
      <c r="DI76" s="230"/>
      <c r="DJ76" s="230"/>
      <c r="DK76" s="230"/>
      <c r="DL76" s="230"/>
      <c r="DM76" s="230"/>
      <c r="DN76" s="230"/>
      <c r="DO76" s="230"/>
      <c r="DP76" s="230"/>
      <c r="DQ76" s="230"/>
      <c r="DR76" s="230"/>
      <c r="DS76" s="230"/>
      <c r="DT76" s="230"/>
      <c r="DU76" s="230"/>
      <c r="DV76" s="230"/>
      <c r="DW76" s="230"/>
      <c r="DX76" s="230"/>
      <c r="DY76" s="230"/>
      <c r="DZ76" s="230"/>
      <c r="EA76" s="230"/>
      <c r="EB76" s="230"/>
      <c r="EC76" s="230"/>
      <c r="ED76" s="230"/>
      <c r="EE76" s="230"/>
      <c r="EF76" s="230"/>
      <c r="EG76" s="230"/>
      <c r="EH76" s="230"/>
      <c r="EI76" s="230"/>
      <c r="EJ76" s="230"/>
      <c r="EK76" s="230"/>
      <c r="EL76" s="230"/>
      <c r="EM76" s="230"/>
      <c r="EN76" s="230"/>
      <c r="EO76" s="230"/>
      <c r="EP76" s="230"/>
      <c r="EQ76" s="230"/>
      <c r="ER76" s="230"/>
      <c r="ES76" s="230"/>
      <c r="ET76" s="230"/>
      <c r="EU76" s="230"/>
      <c r="EV76" s="230"/>
      <c r="EW76" s="230"/>
      <c r="EX76" s="230"/>
      <c r="EY76" s="230"/>
      <c r="EZ76" s="230"/>
      <c r="FA76" s="230"/>
      <c r="FB76" s="230"/>
      <c r="FC76" s="230"/>
      <c r="FD76" s="230"/>
      <c r="FE76" s="230"/>
      <c r="FF76" s="230"/>
      <c r="FG76" s="230"/>
      <c r="FH76" s="230"/>
      <c r="FI76" s="230"/>
      <c r="FJ76" s="230"/>
      <c r="FK76" s="230"/>
      <c r="FL76" s="230"/>
      <c r="FM76" s="230"/>
      <c r="FN76" s="230"/>
      <c r="FO76" s="230"/>
      <c r="FP76" s="230"/>
      <c r="FQ76" s="230"/>
      <c r="FR76" s="230"/>
      <c r="FS76" s="230"/>
      <c r="FT76" s="230"/>
      <c r="FU76" s="230"/>
      <c r="FV76" s="230"/>
      <c r="FW76" s="230"/>
      <c r="FX76" s="230"/>
      <c r="FY76" s="230"/>
      <c r="FZ76" s="230"/>
      <c r="GA76" s="230"/>
      <c r="GB76" s="230"/>
      <c r="GC76" s="230"/>
      <c r="GD76" s="230"/>
      <c r="GE76" s="230"/>
      <c r="GF76" s="230"/>
      <c r="GG76" s="230"/>
      <c r="GH76" s="230"/>
      <c r="GI76" s="230"/>
      <c r="GJ76" s="230"/>
      <c r="GK76" s="230"/>
      <c r="GL76" s="230"/>
      <c r="GM76" s="230"/>
      <c r="GN76" s="230"/>
      <c r="GO76" s="230"/>
      <c r="GP76" s="230"/>
      <c r="GQ76" s="230"/>
      <c r="GR76" s="230"/>
      <c r="GS76" s="230"/>
      <c r="GT76" s="230"/>
      <c r="GU76" s="230"/>
      <c r="GV76" s="230"/>
      <c r="GW76" s="230"/>
      <c r="GX76" s="230"/>
      <c r="GY76" s="230"/>
      <c r="GZ76" s="230"/>
      <c r="HA76" s="230"/>
      <c r="HB76" s="230"/>
      <c r="HC76" s="230"/>
      <c r="HD76" s="230"/>
      <c r="HE76" s="230"/>
      <c r="HF76" s="230"/>
      <c r="HG76" s="230"/>
      <c r="HH76" s="230"/>
      <c r="HI76" s="230"/>
      <c r="HJ76" s="230"/>
      <c r="HK76" s="230"/>
      <c r="HL76" s="230"/>
      <c r="HM76" s="230"/>
      <c r="HN76" s="230"/>
      <c r="HO76" s="230"/>
      <c r="HP76" s="230"/>
      <c r="HQ76" s="230"/>
      <c r="HR76" s="230"/>
      <c r="HS76" s="230"/>
      <c r="HT76" s="230"/>
      <c r="HU76" s="230"/>
      <c r="HV76" s="230"/>
      <c r="HW76" s="230"/>
      <c r="HX76" s="230"/>
      <c r="HY76" s="230"/>
      <c r="HZ76" s="230"/>
      <c r="IA76" s="230"/>
      <c r="IB76" s="230"/>
      <c r="IC76" s="230"/>
      <c r="ID76" s="230"/>
      <c r="IE76" s="230"/>
      <c r="IF76" s="230"/>
      <c r="IG76" s="230"/>
      <c r="IH76" s="230"/>
      <c r="II76" s="230"/>
      <c r="IJ76" s="230"/>
      <c r="IK76" s="230"/>
      <c r="IL76" s="230"/>
      <c r="IM76" s="230"/>
      <c r="IN76" s="230"/>
      <c r="IO76" s="230"/>
      <c r="IP76" s="230"/>
      <c r="IQ76" s="230"/>
      <c r="IR76" s="230"/>
      <c r="IS76" s="230"/>
      <c r="IT76" s="230"/>
      <c r="IU76" s="230"/>
      <c r="IV76" s="230"/>
      <c r="IW76" s="230"/>
      <c r="IX76" s="230"/>
      <c r="IY76" s="230"/>
      <c r="IZ76" s="230"/>
      <c r="JA76" s="230"/>
      <c r="JB76" s="230"/>
      <c r="JC76" s="230"/>
      <c r="JD76" s="230"/>
      <c r="JE76" s="230"/>
      <c r="JF76" s="230"/>
      <c r="JG76" s="230"/>
      <c r="JH76" s="230"/>
      <c r="JI76" s="230"/>
      <c r="JJ76" s="230"/>
      <c r="JK76" s="230"/>
      <c r="JL76" s="230"/>
      <c r="JM76" s="230"/>
      <c r="JN76" s="230"/>
      <c r="JO76" s="230"/>
      <c r="JP76" s="230"/>
      <c r="JQ76" s="230"/>
      <c r="JR76" s="230"/>
      <c r="JS76" s="230"/>
      <c r="JT76" s="230"/>
      <c r="JU76" s="230"/>
      <c r="JV76" s="230"/>
      <c r="JW76" s="230"/>
      <c r="JX76" s="230"/>
      <c r="JY76" s="230"/>
      <c r="JZ76" s="230"/>
      <c r="KA76" s="230"/>
      <c r="KB76" s="230"/>
      <c r="KC76" s="230"/>
      <c r="KD76" s="230"/>
      <c r="KE76" s="230"/>
      <c r="KF76" s="230"/>
      <c r="KG76" s="230"/>
      <c r="KH76" s="230"/>
      <c r="KI76" s="230"/>
      <c r="KJ76" s="230"/>
      <c r="KK76" s="230"/>
      <c r="KL76" s="230"/>
      <c r="KM76" s="230"/>
      <c r="KN76" s="230"/>
      <c r="KO76" s="230"/>
      <c r="KP76" s="230"/>
      <c r="KQ76" s="230"/>
      <c r="KR76" s="230"/>
      <c r="KS76" s="230"/>
      <c r="KT76" s="230"/>
      <c r="KU76" s="230"/>
      <c r="KV76" s="230"/>
      <c r="KW76" s="230"/>
      <c r="KX76" s="230"/>
      <c r="KY76" s="230"/>
      <c r="KZ76" s="230"/>
      <c r="LA76" s="230"/>
      <c r="LB76" s="230"/>
      <c r="LC76" s="230"/>
      <c r="LD76" s="230"/>
      <c r="LE76" s="230"/>
      <c r="LF76" s="230"/>
      <c r="LG76" s="230"/>
      <c r="LH76" s="230"/>
      <c r="LI76" s="230"/>
      <c r="LJ76" s="230"/>
      <c r="LK76" s="230"/>
      <c r="LL76" s="230"/>
      <c r="LM76" s="230"/>
      <c r="LN76" s="230"/>
      <c r="LO76" s="230"/>
      <c r="LP76" s="230"/>
      <c r="LQ76" s="230"/>
      <c r="LR76" s="230"/>
      <c r="LS76" s="230"/>
      <c r="LT76" s="230"/>
      <c r="LU76" s="230"/>
      <c r="LV76" s="230"/>
      <c r="LW76" s="230"/>
      <c r="LX76" s="230"/>
      <c r="LY76" s="230"/>
      <c r="LZ76" s="230"/>
      <c r="MA76" s="230"/>
      <c r="MB76" s="230"/>
      <c r="MC76" s="230"/>
      <c r="MD76" s="230"/>
      <c r="ME76" s="230"/>
      <c r="MF76" s="230"/>
      <c r="MG76" s="230"/>
      <c r="MH76" s="230"/>
      <c r="MI76" s="230"/>
      <c r="MJ76" s="230"/>
      <c r="MK76" s="230"/>
      <c r="ML76" s="230"/>
      <c r="MM76" s="230"/>
      <c r="MN76" s="230"/>
      <c r="MO76" s="230"/>
      <c r="MP76" s="230"/>
      <c r="MQ76" s="230"/>
      <c r="MR76" s="230"/>
      <c r="MS76" s="230"/>
      <c r="MT76" s="230"/>
      <c r="MU76" s="230"/>
      <c r="MV76" s="230"/>
      <c r="MW76" s="230"/>
      <c r="MX76" s="230"/>
      <c r="MY76" s="230"/>
      <c r="MZ76" s="230"/>
      <c r="NA76" s="230"/>
      <c r="NB76" s="230"/>
      <c r="NC76" s="230"/>
      <c r="ND76" s="230"/>
      <c r="NE76" s="230"/>
      <c r="NF76" s="230"/>
      <c r="NG76" s="230"/>
      <c r="NH76" s="230"/>
      <c r="NI76" s="230"/>
      <c r="NJ76" s="230"/>
      <c r="NK76" s="230"/>
      <c r="NL76" s="230"/>
      <c r="NM76" s="230"/>
      <c r="NN76" s="230"/>
      <c r="NO76" s="230"/>
      <c r="NP76" s="230"/>
      <c r="NQ76" s="230"/>
      <c r="NR76" s="230"/>
      <c r="NS76" s="230"/>
      <c r="NT76" s="230"/>
      <c r="NU76" s="230"/>
      <c r="NV76" s="230"/>
      <c r="NW76" s="230"/>
    </row>
    <row r="77" spans="1:387">
      <c r="A77" s="40" t="s">
        <v>128</v>
      </c>
      <c r="B77" s="46">
        <v>573.36365456495616</v>
      </c>
      <c r="C77" s="46">
        <v>516.053125805891</v>
      </c>
      <c r="D77" s="46">
        <v>782.43527778877626</v>
      </c>
      <c r="E77" s="46">
        <v>747.21224500000005</v>
      </c>
      <c r="F77" s="46">
        <v>569.52106158593313</v>
      </c>
      <c r="G77" s="122">
        <v>37.297840875420633</v>
      </c>
      <c r="H77" s="46">
        <v>29.996403782360066</v>
      </c>
      <c r="I77" s="46">
        <v>206.14228480387413</v>
      </c>
      <c r="J77" s="46">
        <v>124.476562</v>
      </c>
      <c r="K77" s="133">
        <v>162.43277843588726</v>
      </c>
      <c r="L77" s="41" t="s">
        <v>129</v>
      </c>
      <c r="CG77" s="230"/>
      <c r="CH77" s="230"/>
      <c r="CI77" s="230"/>
      <c r="CJ77" s="230"/>
      <c r="CK77" s="230"/>
      <c r="CL77" s="230"/>
      <c r="CM77" s="230"/>
      <c r="CN77" s="230"/>
      <c r="CO77" s="230"/>
      <c r="CP77" s="230"/>
      <c r="CQ77" s="230"/>
      <c r="CR77" s="230"/>
      <c r="CS77" s="230"/>
      <c r="CT77" s="230"/>
      <c r="CU77" s="230"/>
      <c r="CV77" s="230"/>
      <c r="CW77" s="230"/>
      <c r="CX77" s="230"/>
      <c r="CY77" s="230"/>
      <c r="CZ77" s="230"/>
      <c r="DA77" s="230"/>
      <c r="DB77" s="230"/>
      <c r="DC77" s="230"/>
      <c r="DD77" s="230"/>
      <c r="DE77" s="230"/>
      <c r="DF77" s="230"/>
      <c r="DG77" s="230"/>
      <c r="DH77" s="230"/>
      <c r="DI77" s="230"/>
      <c r="DJ77" s="230"/>
      <c r="DK77" s="230"/>
      <c r="DL77" s="230"/>
      <c r="DM77" s="230"/>
      <c r="DN77" s="230"/>
      <c r="DO77" s="230"/>
      <c r="DP77" s="230"/>
      <c r="DQ77" s="230"/>
      <c r="DR77" s="230"/>
      <c r="DS77" s="230"/>
      <c r="DT77" s="230"/>
      <c r="DU77" s="230"/>
      <c r="DV77" s="230"/>
      <c r="DW77" s="230"/>
      <c r="DX77" s="230"/>
      <c r="DY77" s="230"/>
      <c r="DZ77" s="230"/>
      <c r="EA77" s="230"/>
      <c r="EB77" s="230"/>
      <c r="EC77" s="230"/>
      <c r="ED77" s="230"/>
      <c r="EE77" s="230"/>
      <c r="EF77" s="230"/>
      <c r="EG77" s="230"/>
      <c r="EH77" s="230"/>
      <c r="EI77" s="230"/>
      <c r="EJ77" s="230"/>
      <c r="EK77" s="230"/>
      <c r="EL77" s="230"/>
      <c r="EM77" s="230"/>
      <c r="EN77" s="230"/>
      <c r="EO77" s="230"/>
      <c r="EP77" s="230"/>
      <c r="EQ77" s="230"/>
      <c r="ER77" s="230"/>
      <c r="ES77" s="230"/>
      <c r="ET77" s="230"/>
      <c r="EU77" s="230"/>
      <c r="EV77" s="230"/>
      <c r="EW77" s="230"/>
      <c r="EX77" s="230"/>
      <c r="EY77" s="230"/>
      <c r="EZ77" s="230"/>
      <c r="FA77" s="230"/>
      <c r="FB77" s="230"/>
      <c r="FC77" s="230"/>
      <c r="FD77" s="230"/>
      <c r="FE77" s="230"/>
      <c r="FF77" s="230"/>
      <c r="FG77" s="230"/>
      <c r="FH77" s="230"/>
      <c r="FI77" s="230"/>
      <c r="FJ77" s="230"/>
      <c r="FK77" s="230"/>
      <c r="FL77" s="230"/>
      <c r="FM77" s="230"/>
      <c r="FN77" s="230"/>
      <c r="FO77" s="230"/>
      <c r="FP77" s="230"/>
      <c r="FQ77" s="230"/>
      <c r="FR77" s="230"/>
      <c r="FS77" s="230"/>
      <c r="FT77" s="230"/>
      <c r="FU77" s="230"/>
      <c r="FV77" s="230"/>
      <c r="FW77" s="230"/>
      <c r="FX77" s="230"/>
      <c r="FY77" s="230"/>
      <c r="FZ77" s="230"/>
      <c r="GA77" s="230"/>
      <c r="GB77" s="230"/>
      <c r="GC77" s="230"/>
      <c r="GD77" s="230"/>
      <c r="GE77" s="230"/>
      <c r="GF77" s="230"/>
      <c r="GG77" s="230"/>
      <c r="GH77" s="230"/>
      <c r="GI77" s="230"/>
      <c r="GJ77" s="230"/>
      <c r="GK77" s="230"/>
      <c r="GL77" s="230"/>
      <c r="GM77" s="230"/>
      <c r="GN77" s="230"/>
      <c r="GO77" s="230"/>
      <c r="GP77" s="230"/>
      <c r="GQ77" s="230"/>
      <c r="GR77" s="230"/>
      <c r="GS77" s="230"/>
      <c r="GT77" s="230"/>
      <c r="GU77" s="230"/>
      <c r="GV77" s="230"/>
      <c r="GW77" s="230"/>
      <c r="GX77" s="230"/>
      <c r="GY77" s="230"/>
      <c r="GZ77" s="230"/>
      <c r="HA77" s="230"/>
      <c r="HB77" s="230"/>
      <c r="HC77" s="230"/>
      <c r="HD77" s="230"/>
      <c r="HE77" s="230"/>
      <c r="HF77" s="230"/>
      <c r="HG77" s="230"/>
      <c r="HH77" s="230"/>
      <c r="HI77" s="230"/>
      <c r="HJ77" s="230"/>
      <c r="HK77" s="230"/>
      <c r="HL77" s="230"/>
      <c r="HM77" s="230"/>
      <c r="HN77" s="230"/>
      <c r="HO77" s="230"/>
      <c r="HP77" s="230"/>
      <c r="HQ77" s="230"/>
      <c r="HR77" s="230"/>
      <c r="HS77" s="230"/>
      <c r="HT77" s="230"/>
      <c r="HU77" s="230"/>
      <c r="HV77" s="230"/>
      <c r="HW77" s="230"/>
      <c r="HX77" s="230"/>
      <c r="HY77" s="230"/>
      <c r="HZ77" s="230"/>
      <c r="IA77" s="230"/>
      <c r="IB77" s="230"/>
      <c r="IC77" s="230"/>
      <c r="ID77" s="230"/>
      <c r="IE77" s="230"/>
      <c r="IF77" s="230"/>
      <c r="IG77" s="230"/>
      <c r="IH77" s="230"/>
      <c r="II77" s="230"/>
      <c r="IJ77" s="230"/>
      <c r="IK77" s="230"/>
      <c r="IL77" s="230"/>
      <c r="IM77" s="230"/>
      <c r="IN77" s="230"/>
      <c r="IO77" s="230"/>
      <c r="IP77" s="230"/>
      <c r="IQ77" s="230"/>
      <c r="IR77" s="230"/>
      <c r="IS77" s="230"/>
      <c r="IT77" s="230"/>
      <c r="IU77" s="230"/>
      <c r="IV77" s="230"/>
      <c r="IW77" s="230"/>
      <c r="IX77" s="230"/>
      <c r="IY77" s="230"/>
      <c r="IZ77" s="230"/>
      <c r="JA77" s="230"/>
      <c r="JB77" s="230"/>
      <c r="JC77" s="230"/>
      <c r="JD77" s="230"/>
      <c r="JE77" s="230"/>
      <c r="JF77" s="230"/>
      <c r="JG77" s="230"/>
      <c r="JH77" s="230"/>
      <c r="JI77" s="230"/>
      <c r="JJ77" s="230"/>
      <c r="JK77" s="230"/>
      <c r="JL77" s="230"/>
      <c r="JM77" s="230"/>
      <c r="JN77" s="230"/>
      <c r="JO77" s="230"/>
      <c r="JP77" s="230"/>
      <c r="JQ77" s="230"/>
      <c r="JR77" s="230"/>
      <c r="JS77" s="230"/>
      <c r="JT77" s="230"/>
      <c r="JU77" s="230"/>
      <c r="JV77" s="230"/>
      <c r="JW77" s="230"/>
      <c r="JX77" s="230"/>
      <c r="JY77" s="230"/>
      <c r="JZ77" s="230"/>
      <c r="KA77" s="230"/>
      <c r="KB77" s="230"/>
      <c r="KC77" s="230"/>
      <c r="KD77" s="230"/>
      <c r="KE77" s="230"/>
      <c r="KF77" s="230"/>
      <c r="KG77" s="230"/>
      <c r="KH77" s="230"/>
      <c r="KI77" s="230"/>
      <c r="KJ77" s="230"/>
      <c r="KK77" s="230"/>
      <c r="KL77" s="230"/>
      <c r="KM77" s="230"/>
      <c r="KN77" s="230"/>
      <c r="KO77" s="230"/>
      <c r="KP77" s="230"/>
      <c r="KQ77" s="230"/>
      <c r="KR77" s="230"/>
      <c r="KS77" s="230"/>
      <c r="KT77" s="230"/>
      <c r="KU77" s="230"/>
      <c r="KV77" s="230"/>
      <c r="KW77" s="230"/>
      <c r="KX77" s="230"/>
      <c r="KY77" s="230"/>
      <c r="KZ77" s="230"/>
      <c r="LA77" s="230"/>
      <c r="LB77" s="230"/>
      <c r="LC77" s="230"/>
      <c r="LD77" s="230"/>
      <c r="LE77" s="230"/>
      <c r="LF77" s="230"/>
      <c r="LG77" s="230"/>
      <c r="LH77" s="230"/>
      <c r="LI77" s="230"/>
      <c r="LJ77" s="230"/>
      <c r="LK77" s="230"/>
      <c r="LL77" s="230"/>
      <c r="LM77" s="230"/>
      <c r="LN77" s="230"/>
      <c r="LO77" s="230"/>
      <c r="LP77" s="230"/>
      <c r="LQ77" s="230"/>
      <c r="LR77" s="230"/>
      <c r="LS77" s="230"/>
      <c r="LT77" s="230"/>
      <c r="LU77" s="230"/>
      <c r="LV77" s="230"/>
      <c r="LW77" s="230"/>
      <c r="LX77" s="230"/>
      <c r="LY77" s="230"/>
      <c r="LZ77" s="230"/>
      <c r="MA77" s="230"/>
      <c r="MB77" s="230"/>
      <c r="MC77" s="230"/>
      <c r="MD77" s="230"/>
      <c r="ME77" s="230"/>
      <c r="MF77" s="230"/>
      <c r="MG77" s="230"/>
      <c r="MH77" s="230"/>
      <c r="MI77" s="230"/>
      <c r="MJ77" s="230"/>
      <c r="MK77" s="230"/>
      <c r="ML77" s="230"/>
      <c r="MM77" s="230"/>
      <c r="MN77" s="230"/>
      <c r="MO77" s="230"/>
      <c r="MP77" s="230"/>
      <c r="MQ77" s="230"/>
      <c r="MR77" s="230"/>
      <c r="MS77" s="230"/>
      <c r="MT77" s="230"/>
      <c r="MU77" s="230"/>
      <c r="MV77" s="230"/>
      <c r="MW77" s="230"/>
      <c r="MX77" s="230"/>
      <c r="MY77" s="230"/>
      <c r="MZ77" s="230"/>
      <c r="NA77" s="230"/>
      <c r="NB77" s="230"/>
      <c r="NC77" s="230"/>
      <c r="ND77" s="230"/>
      <c r="NE77" s="230"/>
      <c r="NF77" s="230"/>
      <c r="NG77" s="230"/>
      <c r="NH77" s="230"/>
      <c r="NI77" s="230"/>
      <c r="NJ77" s="230"/>
      <c r="NK77" s="230"/>
      <c r="NL77" s="230"/>
      <c r="NM77" s="230"/>
      <c r="NN77" s="230"/>
      <c r="NO77" s="230"/>
      <c r="NP77" s="230"/>
      <c r="NQ77" s="230"/>
      <c r="NR77" s="230"/>
      <c r="NS77" s="230"/>
      <c r="NT77" s="230"/>
      <c r="NU77" s="230"/>
      <c r="NV77" s="230"/>
      <c r="NW77" s="230"/>
    </row>
    <row r="78" spans="1:387">
      <c r="A78" s="40" t="s">
        <v>130</v>
      </c>
      <c r="B78" s="46">
        <v>19.98321445170561</v>
      </c>
      <c r="C78" s="46">
        <v>17.560936406194632</v>
      </c>
      <c r="D78" s="46">
        <v>22.41543031184537</v>
      </c>
      <c r="E78" s="46">
        <v>31.082543999999999</v>
      </c>
      <c r="F78" s="46">
        <v>24.418600856502096</v>
      </c>
      <c r="G78" s="122">
        <v>2.3880204794548723</v>
      </c>
      <c r="H78" s="46">
        <v>11.99035445696013</v>
      </c>
      <c r="I78" s="46">
        <v>12.609695854385594</v>
      </c>
      <c r="J78" s="46">
        <v>39.959691999999997</v>
      </c>
      <c r="K78" s="133">
        <v>24.674877487058726</v>
      </c>
      <c r="L78" s="41" t="s">
        <v>131</v>
      </c>
      <c r="CG78" s="230"/>
      <c r="CH78" s="230"/>
      <c r="CI78" s="230"/>
      <c r="CJ78" s="230"/>
      <c r="CK78" s="230"/>
      <c r="CL78" s="230"/>
      <c r="CM78" s="230"/>
      <c r="CN78" s="230"/>
      <c r="CO78" s="230"/>
      <c r="CP78" s="230"/>
      <c r="CQ78" s="230"/>
      <c r="CR78" s="230"/>
      <c r="CS78" s="230"/>
      <c r="CT78" s="230"/>
      <c r="CU78" s="230"/>
      <c r="CV78" s="230"/>
      <c r="CW78" s="230"/>
      <c r="CX78" s="230"/>
      <c r="CY78" s="230"/>
      <c r="CZ78" s="230"/>
      <c r="DA78" s="230"/>
      <c r="DB78" s="230"/>
      <c r="DC78" s="230"/>
      <c r="DD78" s="230"/>
      <c r="DE78" s="230"/>
      <c r="DF78" s="230"/>
      <c r="DG78" s="230"/>
      <c r="DH78" s="230"/>
      <c r="DI78" s="230"/>
      <c r="DJ78" s="230"/>
      <c r="DK78" s="230"/>
      <c r="DL78" s="230"/>
      <c r="DM78" s="230"/>
      <c r="DN78" s="230"/>
      <c r="DO78" s="230"/>
      <c r="DP78" s="230"/>
      <c r="DQ78" s="230"/>
      <c r="DR78" s="230"/>
      <c r="DS78" s="230"/>
      <c r="DT78" s="230"/>
      <c r="DU78" s="230"/>
      <c r="DV78" s="230"/>
      <c r="DW78" s="230"/>
      <c r="DX78" s="230"/>
      <c r="DY78" s="230"/>
      <c r="DZ78" s="230"/>
      <c r="EA78" s="230"/>
      <c r="EB78" s="230"/>
      <c r="EC78" s="230"/>
      <c r="ED78" s="230"/>
      <c r="EE78" s="230"/>
      <c r="EF78" s="230"/>
      <c r="EG78" s="230"/>
      <c r="EH78" s="230"/>
      <c r="EI78" s="230"/>
      <c r="EJ78" s="230"/>
      <c r="EK78" s="230"/>
      <c r="EL78" s="230"/>
      <c r="EM78" s="230"/>
      <c r="EN78" s="230"/>
      <c r="EO78" s="230"/>
      <c r="EP78" s="230"/>
      <c r="EQ78" s="230"/>
      <c r="ER78" s="230"/>
      <c r="ES78" s="230"/>
      <c r="ET78" s="230"/>
      <c r="EU78" s="230"/>
      <c r="EV78" s="230"/>
      <c r="EW78" s="230"/>
      <c r="EX78" s="230"/>
      <c r="EY78" s="230"/>
      <c r="EZ78" s="230"/>
      <c r="FA78" s="230"/>
      <c r="FB78" s="230"/>
      <c r="FC78" s="230"/>
      <c r="FD78" s="230"/>
      <c r="FE78" s="230"/>
      <c r="FF78" s="230"/>
      <c r="FG78" s="230"/>
      <c r="FH78" s="230"/>
      <c r="FI78" s="230"/>
      <c r="FJ78" s="230"/>
      <c r="FK78" s="230"/>
      <c r="FL78" s="230"/>
      <c r="FM78" s="230"/>
      <c r="FN78" s="230"/>
      <c r="FO78" s="230"/>
      <c r="FP78" s="230"/>
      <c r="FQ78" s="230"/>
      <c r="FR78" s="230"/>
      <c r="FS78" s="230"/>
      <c r="FT78" s="230"/>
      <c r="FU78" s="230"/>
      <c r="FV78" s="230"/>
      <c r="FW78" s="230"/>
      <c r="FX78" s="230"/>
      <c r="FY78" s="230"/>
      <c r="FZ78" s="230"/>
      <c r="GA78" s="230"/>
      <c r="GB78" s="230"/>
      <c r="GC78" s="230"/>
      <c r="GD78" s="230"/>
      <c r="GE78" s="230"/>
      <c r="GF78" s="230"/>
      <c r="GG78" s="230"/>
      <c r="GH78" s="230"/>
      <c r="GI78" s="230"/>
      <c r="GJ78" s="230"/>
      <c r="GK78" s="230"/>
      <c r="GL78" s="230"/>
      <c r="GM78" s="230"/>
      <c r="GN78" s="230"/>
      <c r="GO78" s="230"/>
      <c r="GP78" s="230"/>
      <c r="GQ78" s="230"/>
      <c r="GR78" s="230"/>
      <c r="GS78" s="230"/>
      <c r="GT78" s="230"/>
      <c r="GU78" s="230"/>
      <c r="GV78" s="230"/>
      <c r="GW78" s="230"/>
      <c r="GX78" s="230"/>
      <c r="GY78" s="230"/>
      <c r="GZ78" s="230"/>
      <c r="HA78" s="230"/>
      <c r="HB78" s="230"/>
      <c r="HC78" s="230"/>
      <c r="HD78" s="230"/>
      <c r="HE78" s="230"/>
      <c r="HF78" s="230"/>
      <c r="HG78" s="230"/>
      <c r="HH78" s="230"/>
      <c r="HI78" s="230"/>
      <c r="HJ78" s="230"/>
      <c r="HK78" s="230"/>
      <c r="HL78" s="230"/>
      <c r="HM78" s="230"/>
      <c r="HN78" s="230"/>
      <c r="HO78" s="230"/>
      <c r="HP78" s="230"/>
      <c r="HQ78" s="230"/>
      <c r="HR78" s="230"/>
      <c r="HS78" s="230"/>
      <c r="HT78" s="230"/>
      <c r="HU78" s="230"/>
      <c r="HV78" s="230"/>
      <c r="HW78" s="230"/>
      <c r="HX78" s="230"/>
      <c r="HY78" s="230"/>
      <c r="HZ78" s="230"/>
      <c r="IA78" s="230"/>
      <c r="IB78" s="230"/>
      <c r="IC78" s="230"/>
      <c r="ID78" s="230"/>
      <c r="IE78" s="230"/>
      <c r="IF78" s="230"/>
      <c r="IG78" s="230"/>
      <c r="IH78" s="230"/>
      <c r="II78" s="230"/>
      <c r="IJ78" s="230"/>
      <c r="IK78" s="230"/>
      <c r="IL78" s="230"/>
      <c r="IM78" s="230"/>
      <c r="IN78" s="230"/>
      <c r="IO78" s="230"/>
      <c r="IP78" s="230"/>
      <c r="IQ78" s="230"/>
      <c r="IR78" s="230"/>
      <c r="IS78" s="230"/>
      <c r="IT78" s="230"/>
      <c r="IU78" s="230"/>
      <c r="IV78" s="230"/>
      <c r="IW78" s="230"/>
      <c r="IX78" s="230"/>
      <c r="IY78" s="230"/>
      <c r="IZ78" s="230"/>
      <c r="JA78" s="230"/>
      <c r="JB78" s="230"/>
      <c r="JC78" s="230"/>
      <c r="JD78" s="230"/>
      <c r="JE78" s="230"/>
      <c r="JF78" s="230"/>
      <c r="JG78" s="230"/>
      <c r="JH78" s="230"/>
      <c r="JI78" s="230"/>
      <c r="JJ78" s="230"/>
      <c r="JK78" s="230"/>
      <c r="JL78" s="230"/>
      <c r="JM78" s="230"/>
      <c r="JN78" s="230"/>
      <c r="JO78" s="230"/>
      <c r="JP78" s="230"/>
      <c r="JQ78" s="230"/>
      <c r="JR78" s="230"/>
      <c r="JS78" s="230"/>
      <c r="JT78" s="230"/>
      <c r="JU78" s="230"/>
      <c r="JV78" s="230"/>
      <c r="JW78" s="230"/>
      <c r="JX78" s="230"/>
      <c r="JY78" s="230"/>
      <c r="JZ78" s="230"/>
      <c r="KA78" s="230"/>
      <c r="KB78" s="230"/>
      <c r="KC78" s="230"/>
      <c r="KD78" s="230"/>
      <c r="KE78" s="230"/>
      <c r="KF78" s="230"/>
      <c r="KG78" s="230"/>
      <c r="KH78" s="230"/>
      <c r="KI78" s="230"/>
      <c r="KJ78" s="230"/>
      <c r="KK78" s="230"/>
      <c r="KL78" s="230"/>
      <c r="KM78" s="230"/>
      <c r="KN78" s="230"/>
      <c r="KO78" s="230"/>
      <c r="KP78" s="230"/>
      <c r="KQ78" s="230"/>
      <c r="KR78" s="230"/>
      <c r="KS78" s="230"/>
      <c r="KT78" s="230"/>
      <c r="KU78" s="230"/>
      <c r="KV78" s="230"/>
      <c r="KW78" s="230"/>
      <c r="KX78" s="230"/>
      <c r="KY78" s="230"/>
      <c r="KZ78" s="230"/>
      <c r="LA78" s="230"/>
      <c r="LB78" s="230"/>
      <c r="LC78" s="230"/>
      <c r="LD78" s="230"/>
      <c r="LE78" s="230"/>
      <c r="LF78" s="230"/>
      <c r="LG78" s="230"/>
      <c r="LH78" s="230"/>
      <c r="LI78" s="230"/>
      <c r="LJ78" s="230"/>
      <c r="LK78" s="230"/>
      <c r="LL78" s="230"/>
      <c r="LM78" s="230"/>
      <c r="LN78" s="230"/>
      <c r="LO78" s="230"/>
      <c r="LP78" s="230"/>
      <c r="LQ78" s="230"/>
      <c r="LR78" s="230"/>
      <c r="LS78" s="230"/>
      <c r="LT78" s="230"/>
      <c r="LU78" s="230"/>
      <c r="LV78" s="230"/>
      <c r="LW78" s="230"/>
      <c r="LX78" s="230"/>
      <c r="LY78" s="230"/>
      <c r="LZ78" s="230"/>
      <c r="MA78" s="230"/>
      <c r="MB78" s="230"/>
      <c r="MC78" s="230"/>
      <c r="MD78" s="230"/>
      <c r="ME78" s="230"/>
      <c r="MF78" s="230"/>
      <c r="MG78" s="230"/>
      <c r="MH78" s="230"/>
      <c r="MI78" s="230"/>
      <c r="MJ78" s="230"/>
      <c r="MK78" s="230"/>
      <c r="ML78" s="230"/>
      <c r="MM78" s="230"/>
      <c r="MN78" s="230"/>
      <c r="MO78" s="230"/>
      <c r="MP78" s="230"/>
      <c r="MQ78" s="230"/>
      <c r="MR78" s="230"/>
      <c r="MS78" s="230"/>
      <c r="MT78" s="230"/>
      <c r="MU78" s="230"/>
      <c r="MV78" s="230"/>
      <c r="MW78" s="230"/>
      <c r="MX78" s="230"/>
      <c r="MY78" s="230"/>
      <c r="MZ78" s="230"/>
      <c r="NA78" s="230"/>
      <c r="NB78" s="230"/>
      <c r="NC78" s="230"/>
      <c r="ND78" s="230"/>
      <c r="NE78" s="230"/>
      <c r="NF78" s="230"/>
      <c r="NG78" s="230"/>
      <c r="NH78" s="230"/>
      <c r="NI78" s="230"/>
      <c r="NJ78" s="230"/>
      <c r="NK78" s="230"/>
      <c r="NL78" s="230"/>
      <c r="NM78" s="230"/>
      <c r="NN78" s="230"/>
      <c r="NO78" s="230"/>
      <c r="NP78" s="230"/>
      <c r="NQ78" s="230"/>
      <c r="NR78" s="230"/>
      <c r="NS78" s="230"/>
      <c r="NT78" s="230"/>
      <c r="NU78" s="230"/>
      <c r="NV78" s="230"/>
      <c r="NW78" s="230"/>
    </row>
    <row r="79" spans="1:387">
      <c r="A79" s="40" t="s">
        <v>132</v>
      </c>
      <c r="B79" s="46">
        <v>216.0722014034113</v>
      </c>
      <c r="C79" s="46">
        <v>237.0959725407931</v>
      </c>
      <c r="D79" s="46">
        <v>323.60576781532228</v>
      </c>
      <c r="E79" s="46">
        <v>186.114812</v>
      </c>
      <c r="F79" s="46">
        <v>189.12639921248575</v>
      </c>
      <c r="G79" s="122">
        <v>291.42187178940782</v>
      </c>
      <c r="H79" s="46">
        <v>64.098928019257499</v>
      </c>
      <c r="I79" s="46">
        <v>111.94464806764043</v>
      </c>
      <c r="J79" s="46">
        <v>88.345240000000004</v>
      </c>
      <c r="K79" s="133">
        <v>9.8480604492604051</v>
      </c>
      <c r="L79" s="41" t="s">
        <v>133</v>
      </c>
      <c r="CG79" s="230"/>
      <c r="CH79" s="230"/>
      <c r="CI79" s="230"/>
      <c r="CJ79" s="230"/>
      <c r="CK79" s="230"/>
      <c r="CL79" s="230"/>
      <c r="CM79" s="230"/>
      <c r="CN79" s="230"/>
      <c r="CO79" s="230"/>
      <c r="CP79" s="230"/>
      <c r="CQ79" s="230"/>
      <c r="CR79" s="230"/>
      <c r="CS79" s="230"/>
      <c r="CT79" s="230"/>
      <c r="CU79" s="230"/>
      <c r="CV79" s="230"/>
      <c r="CW79" s="230"/>
      <c r="CX79" s="230"/>
      <c r="CY79" s="230"/>
      <c r="CZ79" s="230"/>
      <c r="DA79" s="230"/>
      <c r="DB79" s="230"/>
      <c r="DC79" s="230"/>
      <c r="DD79" s="230"/>
      <c r="DE79" s="230"/>
      <c r="DF79" s="230"/>
      <c r="DG79" s="230"/>
      <c r="DH79" s="230"/>
      <c r="DI79" s="230"/>
      <c r="DJ79" s="230"/>
      <c r="DK79" s="230"/>
      <c r="DL79" s="230"/>
      <c r="DM79" s="230"/>
      <c r="DN79" s="230"/>
      <c r="DO79" s="230"/>
      <c r="DP79" s="230"/>
      <c r="DQ79" s="230"/>
      <c r="DR79" s="230"/>
      <c r="DS79" s="230"/>
      <c r="DT79" s="230"/>
      <c r="DU79" s="230"/>
      <c r="DV79" s="230"/>
      <c r="DW79" s="230"/>
      <c r="DX79" s="230"/>
      <c r="DY79" s="230"/>
      <c r="DZ79" s="230"/>
      <c r="EA79" s="230"/>
      <c r="EB79" s="230"/>
      <c r="EC79" s="230"/>
      <c r="ED79" s="230"/>
      <c r="EE79" s="230"/>
      <c r="EF79" s="230"/>
      <c r="EG79" s="230"/>
      <c r="EH79" s="230"/>
      <c r="EI79" s="230"/>
      <c r="EJ79" s="230"/>
      <c r="EK79" s="230"/>
      <c r="EL79" s="230"/>
      <c r="EM79" s="230"/>
      <c r="EN79" s="230"/>
      <c r="EO79" s="230"/>
      <c r="EP79" s="230"/>
      <c r="EQ79" s="230"/>
      <c r="ER79" s="230"/>
      <c r="ES79" s="230"/>
      <c r="ET79" s="230"/>
      <c r="EU79" s="230"/>
      <c r="EV79" s="230"/>
      <c r="EW79" s="230"/>
      <c r="EX79" s="230"/>
      <c r="EY79" s="230"/>
      <c r="EZ79" s="230"/>
      <c r="FA79" s="230"/>
      <c r="FB79" s="230"/>
      <c r="FC79" s="230"/>
      <c r="FD79" s="230"/>
      <c r="FE79" s="230"/>
      <c r="FF79" s="230"/>
      <c r="FG79" s="230"/>
      <c r="FH79" s="230"/>
      <c r="FI79" s="230"/>
      <c r="FJ79" s="230"/>
      <c r="FK79" s="230"/>
      <c r="FL79" s="230"/>
      <c r="FM79" s="230"/>
      <c r="FN79" s="230"/>
      <c r="FO79" s="230"/>
      <c r="FP79" s="230"/>
      <c r="FQ79" s="230"/>
      <c r="FR79" s="230"/>
      <c r="FS79" s="230"/>
      <c r="FT79" s="230"/>
      <c r="FU79" s="230"/>
      <c r="FV79" s="230"/>
      <c r="FW79" s="230"/>
      <c r="FX79" s="230"/>
      <c r="FY79" s="230"/>
      <c r="FZ79" s="230"/>
      <c r="GA79" s="230"/>
      <c r="GB79" s="230"/>
      <c r="GC79" s="230"/>
      <c r="GD79" s="230"/>
      <c r="GE79" s="230"/>
      <c r="GF79" s="230"/>
      <c r="GG79" s="230"/>
      <c r="GH79" s="230"/>
      <c r="GI79" s="230"/>
      <c r="GJ79" s="230"/>
      <c r="GK79" s="230"/>
      <c r="GL79" s="230"/>
      <c r="GM79" s="230"/>
      <c r="GN79" s="230"/>
      <c r="GO79" s="230"/>
      <c r="GP79" s="230"/>
      <c r="GQ79" s="230"/>
      <c r="GR79" s="230"/>
      <c r="GS79" s="230"/>
      <c r="GT79" s="230"/>
      <c r="GU79" s="230"/>
      <c r="GV79" s="230"/>
      <c r="GW79" s="230"/>
      <c r="GX79" s="230"/>
      <c r="GY79" s="230"/>
      <c r="GZ79" s="230"/>
      <c r="HA79" s="230"/>
      <c r="HB79" s="230"/>
      <c r="HC79" s="230"/>
      <c r="HD79" s="230"/>
      <c r="HE79" s="230"/>
      <c r="HF79" s="230"/>
      <c r="HG79" s="230"/>
      <c r="HH79" s="230"/>
      <c r="HI79" s="230"/>
      <c r="HJ79" s="230"/>
      <c r="HK79" s="230"/>
      <c r="HL79" s="230"/>
      <c r="HM79" s="230"/>
      <c r="HN79" s="230"/>
      <c r="HO79" s="230"/>
      <c r="HP79" s="230"/>
      <c r="HQ79" s="230"/>
      <c r="HR79" s="230"/>
      <c r="HS79" s="230"/>
      <c r="HT79" s="230"/>
      <c r="HU79" s="230"/>
      <c r="HV79" s="230"/>
      <c r="HW79" s="230"/>
      <c r="HX79" s="230"/>
      <c r="HY79" s="230"/>
      <c r="HZ79" s="230"/>
      <c r="IA79" s="230"/>
      <c r="IB79" s="230"/>
      <c r="IC79" s="230"/>
      <c r="ID79" s="230"/>
      <c r="IE79" s="230"/>
      <c r="IF79" s="230"/>
      <c r="IG79" s="230"/>
      <c r="IH79" s="230"/>
      <c r="II79" s="230"/>
      <c r="IJ79" s="230"/>
      <c r="IK79" s="230"/>
      <c r="IL79" s="230"/>
      <c r="IM79" s="230"/>
      <c r="IN79" s="230"/>
      <c r="IO79" s="230"/>
      <c r="IP79" s="230"/>
      <c r="IQ79" s="230"/>
      <c r="IR79" s="230"/>
      <c r="IS79" s="230"/>
      <c r="IT79" s="230"/>
      <c r="IU79" s="230"/>
      <c r="IV79" s="230"/>
      <c r="IW79" s="230"/>
      <c r="IX79" s="230"/>
      <c r="IY79" s="230"/>
      <c r="IZ79" s="230"/>
      <c r="JA79" s="230"/>
      <c r="JB79" s="230"/>
      <c r="JC79" s="230"/>
      <c r="JD79" s="230"/>
      <c r="JE79" s="230"/>
      <c r="JF79" s="230"/>
      <c r="JG79" s="230"/>
      <c r="JH79" s="230"/>
      <c r="JI79" s="230"/>
      <c r="JJ79" s="230"/>
      <c r="JK79" s="230"/>
      <c r="JL79" s="230"/>
      <c r="JM79" s="230"/>
      <c r="JN79" s="230"/>
      <c r="JO79" s="230"/>
      <c r="JP79" s="230"/>
      <c r="JQ79" s="230"/>
      <c r="JR79" s="230"/>
      <c r="JS79" s="230"/>
      <c r="JT79" s="230"/>
      <c r="JU79" s="230"/>
      <c r="JV79" s="230"/>
      <c r="JW79" s="230"/>
      <c r="JX79" s="230"/>
      <c r="JY79" s="230"/>
      <c r="JZ79" s="230"/>
      <c r="KA79" s="230"/>
      <c r="KB79" s="230"/>
      <c r="KC79" s="230"/>
      <c r="KD79" s="230"/>
      <c r="KE79" s="230"/>
      <c r="KF79" s="230"/>
      <c r="KG79" s="230"/>
      <c r="KH79" s="230"/>
      <c r="KI79" s="230"/>
      <c r="KJ79" s="230"/>
      <c r="KK79" s="230"/>
      <c r="KL79" s="230"/>
      <c r="KM79" s="230"/>
      <c r="KN79" s="230"/>
      <c r="KO79" s="230"/>
      <c r="KP79" s="230"/>
      <c r="KQ79" s="230"/>
      <c r="KR79" s="230"/>
      <c r="KS79" s="230"/>
      <c r="KT79" s="230"/>
      <c r="KU79" s="230"/>
      <c r="KV79" s="230"/>
      <c r="KW79" s="230"/>
      <c r="KX79" s="230"/>
      <c r="KY79" s="230"/>
      <c r="KZ79" s="230"/>
      <c r="LA79" s="230"/>
      <c r="LB79" s="230"/>
      <c r="LC79" s="230"/>
      <c r="LD79" s="230"/>
      <c r="LE79" s="230"/>
      <c r="LF79" s="230"/>
      <c r="LG79" s="230"/>
      <c r="LH79" s="230"/>
      <c r="LI79" s="230"/>
      <c r="LJ79" s="230"/>
      <c r="LK79" s="230"/>
      <c r="LL79" s="230"/>
      <c r="LM79" s="230"/>
      <c r="LN79" s="230"/>
      <c r="LO79" s="230"/>
      <c r="LP79" s="230"/>
      <c r="LQ79" s="230"/>
      <c r="LR79" s="230"/>
      <c r="LS79" s="230"/>
      <c r="LT79" s="230"/>
      <c r="LU79" s="230"/>
      <c r="LV79" s="230"/>
      <c r="LW79" s="230"/>
      <c r="LX79" s="230"/>
      <c r="LY79" s="230"/>
      <c r="LZ79" s="230"/>
      <c r="MA79" s="230"/>
      <c r="MB79" s="230"/>
      <c r="MC79" s="230"/>
      <c r="MD79" s="230"/>
      <c r="ME79" s="230"/>
      <c r="MF79" s="230"/>
      <c r="MG79" s="230"/>
      <c r="MH79" s="230"/>
      <c r="MI79" s="230"/>
      <c r="MJ79" s="230"/>
      <c r="MK79" s="230"/>
      <c r="ML79" s="230"/>
      <c r="MM79" s="230"/>
      <c r="MN79" s="230"/>
      <c r="MO79" s="230"/>
      <c r="MP79" s="230"/>
      <c r="MQ79" s="230"/>
      <c r="MR79" s="230"/>
      <c r="MS79" s="230"/>
      <c r="MT79" s="230"/>
      <c r="MU79" s="230"/>
      <c r="MV79" s="230"/>
      <c r="MW79" s="230"/>
      <c r="MX79" s="230"/>
      <c r="MY79" s="230"/>
      <c r="MZ79" s="230"/>
      <c r="NA79" s="230"/>
      <c r="NB79" s="230"/>
      <c r="NC79" s="230"/>
      <c r="ND79" s="230"/>
      <c r="NE79" s="230"/>
      <c r="NF79" s="230"/>
      <c r="NG79" s="230"/>
      <c r="NH79" s="230"/>
      <c r="NI79" s="230"/>
      <c r="NJ79" s="230"/>
      <c r="NK79" s="230"/>
      <c r="NL79" s="230"/>
      <c r="NM79" s="230"/>
      <c r="NN79" s="230"/>
      <c r="NO79" s="230"/>
      <c r="NP79" s="230"/>
      <c r="NQ79" s="230"/>
      <c r="NR79" s="230"/>
      <c r="NS79" s="230"/>
      <c r="NT79" s="230"/>
      <c r="NU79" s="230"/>
      <c r="NV79" s="230"/>
      <c r="NW79" s="230"/>
    </row>
    <row r="80" spans="1:387">
      <c r="A80" s="40" t="s">
        <v>134</v>
      </c>
      <c r="B80" s="46">
        <v>644.35173918109922</v>
      </c>
      <c r="C80" s="46">
        <v>553.34086560870037</v>
      </c>
      <c r="D80" s="46">
        <v>747.04869094674893</v>
      </c>
      <c r="E80" s="46">
        <v>654.79287499999998</v>
      </c>
      <c r="F80" s="46">
        <v>940.15421992381198</v>
      </c>
      <c r="G80" s="122">
        <v>12.676066689972332</v>
      </c>
      <c r="H80" s="46">
        <v>48.165924052891299</v>
      </c>
      <c r="I80" s="46">
        <v>24.157960760876417</v>
      </c>
      <c r="J80" s="46">
        <v>17.219721</v>
      </c>
      <c r="K80" s="133">
        <v>46.033498889576833</v>
      </c>
      <c r="L80" s="41" t="s">
        <v>135</v>
      </c>
      <c r="CG80" s="230"/>
      <c r="CH80" s="230"/>
      <c r="CI80" s="230"/>
      <c r="CJ80" s="230"/>
      <c r="CK80" s="230"/>
      <c r="CL80" s="230"/>
      <c r="CM80" s="230"/>
      <c r="CN80" s="230"/>
      <c r="CO80" s="230"/>
      <c r="CP80" s="230"/>
      <c r="CQ80" s="230"/>
      <c r="CR80" s="230"/>
      <c r="CS80" s="230"/>
      <c r="CT80" s="230"/>
      <c r="CU80" s="230"/>
      <c r="CV80" s="230"/>
      <c r="CW80" s="230"/>
      <c r="CX80" s="230"/>
      <c r="CY80" s="230"/>
      <c r="CZ80" s="230"/>
      <c r="DA80" s="230"/>
      <c r="DB80" s="230"/>
      <c r="DC80" s="230"/>
      <c r="DD80" s="230"/>
      <c r="DE80" s="230"/>
      <c r="DF80" s="230"/>
      <c r="DG80" s="230"/>
      <c r="DH80" s="230"/>
      <c r="DI80" s="230"/>
      <c r="DJ80" s="230"/>
      <c r="DK80" s="230"/>
      <c r="DL80" s="230"/>
      <c r="DM80" s="230"/>
      <c r="DN80" s="230"/>
      <c r="DO80" s="230"/>
      <c r="DP80" s="230"/>
      <c r="DQ80" s="230"/>
      <c r="DR80" s="230"/>
      <c r="DS80" s="230"/>
      <c r="DT80" s="230"/>
      <c r="DU80" s="230"/>
      <c r="DV80" s="230"/>
      <c r="DW80" s="230"/>
      <c r="DX80" s="230"/>
      <c r="DY80" s="230"/>
      <c r="DZ80" s="230"/>
      <c r="EA80" s="230"/>
      <c r="EB80" s="230"/>
      <c r="EC80" s="230"/>
      <c r="ED80" s="230"/>
      <c r="EE80" s="230"/>
      <c r="EF80" s="230"/>
      <c r="EG80" s="230"/>
      <c r="EH80" s="230"/>
      <c r="EI80" s="230"/>
      <c r="EJ80" s="230"/>
      <c r="EK80" s="230"/>
      <c r="EL80" s="230"/>
      <c r="EM80" s="230"/>
      <c r="EN80" s="230"/>
      <c r="EO80" s="230"/>
      <c r="EP80" s="230"/>
      <c r="EQ80" s="230"/>
      <c r="ER80" s="230"/>
      <c r="ES80" s="230"/>
      <c r="ET80" s="230"/>
      <c r="EU80" s="230"/>
      <c r="EV80" s="230"/>
      <c r="EW80" s="230"/>
      <c r="EX80" s="230"/>
      <c r="EY80" s="230"/>
      <c r="EZ80" s="230"/>
      <c r="FA80" s="230"/>
      <c r="FB80" s="230"/>
      <c r="FC80" s="230"/>
      <c r="FD80" s="230"/>
      <c r="FE80" s="230"/>
      <c r="FF80" s="230"/>
      <c r="FG80" s="230"/>
      <c r="FH80" s="230"/>
      <c r="FI80" s="230"/>
      <c r="FJ80" s="230"/>
      <c r="FK80" s="230"/>
      <c r="FL80" s="230"/>
      <c r="FM80" s="230"/>
      <c r="FN80" s="230"/>
      <c r="FO80" s="230"/>
      <c r="FP80" s="230"/>
      <c r="FQ80" s="230"/>
      <c r="FR80" s="230"/>
      <c r="FS80" s="230"/>
      <c r="FT80" s="230"/>
      <c r="FU80" s="230"/>
      <c r="FV80" s="230"/>
      <c r="FW80" s="230"/>
      <c r="FX80" s="230"/>
      <c r="FY80" s="230"/>
      <c r="FZ80" s="230"/>
      <c r="GA80" s="230"/>
      <c r="GB80" s="230"/>
      <c r="GC80" s="230"/>
      <c r="GD80" s="230"/>
      <c r="GE80" s="230"/>
      <c r="GF80" s="230"/>
      <c r="GG80" s="230"/>
      <c r="GH80" s="230"/>
      <c r="GI80" s="230"/>
      <c r="GJ80" s="230"/>
      <c r="GK80" s="230"/>
      <c r="GL80" s="230"/>
      <c r="GM80" s="230"/>
      <c r="GN80" s="230"/>
      <c r="GO80" s="230"/>
      <c r="GP80" s="230"/>
      <c r="GQ80" s="230"/>
      <c r="GR80" s="230"/>
      <c r="GS80" s="230"/>
      <c r="GT80" s="230"/>
      <c r="GU80" s="230"/>
      <c r="GV80" s="230"/>
      <c r="GW80" s="230"/>
      <c r="GX80" s="230"/>
      <c r="GY80" s="230"/>
      <c r="GZ80" s="230"/>
      <c r="HA80" s="230"/>
      <c r="HB80" s="230"/>
      <c r="HC80" s="230"/>
      <c r="HD80" s="230"/>
      <c r="HE80" s="230"/>
      <c r="HF80" s="230"/>
      <c r="HG80" s="230"/>
      <c r="HH80" s="230"/>
      <c r="HI80" s="230"/>
      <c r="HJ80" s="230"/>
      <c r="HK80" s="230"/>
      <c r="HL80" s="230"/>
      <c r="HM80" s="230"/>
      <c r="HN80" s="230"/>
      <c r="HO80" s="230"/>
      <c r="HP80" s="230"/>
      <c r="HQ80" s="230"/>
      <c r="HR80" s="230"/>
      <c r="HS80" s="230"/>
      <c r="HT80" s="230"/>
      <c r="HU80" s="230"/>
      <c r="HV80" s="230"/>
      <c r="HW80" s="230"/>
      <c r="HX80" s="230"/>
      <c r="HY80" s="230"/>
      <c r="HZ80" s="230"/>
      <c r="IA80" s="230"/>
      <c r="IB80" s="230"/>
      <c r="IC80" s="230"/>
      <c r="ID80" s="230"/>
      <c r="IE80" s="230"/>
      <c r="IF80" s="230"/>
      <c r="IG80" s="230"/>
      <c r="IH80" s="230"/>
      <c r="II80" s="230"/>
      <c r="IJ80" s="230"/>
      <c r="IK80" s="230"/>
      <c r="IL80" s="230"/>
      <c r="IM80" s="230"/>
      <c r="IN80" s="230"/>
      <c r="IO80" s="230"/>
      <c r="IP80" s="230"/>
      <c r="IQ80" s="230"/>
      <c r="IR80" s="230"/>
      <c r="IS80" s="230"/>
      <c r="IT80" s="230"/>
      <c r="IU80" s="230"/>
      <c r="IV80" s="230"/>
      <c r="IW80" s="230"/>
      <c r="IX80" s="230"/>
      <c r="IY80" s="230"/>
      <c r="IZ80" s="230"/>
      <c r="JA80" s="230"/>
      <c r="JB80" s="230"/>
      <c r="JC80" s="230"/>
      <c r="JD80" s="230"/>
      <c r="JE80" s="230"/>
      <c r="JF80" s="230"/>
      <c r="JG80" s="230"/>
      <c r="JH80" s="230"/>
      <c r="JI80" s="230"/>
      <c r="JJ80" s="230"/>
      <c r="JK80" s="230"/>
      <c r="JL80" s="230"/>
      <c r="JM80" s="230"/>
      <c r="JN80" s="230"/>
      <c r="JO80" s="230"/>
      <c r="JP80" s="230"/>
      <c r="JQ80" s="230"/>
      <c r="JR80" s="230"/>
      <c r="JS80" s="230"/>
      <c r="JT80" s="230"/>
      <c r="JU80" s="230"/>
      <c r="JV80" s="230"/>
      <c r="JW80" s="230"/>
      <c r="JX80" s="230"/>
      <c r="JY80" s="230"/>
      <c r="JZ80" s="230"/>
      <c r="KA80" s="230"/>
      <c r="KB80" s="230"/>
      <c r="KC80" s="230"/>
      <c r="KD80" s="230"/>
      <c r="KE80" s="230"/>
      <c r="KF80" s="230"/>
      <c r="KG80" s="230"/>
      <c r="KH80" s="230"/>
      <c r="KI80" s="230"/>
      <c r="KJ80" s="230"/>
      <c r="KK80" s="230"/>
      <c r="KL80" s="230"/>
      <c r="KM80" s="230"/>
      <c r="KN80" s="230"/>
      <c r="KO80" s="230"/>
      <c r="KP80" s="230"/>
      <c r="KQ80" s="230"/>
      <c r="KR80" s="230"/>
      <c r="KS80" s="230"/>
      <c r="KT80" s="230"/>
      <c r="KU80" s="230"/>
      <c r="KV80" s="230"/>
      <c r="KW80" s="230"/>
      <c r="KX80" s="230"/>
      <c r="KY80" s="230"/>
      <c r="KZ80" s="230"/>
      <c r="LA80" s="230"/>
      <c r="LB80" s="230"/>
      <c r="LC80" s="230"/>
      <c r="LD80" s="230"/>
      <c r="LE80" s="230"/>
      <c r="LF80" s="230"/>
      <c r="LG80" s="230"/>
      <c r="LH80" s="230"/>
      <c r="LI80" s="230"/>
      <c r="LJ80" s="230"/>
      <c r="LK80" s="230"/>
      <c r="LL80" s="230"/>
      <c r="LM80" s="230"/>
      <c r="LN80" s="230"/>
      <c r="LO80" s="230"/>
      <c r="LP80" s="230"/>
      <c r="LQ80" s="230"/>
      <c r="LR80" s="230"/>
      <c r="LS80" s="230"/>
      <c r="LT80" s="230"/>
      <c r="LU80" s="230"/>
      <c r="LV80" s="230"/>
      <c r="LW80" s="230"/>
      <c r="LX80" s="230"/>
      <c r="LY80" s="230"/>
      <c r="LZ80" s="230"/>
      <c r="MA80" s="230"/>
      <c r="MB80" s="230"/>
      <c r="MC80" s="230"/>
      <c r="MD80" s="230"/>
      <c r="ME80" s="230"/>
      <c r="MF80" s="230"/>
      <c r="MG80" s="230"/>
      <c r="MH80" s="230"/>
      <c r="MI80" s="230"/>
      <c r="MJ80" s="230"/>
      <c r="MK80" s="230"/>
      <c r="ML80" s="230"/>
      <c r="MM80" s="230"/>
      <c r="MN80" s="230"/>
      <c r="MO80" s="230"/>
      <c r="MP80" s="230"/>
      <c r="MQ80" s="230"/>
      <c r="MR80" s="230"/>
      <c r="MS80" s="230"/>
      <c r="MT80" s="230"/>
      <c r="MU80" s="230"/>
      <c r="MV80" s="230"/>
      <c r="MW80" s="230"/>
      <c r="MX80" s="230"/>
      <c r="MY80" s="230"/>
      <c r="MZ80" s="230"/>
      <c r="NA80" s="230"/>
      <c r="NB80" s="230"/>
      <c r="NC80" s="230"/>
      <c r="ND80" s="230"/>
      <c r="NE80" s="230"/>
      <c r="NF80" s="230"/>
      <c r="NG80" s="230"/>
      <c r="NH80" s="230"/>
      <c r="NI80" s="230"/>
      <c r="NJ80" s="230"/>
      <c r="NK80" s="230"/>
      <c r="NL80" s="230"/>
      <c r="NM80" s="230"/>
      <c r="NN80" s="230"/>
      <c r="NO80" s="230"/>
      <c r="NP80" s="230"/>
      <c r="NQ80" s="230"/>
      <c r="NR80" s="230"/>
      <c r="NS80" s="230"/>
      <c r="NT80" s="230"/>
      <c r="NU80" s="230"/>
      <c r="NV80" s="230"/>
      <c r="NW80" s="230"/>
    </row>
    <row r="81" spans="1:387">
      <c r="A81" s="40" t="s">
        <v>58</v>
      </c>
      <c r="B81" s="46">
        <v>150.22408503013003</v>
      </c>
      <c r="C81" s="46">
        <v>158.84237920590806</v>
      </c>
      <c r="D81" s="46">
        <v>136.41421993569452</v>
      </c>
      <c r="E81" s="46">
        <v>185.231773</v>
      </c>
      <c r="F81" s="46">
        <v>257.53766031939779</v>
      </c>
      <c r="G81" s="122">
        <v>3.307027258150752</v>
      </c>
      <c r="H81" s="46">
        <v>26.62099047231624</v>
      </c>
      <c r="I81" s="46">
        <v>18.628094866085185</v>
      </c>
      <c r="J81" s="46">
        <v>17.119796999999998</v>
      </c>
      <c r="K81" s="133">
        <v>13.856999867005607</v>
      </c>
      <c r="L81" s="41" t="s">
        <v>59</v>
      </c>
      <c r="CG81" s="230"/>
      <c r="CH81" s="230"/>
      <c r="CI81" s="230"/>
      <c r="CJ81" s="230"/>
      <c r="CK81" s="230"/>
      <c r="CL81" s="230"/>
      <c r="CM81" s="230"/>
      <c r="CN81" s="230"/>
      <c r="CO81" s="230"/>
      <c r="CP81" s="230"/>
      <c r="CQ81" s="230"/>
      <c r="CR81" s="230"/>
      <c r="CS81" s="230"/>
      <c r="CT81" s="230"/>
      <c r="CU81" s="230"/>
      <c r="CV81" s="230"/>
      <c r="CW81" s="230"/>
      <c r="CX81" s="230"/>
      <c r="CY81" s="230"/>
      <c r="CZ81" s="230"/>
      <c r="DA81" s="230"/>
      <c r="DB81" s="230"/>
      <c r="DC81" s="230"/>
      <c r="DD81" s="230"/>
      <c r="DE81" s="230"/>
      <c r="DF81" s="230"/>
      <c r="DG81" s="230"/>
      <c r="DH81" s="230"/>
      <c r="DI81" s="230"/>
      <c r="DJ81" s="230"/>
      <c r="DK81" s="230"/>
      <c r="DL81" s="230"/>
      <c r="DM81" s="230"/>
      <c r="DN81" s="230"/>
      <c r="DO81" s="230"/>
      <c r="DP81" s="230"/>
      <c r="DQ81" s="230"/>
      <c r="DR81" s="230"/>
      <c r="DS81" s="230"/>
      <c r="DT81" s="230"/>
      <c r="DU81" s="230"/>
      <c r="DV81" s="230"/>
      <c r="DW81" s="230"/>
      <c r="DX81" s="230"/>
      <c r="DY81" s="230"/>
      <c r="DZ81" s="230"/>
      <c r="EA81" s="230"/>
      <c r="EB81" s="230"/>
      <c r="EC81" s="230"/>
      <c r="ED81" s="230"/>
      <c r="EE81" s="230"/>
      <c r="EF81" s="230"/>
      <c r="EG81" s="230"/>
      <c r="EH81" s="230"/>
      <c r="EI81" s="230"/>
      <c r="EJ81" s="230"/>
      <c r="EK81" s="230"/>
      <c r="EL81" s="230"/>
      <c r="EM81" s="230"/>
      <c r="EN81" s="230"/>
      <c r="EO81" s="230"/>
      <c r="EP81" s="230"/>
      <c r="EQ81" s="230"/>
      <c r="ER81" s="230"/>
      <c r="ES81" s="230"/>
      <c r="ET81" s="230"/>
      <c r="EU81" s="230"/>
      <c r="EV81" s="230"/>
      <c r="EW81" s="230"/>
      <c r="EX81" s="230"/>
      <c r="EY81" s="230"/>
      <c r="EZ81" s="230"/>
      <c r="FA81" s="230"/>
      <c r="FB81" s="230"/>
      <c r="FC81" s="230"/>
      <c r="FD81" s="230"/>
      <c r="FE81" s="230"/>
      <c r="FF81" s="230"/>
      <c r="FG81" s="230"/>
      <c r="FH81" s="230"/>
      <c r="FI81" s="230"/>
      <c r="FJ81" s="230"/>
      <c r="FK81" s="230"/>
      <c r="FL81" s="230"/>
      <c r="FM81" s="230"/>
      <c r="FN81" s="230"/>
      <c r="FO81" s="230"/>
      <c r="FP81" s="230"/>
      <c r="FQ81" s="230"/>
      <c r="FR81" s="230"/>
      <c r="FS81" s="230"/>
      <c r="FT81" s="230"/>
      <c r="FU81" s="230"/>
      <c r="FV81" s="230"/>
      <c r="FW81" s="230"/>
      <c r="FX81" s="230"/>
      <c r="FY81" s="230"/>
      <c r="FZ81" s="230"/>
      <c r="GA81" s="230"/>
      <c r="GB81" s="230"/>
      <c r="GC81" s="230"/>
      <c r="GD81" s="230"/>
      <c r="GE81" s="230"/>
      <c r="GF81" s="230"/>
      <c r="GG81" s="230"/>
      <c r="GH81" s="230"/>
      <c r="GI81" s="230"/>
      <c r="GJ81" s="230"/>
      <c r="GK81" s="230"/>
      <c r="GL81" s="230"/>
      <c r="GM81" s="230"/>
      <c r="GN81" s="230"/>
      <c r="GO81" s="230"/>
      <c r="GP81" s="230"/>
      <c r="GQ81" s="230"/>
      <c r="GR81" s="230"/>
      <c r="GS81" s="230"/>
      <c r="GT81" s="230"/>
      <c r="GU81" s="230"/>
      <c r="GV81" s="230"/>
      <c r="GW81" s="230"/>
      <c r="GX81" s="230"/>
      <c r="GY81" s="230"/>
      <c r="GZ81" s="230"/>
      <c r="HA81" s="230"/>
      <c r="HB81" s="230"/>
      <c r="HC81" s="230"/>
      <c r="HD81" s="230"/>
      <c r="HE81" s="230"/>
      <c r="HF81" s="230"/>
      <c r="HG81" s="230"/>
      <c r="HH81" s="230"/>
      <c r="HI81" s="230"/>
      <c r="HJ81" s="230"/>
      <c r="HK81" s="230"/>
      <c r="HL81" s="230"/>
      <c r="HM81" s="230"/>
      <c r="HN81" s="230"/>
      <c r="HO81" s="230"/>
      <c r="HP81" s="230"/>
      <c r="HQ81" s="230"/>
      <c r="HR81" s="230"/>
      <c r="HS81" s="230"/>
      <c r="HT81" s="230"/>
      <c r="HU81" s="230"/>
      <c r="HV81" s="230"/>
      <c r="HW81" s="230"/>
      <c r="HX81" s="230"/>
      <c r="HY81" s="230"/>
      <c r="HZ81" s="230"/>
      <c r="IA81" s="230"/>
      <c r="IB81" s="230"/>
      <c r="IC81" s="230"/>
      <c r="ID81" s="230"/>
      <c r="IE81" s="230"/>
      <c r="IF81" s="230"/>
      <c r="IG81" s="230"/>
      <c r="IH81" s="230"/>
      <c r="II81" s="230"/>
      <c r="IJ81" s="230"/>
      <c r="IK81" s="230"/>
      <c r="IL81" s="230"/>
      <c r="IM81" s="230"/>
      <c r="IN81" s="230"/>
      <c r="IO81" s="230"/>
      <c r="IP81" s="230"/>
      <c r="IQ81" s="230"/>
      <c r="IR81" s="230"/>
      <c r="IS81" s="230"/>
      <c r="IT81" s="230"/>
      <c r="IU81" s="230"/>
      <c r="IV81" s="230"/>
      <c r="IW81" s="230"/>
      <c r="IX81" s="230"/>
      <c r="IY81" s="230"/>
      <c r="IZ81" s="230"/>
      <c r="JA81" s="230"/>
      <c r="JB81" s="230"/>
      <c r="JC81" s="230"/>
      <c r="JD81" s="230"/>
      <c r="JE81" s="230"/>
      <c r="JF81" s="230"/>
      <c r="JG81" s="230"/>
      <c r="JH81" s="230"/>
      <c r="JI81" s="230"/>
      <c r="JJ81" s="230"/>
      <c r="JK81" s="230"/>
      <c r="JL81" s="230"/>
      <c r="JM81" s="230"/>
      <c r="JN81" s="230"/>
      <c r="JO81" s="230"/>
      <c r="JP81" s="230"/>
      <c r="JQ81" s="230"/>
      <c r="JR81" s="230"/>
      <c r="JS81" s="230"/>
      <c r="JT81" s="230"/>
      <c r="JU81" s="230"/>
      <c r="JV81" s="230"/>
      <c r="JW81" s="230"/>
      <c r="JX81" s="230"/>
      <c r="JY81" s="230"/>
      <c r="JZ81" s="230"/>
      <c r="KA81" s="230"/>
      <c r="KB81" s="230"/>
      <c r="KC81" s="230"/>
      <c r="KD81" s="230"/>
      <c r="KE81" s="230"/>
      <c r="KF81" s="230"/>
      <c r="KG81" s="230"/>
      <c r="KH81" s="230"/>
      <c r="KI81" s="230"/>
      <c r="KJ81" s="230"/>
      <c r="KK81" s="230"/>
      <c r="KL81" s="230"/>
      <c r="KM81" s="230"/>
      <c r="KN81" s="230"/>
      <c r="KO81" s="230"/>
      <c r="KP81" s="230"/>
      <c r="KQ81" s="230"/>
      <c r="KR81" s="230"/>
      <c r="KS81" s="230"/>
      <c r="KT81" s="230"/>
      <c r="KU81" s="230"/>
      <c r="KV81" s="230"/>
      <c r="KW81" s="230"/>
      <c r="KX81" s="230"/>
      <c r="KY81" s="230"/>
      <c r="KZ81" s="230"/>
      <c r="LA81" s="230"/>
      <c r="LB81" s="230"/>
      <c r="LC81" s="230"/>
      <c r="LD81" s="230"/>
      <c r="LE81" s="230"/>
      <c r="LF81" s="230"/>
      <c r="LG81" s="230"/>
      <c r="LH81" s="230"/>
      <c r="LI81" s="230"/>
      <c r="LJ81" s="230"/>
      <c r="LK81" s="230"/>
      <c r="LL81" s="230"/>
      <c r="LM81" s="230"/>
      <c r="LN81" s="230"/>
      <c r="LO81" s="230"/>
      <c r="LP81" s="230"/>
      <c r="LQ81" s="230"/>
      <c r="LR81" s="230"/>
      <c r="LS81" s="230"/>
      <c r="LT81" s="230"/>
      <c r="LU81" s="230"/>
      <c r="LV81" s="230"/>
      <c r="LW81" s="230"/>
      <c r="LX81" s="230"/>
      <c r="LY81" s="230"/>
      <c r="LZ81" s="230"/>
      <c r="MA81" s="230"/>
      <c r="MB81" s="230"/>
      <c r="MC81" s="230"/>
      <c r="MD81" s="230"/>
      <c r="ME81" s="230"/>
      <c r="MF81" s="230"/>
      <c r="MG81" s="230"/>
      <c r="MH81" s="230"/>
      <c r="MI81" s="230"/>
      <c r="MJ81" s="230"/>
      <c r="MK81" s="230"/>
      <c r="ML81" s="230"/>
      <c r="MM81" s="230"/>
      <c r="MN81" s="230"/>
      <c r="MO81" s="230"/>
      <c r="MP81" s="230"/>
      <c r="MQ81" s="230"/>
      <c r="MR81" s="230"/>
      <c r="MS81" s="230"/>
      <c r="MT81" s="230"/>
      <c r="MU81" s="230"/>
      <c r="MV81" s="230"/>
      <c r="MW81" s="230"/>
      <c r="MX81" s="230"/>
      <c r="MY81" s="230"/>
      <c r="MZ81" s="230"/>
      <c r="NA81" s="230"/>
      <c r="NB81" s="230"/>
      <c r="NC81" s="230"/>
      <c r="ND81" s="230"/>
      <c r="NE81" s="230"/>
      <c r="NF81" s="230"/>
      <c r="NG81" s="230"/>
      <c r="NH81" s="230"/>
      <c r="NI81" s="230"/>
      <c r="NJ81" s="230"/>
      <c r="NK81" s="230"/>
      <c r="NL81" s="230"/>
      <c r="NM81" s="230"/>
      <c r="NN81" s="230"/>
      <c r="NO81" s="230"/>
      <c r="NP81" s="230"/>
      <c r="NQ81" s="230"/>
      <c r="NR81" s="230"/>
      <c r="NS81" s="230"/>
      <c r="NT81" s="230"/>
      <c r="NU81" s="230"/>
      <c r="NV81" s="230"/>
      <c r="NW81" s="230"/>
    </row>
    <row r="82" spans="1:387" s="231" customFormat="1">
      <c r="A82" s="85" t="s">
        <v>136</v>
      </c>
      <c r="B82" s="22">
        <v>8267.5475941490768</v>
      </c>
      <c r="C82" s="22">
        <v>7044.5918718190114</v>
      </c>
      <c r="D82" s="22">
        <v>9369.2106442523764</v>
      </c>
      <c r="E82" s="22">
        <v>9700.5995330000005</v>
      </c>
      <c r="F82" s="22">
        <v>12014.989115333427</v>
      </c>
      <c r="G82" s="119">
        <v>3375.6538819894567</v>
      </c>
      <c r="H82" s="22">
        <v>2950.1465398483824</v>
      </c>
      <c r="I82" s="22">
        <v>3230.0512879816447</v>
      </c>
      <c r="J82" s="22">
        <v>4044.4271010000002</v>
      </c>
      <c r="K82" s="129">
        <v>3701.1754640292042</v>
      </c>
      <c r="L82" s="86" t="s">
        <v>137</v>
      </c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</row>
    <row r="83" spans="1:387">
      <c r="A83" s="40" t="s">
        <v>138</v>
      </c>
      <c r="B83" s="46">
        <v>0.70225209632579455</v>
      </c>
      <c r="C83" s="46">
        <v>0.77572439888998279</v>
      </c>
      <c r="D83" s="46">
        <v>0.7239669724329747</v>
      </c>
      <c r="E83" s="46">
        <v>0.24421300000000001</v>
      </c>
      <c r="F83" s="46">
        <v>0.34349577341767196</v>
      </c>
      <c r="G83" s="122">
        <v>4.3823928591752042</v>
      </c>
      <c r="H83" s="46">
        <v>5.3189455515552071</v>
      </c>
      <c r="I83" s="46">
        <v>43.37773753250665</v>
      </c>
      <c r="J83" s="46">
        <v>4.2034209999999996</v>
      </c>
      <c r="K83" s="133">
        <v>5.5669079252167206</v>
      </c>
      <c r="L83" s="41" t="s">
        <v>139</v>
      </c>
      <c r="CG83" s="230"/>
      <c r="CH83" s="230"/>
      <c r="CI83" s="230"/>
      <c r="CJ83" s="230"/>
      <c r="CK83" s="230"/>
      <c r="CL83" s="230"/>
      <c r="CM83" s="230"/>
      <c r="CN83" s="230"/>
      <c r="CO83" s="230"/>
      <c r="CP83" s="230"/>
      <c r="CQ83" s="230"/>
      <c r="CR83" s="230"/>
      <c r="CS83" s="230"/>
      <c r="CT83" s="230"/>
      <c r="CU83" s="230"/>
      <c r="CV83" s="230"/>
      <c r="CW83" s="230"/>
      <c r="CX83" s="230"/>
      <c r="CY83" s="230"/>
      <c r="CZ83" s="230"/>
      <c r="DA83" s="230"/>
      <c r="DB83" s="230"/>
      <c r="DC83" s="230"/>
      <c r="DD83" s="230"/>
      <c r="DE83" s="230"/>
      <c r="DF83" s="230"/>
      <c r="DG83" s="230"/>
      <c r="DH83" s="230"/>
      <c r="DI83" s="230"/>
      <c r="DJ83" s="230"/>
      <c r="DK83" s="230"/>
      <c r="DL83" s="230"/>
      <c r="DM83" s="230"/>
      <c r="DN83" s="230"/>
      <c r="DO83" s="230"/>
      <c r="DP83" s="230"/>
      <c r="DQ83" s="230"/>
      <c r="DR83" s="230"/>
      <c r="DS83" s="230"/>
      <c r="DT83" s="230"/>
      <c r="DU83" s="230"/>
      <c r="DV83" s="230"/>
      <c r="DW83" s="230"/>
      <c r="DX83" s="230"/>
      <c r="DY83" s="230"/>
      <c r="DZ83" s="230"/>
      <c r="EA83" s="230"/>
      <c r="EB83" s="230"/>
      <c r="EC83" s="230"/>
      <c r="ED83" s="230"/>
      <c r="EE83" s="230"/>
      <c r="EF83" s="230"/>
      <c r="EG83" s="230"/>
      <c r="EH83" s="230"/>
      <c r="EI83" s="230"/>
      <c r="EJ83" s="230"/>
      <c r="EK83" s="230"/>
      <c r="EL83" s="230"/>
      <c r="EM83" s="230"/>
      <c r="EN83" s="230"/>
      <c r="EO83" s="230"/>
      <c r="EP83" s="230"/>
      <c r="EQ83" s="230"/>
      <c r="ER83" s="230"/>
      <c r="ES83" s="230"/>
      <c r="ET83" s="230"/>
      <c r="EU83" s="230"/>
      <c r="EV83" s="230"/>
      <c r="EW83" s="230"/>
      <c r="EX83" s="230"/>
      <c r="EY83" s="230"/>
      <c r="EZ83" s="230"/>
      <c r="FA83" s="230"/>
      <c r="FB83" s="230"/>
      <c r="FC83" s="230"/>
      <c r="FD83" s="230"/>
      <c r="FE83" s="230"/>
      <c r="FF83" s="230"/>
      <c r="FG83" s="230"/>
      <c r="FH83" s="230"/>
      <c r="FI83" s="230"/>
      <c r="FJ83" s="230"/>
      <c r="FK83" s="230"/>
      <c r="FL83" s="230"/>
      <c r="FM83" s="230"/>
      <c r="FN83" s="230"/>
      <c r="FO83" s="230"/>
      <c r="FP83" s="230"/>
      <c r="FQ83" s="230"/>
      <c r="FR83" s="230"/>
      <c r="FS83" s="230"/>
      <c r="FT83" s="230"/>
      <c r="FU83" s="230"/>
      <c r="FV83" s="230"/>
      <c r="FW83" s="230"/>
      <c r="FX83" s="230"/>
      <c r="FY83" s="230"/>
      <c r="FZ83" s="230"/>
      <c r="GA83" s="230"/>
      <c r="GB83" s="230"/>
      <c r="GC83" s="230"/>
      <c r="GD83" s="230"/>
      <c r="GE83" s="230"/>
      <c r="GF83" s="230"/>
      <c r="GG83" s="230"/>
      <c r="GH83" s="230"/>
      <c r="GI83" s="230"/>
      <c r="GJ83" s="230"/>
      <c r="GK83" s="230"/>
      <c r="GL83" s="230"/>
      <c r="GM83" s="230"/>
      <c r="GN83" s="230"/>
      <c r="GO83" s="230"/>
      <c r="GP83" s="230"/>
      <c r="GQ83" s="230"/>
      <c r="GR83" s="230"/>
      <c r="GS83" s="230"/>
      <c r="GT83" s="230"/>
      <c r="GU83" s="230"/>
      <c r="GV83" s="230"/>
      <c r="GW83" s="230"/>
      <c r="GX83" s="230"/>
      <c r="GY83" s="230"/>
      <c r="GZ83" s="230"/>
      <c r="HA83" s="230"/>
      <c r="HB83" s="230"/>
      <c r="HC83" s="230"/>
      <c r="HD83" s="230"/>
      <c r="HE83" s="230"/>
      <c r="HF83" s="230"/>
      <c r="HG83" s="230"/>
      <c r="HH83" s="230"/>
      <c r="HI83" s="230"/>
      <c r="HJ83" s="230"/>
      <c r="HK83" s="230"/>
      <c r="HL83" s="230"/>
      <c r="HM83" s="230"/>
      <c r="HN83" s="230"/>
      <c r="HO83" s="230"/>
      <c r="HP83" s="230"/>
      <c r="HQ83" s="230"/>
      <c r="HR83" s="230"/>
      <c r="HS83" s="230"/>
      <c r="HT83" s="230"/>
      <c r="HU83" s="230"/>
      <c r="HV83" s="230"/>
      <c r="HW83" s="230"/>
      <c r="HX83" s="230"/>
      <c r="HY83" s="230"/>
      <c r="HZ83" s="230"/>
      <c r="IA83" s="230"/>
      <c r="IB83" s="230"/>
      <c r="IC83" s="230"/>
      <c r="ID83" s="230"/>
      <c r="IE83" s="230"/>
      <c r="IF83" s="230"/>
      <c r="IG83" s="230"/>
      <c r="IH83" s="230"/>
      <c r="II83" s="230"/>
      <c r="IJ83" s="230"/>
      <c r="IK83" s="230"/>
      <c r="IL83" s="230"/>
      <c r="IM83" s="230"/>
      <c r="IN83" s="230"/>
      <c r="IO83" s="230"/>
      <c r="IP83" s="230"/>
      <c r="IQ83" s="230"/>
      <c r="IR83" s="230"/>
      <c r="IS83" s="230"/>
      <c r="IT83" s="230"/>
      <c r="IU83" s="230"/>
      <c r="IV83" s="230"/>
      <c r="IW83" s="230"/>
      <c r="IX83" s="230"/>
      <c r="IY83" s="230"/>
      <c r="IZ83" s="230"/>
      <c r="JA83" s="230"/>
      <c r="JB83" s="230"/>
      <c r="JC83" s="230"/>
      <c r="JD83" s="230"/>
      <c r="JE83" s="230"/>
      <c r="JF83" s="230"/>
      <c r="JG83" s="230"/>
      <c r="JH83" s="230"/>
      <c r="JI83" s="230"/>
      <c r="JJ83" s="230"/>
      <c r="JK83" s="230"/>
      <c r="JL83" s="230"/>
      <c r="JM83" s="230"/>
      <c r="JN83" s="230"/>
      <c r="JO83" s="230"/>
      <c r="JP83" s="230"/>
      <c r="JQ83" s="230"/>
      <c r="JR83" s="230"/>
      <c r="JS83" s="230"/>
      <c r="JT83" s="230"/>
      <c r="JU83" s="230"/>
      <c r="JV83" s="230"/>
      <c r="JW83" s="230"/>
      <c r="JX83" s="230"/>
      <c r="JY83" s="230"/>
      <c r="JZ83" s="230"/>
      <c r="KA83" s="230"/>
      <c r="KB83" s="230"/>
      <c r="KC83" s="230"/>
      <c r="KD83" s="230"/>
      <c r="KE83" s="230"/>
      <c r="KF83" s="230"/>
      <c r="KG83" s="230"/>
      <c r="KH83" s="230"/>
      <c r="KI83" s="230"/>
      <c r="KJ83" s="230"/>
      <c r="KK83" s="230"/>
      <c r="KL83" s="230"/>
      <c r="KM83" s="230"/>
      <c r="KN83" s="230"/>
      <c r="KO83" s="230"/>
      <c r="KP83" s="230"/>
      <c r="KQ83" s="230"/>
      <c r="KR83" s="230"/>
      <c r="KS83" s="230"/>
      <c r="KT83" s="230"/>
      <c r="KU83" s="230"/>
      <c r="KV83" s="230"/>
      <c r="KW83" s="230"/>
      <c r="KX83" s="230"/>
      <c r="KY83" s="230"/>
      <c r="KZ83" s="230"/>
      <c r="LA83" s="230"/>
      <c r="LB83" s="230"/>
      <c r="LC83" s="230"/>
      <c r="LD83" s="230"/>
      <c r="LE83" s="230"/>
      <c r="LF83" s="230"/>
      <c r="LG83" s="230"/>
      <c r="LH83" s="230"/>
      <c r="LI83" s="230"/>
      <c r="LJ83" s="230"/>
      <c r="LK83" s="230"/>
      <c r="LL83" s="230"/>
      <c r="LM83" s="230"/>
      <c r="LN83" s="230"/>
      <c r="LO83" s="230"/>
      <c r="LP83" s="230"/>
      <c r="LQ83" s="230"/>
      <c r="LR83" s="230"/>
      <c r="LS83" s="230"/>
      <c r="LT83" s="230"/>
      <c r="LU83" s="230"/>
      <c r="LV83" s="230"/>
      <c r="LW83" s="230"/>
      <c r="LX83" s="230"/>
      <c r="LY83" s="230"/>
      <c r="LZ83" s="230"/>
      <c r="MA83" s="230"/>
      <c r="MB83" s="230"/>
      <c r="MC83" s="230"/>
      <c r="MD83" s="230"/>
      <c r="ME83" s="230"/>
      <c r="MF83" s="230"/>
      <c r="MG83" s="230"/>
      <c r="MH83" s="230"/>
      <c r="MI83" s="230"/>
      <c r="MJ83" s="230"/>
      <c r="MK83" s="230"/>
      <c r="ML83" s="230"/>
      <c r="MM83" s="230"/>
      <c r="MN83" s="230"/>
      <c r="MO83" s="230"/>
      <c r="MP83" s="230"/>
      <c r="MQ83" s="230"/>
      <c r="MR83" s="230"/>
      <c r="MS83" s="230"/>
      <c r="MT83" s="230"/>
      <c r="MU83" s="230"/>
      <c r="MV83" s="230"/>
      <c r="MW83" s="230"/>
      <c r="MX83" s="230"/>
      <c r="MY83" s="230"/>
      <c r="MZ83" s="230"/>
      <c r="NA83" s="230"/>
      <c r="NB83" s="230"/>
      <c r="NC83" s="230"/>
      <c r="ND83" s="230"/>
      <c r="NE83" s="230"/>
      <c r="NF83" s="230"/>
      <c r="NG83" s="230"/>
      <c r="NH83" s="230"/>
      <c r="NI83" s="230"/>
      <c r="NJ83" s="230"/>
      <c r="NK83" s="230"/>
      <c r="NL83" s="230"/>
      <c r="NM83" s="230"/>
      <c r="NN83" s="230"/>
      <c r="NO83" s="230"/>
      <c r="NP83" s="230"/>
      <c r="NQ83" s="230"/>
      <c r="NR83" s="230"/>
      <c r="NS83" s="230"/>
      <c r="NT83" s="230"/>
      <c r="NU83" s="230"/>
      <c r="NV83" s="230"/>
      <c r="NW83" s="230"/>
    </row>
    <row r="84" spans="1:387">
      <c r="A84" s="40" t="s">
        <v>140</v>
      </c>
      <c r="B84" s="38">
        <v>7.3923632786084603</v>
      </c>
      <c r="C84" s="38">
        <v>12.364277060925607</v>
      </c>
      <c r="D84" s="38">
        <v>24.621125869523123</v>
      </c>
      <c r="E84" s="38">
        <v>20.717984999999999</v>
      </c>
      <c r="F84" s="38">
        <v>23.9586110744054</v>
      </c>
      <c r="G84" s="121">
        <v>19.670769857791822</v>
      </c>
      <c r="H84" s="38">
        <v>22.643080557487444</v>
      </c>
      <c r="I84" s="38">
        <v>27.922410747302788</v>
      </c>
      <c r="J84" s="38">
        <v>50.786397999999998</v>
      </c>
      <c r="K84" s="132">
        <v>62.002393470620468</v>
      </c>
      <c r="L84" s="41" t="s">
        <v>141</v>
      </c>
      <c r="CG84" s="230"/>
      <c r="CH84" s="230"/>
      <c r="CI84" s="230"/>
      <c r="CJ84" s="230"/>
      <c r="CK84" s="230"/>
      <c r="CL84" s="230"/>
      <c r="CM84" s="230"/>
      <c r="CN84" s="230"/>
      <c r="CO84" s="230"/>
      <c r="CP84" s="230"/>
      <c r="CQ84" s="230"/>
      <c r="CR84" s="230"/>
      <c r="CS84" s="230"/>
      <c r="CT84" s="230"/>
      <c r="CU84" s="230"/>
      <c r="CV84" s="230"/>
      <c r="CW84" s="230"/>
      <c r="CX84" s="230"/>
      <c r="CY84" s="230"/>
      <c r="CZ84" s="230"/>
      <c r="DA84" s="230"/>
      <c r="DB84" s="230"/>
      <c r="DC84" s="230"/>
      <c r="DD84" s="230"/>
      <c r="DE84" s="230"/>
      <c r="DF84" s="230"/>
      <c r="DG84" s="230"/>
      <c r="DH84" s="230"/>
      <c r="DI84" s="230"/>
      <c r="DJ84" s="230"/>
      <c r="DK84" s="230"/>
      <c r="DL84" s="230"/>
      <c r="DM84" s="230"/>
      <c r="DN84" s="230"/>
      <c r="DO84" s="230"/>
      <c r="DP84" s="230"/>
      <c r="DQ84" s="230"/>
      <c r="DR84" s="230"/>
      <c r="DS84" s="230"/>
      <c r="DT84" s="230"/>
      <c r="DU84" s="230"/>
      <c r="DV84" s="230"/>
      <c r="DW84" s="230"/>
      <c r="DX84" s="230"/>
      <c r="DY84" s="230"/>
      <c r="DZ84" s="230"/>
      <c r="EA84" s="230"/>
      <c r="EB84" s="230"/>
      <c r="EC84" s="230"/>
      <c r="ED84" s="230"/>
      <c r="EE84" s="230"/>
      <c r="EF84" s="230"/>
      <c r="EG84" s="230"/>
      <c r="EH84" s="230"/>
      <c r="EI84" s="230"/>
      <c r="EJ84" s="230"/>
      <c r="EK84" s="230"/>
      <c r="EL84" s="230"/>
      <c r="EM84" s="230"/>
      <c r="EN84" s="230"/>
      <c r="EO84" s="230"/>
      <c r="EP84" s="230"/>
      <c r="EQ84" s="230"/>
      <c r="ER84" s="230"/>
      <c r="ES84" s="230"/>
      <c r="ET84" s="230"/>
      <c r="EU84" s="230"/>
      <c r="EV84" s="230"/>
      <c r="EW84" s="230"/>
      <c r="EX84" s="230"/>
      <c r="EY84" s="230"/>
      <c r="EZ84" s="230"/>
      <c r="FA84" s="230"/>
      <c r="FB84" s="230"/>
      <c r="FC84" s="230"/>
      <c r="FD84" s="230"/>
      <c r="FE84" s="230"/>
      <c r="FF84" s="230"/>
      <c r="FG84" s="230"/>
      <c r="FH84" s="230"/>
      <c r="FI84" s="230"/>
      <c r="FJ84" s="230"/>
      <c r="FK84" s="230"/>
      <c r="FL84" s="230"/>
      <c r="FM84" s="230"/>
      <c r="FN84" s="230"/>
      <c r="FO84" s="230"/>
      <c r="FP84" s="230"/>
      <c r="FQ84" s="230"/>
      <c r="FR84" s="230"/>
      <c r="FS84" s="230"/>
      <c r="FT84" s="230"/>
      <c r="FU84" s="230"/>
      <c r="FV84" s="230"/>
      <c r="FW84" s="230"/>
      <c r="FX84" s="230"/>
      <c r="FY84" s="230"/>
      <c r="FZ84" s="230"/>
      <c r="GA84" s="230"/>
      <c r="GB84" s="230"/>
      <c r="GC84" s="230"/>
      <c r="GD84" s="230"/>
      <c r="GE84" s="230"/>
      <c r="GF84" s="230"/>
      <c r="GG84" s="230"/>
      <c r="GH84" s="230"/>
      <c r="GI84" s="230"/>
      <c r="GJ84" s="230"/>
      <c r="GK84" s="230"/>
      <c r="GL84" s="230"/>
      <c r="GM84" s="230"/>
      <c r="GN84" s="230"/>
      <c r="GO84" s="230"/>
      <c r="GP84" s="230"/>
      <c r="GQ84" s="230"/>
      <c r="GR84" s="230"/>
      <c r="GS84" s="230"/>
      <c r="GT84" s="230"/>
      <c r="GU84" s="230"/>
      <c r="GV84" s="230"/>
      <c r="GW84" s="230"/>
      <c r="GX84" s="230"/>
      <c r="GY84" s="230"/>
      <c r="GZ84" s="230"/>
      <c r="HA84" s="230"/>
      <c r="HB84" s="230"/>
      <c r="HC84" s="230"/>
      <c r="HD84" s="230"/>
      <c r="HE84" s="230"/>
      <c r="HF84" s="230"/>
      <c r="HG84" s="230"/>
      <c r="HH84" s="230"/>
      <c r="HI84" s="230"/>
      <c r="HJ84" s="230"/>
      <c r="HK84" s="230"/>
      <c r="HL84" s="230"/>
      <c r="HM84" s="230"/>
      <c r="HN84" s="230"/>
      <c r="HO84" s="230"/>
      <c r="HP84" s="230"/>
      <c r="HQ84" s="230"/>
      <c r="HR84" s="230"/>
      <c r="HS84" s="230"/>
      <c r="HT84" s="230"/>
      <c r="HU84" s="230"/>
      <c r="HV84" s="230"/>
      <c r="HW84" s="230"/>
      <c r="HX84" s="230"/>
      <c r="HY84" s="230"/>
      <c r="HZ84" s="230"/>
      <c r="IA84" s="230"/>
      <c r="IB84" s="230"/>
      <c r="IC84" s="230"/>
      <c r="ID84" s="230"/>
      <c r="IE84" s="230"/>
      <c r="IF84" s="230"/>
      <c r="IG84" s="230"/>
      <c r="IH84" s="230"/>
      <c r="II84" s="230"/>
      <c r="IJ84" s="230"/>
      <c r="IK84" s="230"/>
      <c r="IL84" s="230"/>
      <c r="IM84" s="230"/>
      <c r="IN84" s="230"/>
      <c r="IO84" s="230"/>
      <c r="IP84" s="230"/>
      <c r="IQ84" s="230"/>
      <c r="IR84" s="230"/>
      <c r="IS84" s="230"/>
      <c r="IT84" s="230"/>
      <c r="IU84" s="230"/>
      <c r="IV84" s="230"/>
      <c r="IW84" s="230"/>
      <c r="IX84" s="230"/>
      <c r="IY84" s="230"/>
      <c r="IZ84" s="230"/>
      <c r="JA84" s="230"/>
      <c r="JB84" s="230"/>
      <c r="JC84" s="230"/>
      <c r="JD84" s="230"/>
      <c r="JE84" s="230"/>
      <c r="JF84" s="230"/>
      <c r="JG84" s="230"/>
      <c r="JH84" s="230"/>
      <c r="JI84" s="230"/>
      <c r="JJ84" s="230"/>
      <c r="JK84" s="230"/>
      <c r="JL84" s="230"/>
      <c r="JM84" s="230"/>
      <c r="JN84" s="230"/>
      <c r="JO84" s="230"/>
      <c r="JP84" s="230"/>
      <c r="JQ84" s="230"/>
      <c r="JR84" s="230"/>
      <c r="JS84" s="230"/>
      <c r="JT84" s="230"/>
      <c r="JU84" s="230"/>
      <c r="JV84" s="230"/>
      <c r="JW84" s="230"/>
      <c r="JX84" s="230"/>
      <c r="JY84" s="230"/>
      <c r="JZ84" s="230"/>
      <c r="KA84" s="230"/>
      <c r="KB84" s="230"/>
      <c r="KC84" s="230"/>
      <c r="KD84" s="230"/>
      <c r="KE84" s="230"/>
      <c r="KF84" s="230"/>
      <c r="KG84" s="230"/>
      <c r="KH84" s="230"/>
      <c r="KI84" s="230"/>
      <c r="KJ84" s="230"/>
      <c r="KK84" s="230"/>
      <c r="KL84" s="230"/>
      <c r="KM84" s="230"/>
      <c r="KN84" s="230"/>
      <c r="KO84" s="230"/>
      <c r="KP84" s="230"/>
      <c r="KQ84" s="230"/>
      <c r="KR84" s="230"/>
      <c r="KS84" s="230"/>
      <c r="KT84" s="230"/>
      <c r="KU84" s="230"/>
      <c r="KV84" s="230"/>
      <c r="KW84" s="230"/>
      <c r="KX84" s="230"/>
      <c r="KY84" s="230"/>
      <c r="KZ84" s="230"/>
      <c r="LA84" s="230"/>
      <c r="LB84" s="230"/>
      <c r="LC84" s="230"/>
      <c r="LD84" s="230"/>
      <c r="LE84" s="230"/>
      <c r="LF84" s="230"/>
      <c r="LG84" s="230"/>
      <c r="LH84" s="230"/>
      <c r="LI84" s="230"/>
      <c r="LJ84" s="230"/>
      <c r="LK84" s="230"/>
      <c r="LL84" s="230"/>
      <c r="LM84" s="230"/>
      <c r="LN84" s="230"/>
      <c r="LO84" s="230"/>
      <c r="LP84" s="230"/>
      <c r="LQ84" s="230"/>
      <c r="LR84" s="230"/>
      <c r="LS84" s="230"/>
      <c r="LT84" s="230"/>
      <c r="LU84" s="230"/>
      <c r="LV84" s="230"/>
      <c r="LW84" s="230"/>
      <c r="LX84" s="230"/>
      <c r="LY84" s="230"/>
      <c r="LZ84" s="230"/>
      <c r="MA84" s="230"/>
      <c r="MB84" s="230"/>
      <c r="MC84" s="230"/>
      <c r="MD84" s="230"/>
      <c r="ME84" s="230"/>
      <c r="MF84" s="230"/>
      <c r="MG84" s="230"/>
      <c r="MH84" s="230"/>
      <c r="MI84" s="230"/>
      <c r="MJ84" s="230"/>
      <c r="MK84" s="230"/>
      <c r="ML84" s="230"/>
      <c r="MM84" s="230"/>
      <c r="MN84" s="230"/>
      <c r="MO84" s="230"/>
      <c r="MP84" s="230"/>
      <c r="MQ84" s="230"/>
      <c r="MR84" s="230"/>
      <c r="MS84" s="230"/>
      <c r="MT84" s="230"/>
      <c r="MU84" s="230"/>
      <c r="MV84" s="230"/>
      <c r="MW84" s="230"/>
      <c r="MX84" s="230"/>
      <c r="MY84" s="230"/>
      <c r="MZ84" s="230"/>
      <c r="NA84" s="230"/>
      <c r="NB84" s="230"/>
      <c r="NC84" s="230"/>
      <c r="ND84" s="230"/>
      <c r="NE84" s="230"/>
      <c r="NF84" s="230"/>
      <c r="NG84" s="230"/>
      <c r="NH84" s="230"/>
      <c r="NI84" s="230"/>
      <c r="NJ84" s="230"/>
      <c r="NK84" s="230"/>
      <c r="NL84" s="230"/>
      <c r="NM84" s="230"/>
      <c r="NN84" s="230"/>
      <c r="NO84" s="230"/>
      <c r="NP84" s="230"/>
      <c r="NQ84" s="230"/>
      <c r="NR84" s="230"/>
      <c r="NS84" s="230"/>
      <c r="NT84" s="230"/>
      <c r="NU84" s="230"/>
      <c r="NV84" s="230"/>
      <c r="NW84" s="230"/>
    </row>
    <row r="85" spans="1:387">
      <c r="A85" s="40" t="s">
        <v>142</v>
      </c>
      <c r="B85" s="38">
        <v>4539.0357828135884</v>
      </c>
      <c r="C85" s="38">
        <v>3895.2030810864708</v>
      </c>
      <c r="D85" s="38">
        <v>4888.1492399680483</v>
      </c>
      <c r="E85" s="38">
        <v>5417.6019340000003</v>
      </c>
      <c r="F85" s="38">
        <v>6764.6766352879058</v>
      </c>
      <c r="G85" s="121">
        <v>349.07883259554706</v>
      </c>
      <c r="H85" s="38">
        <v>979.40325156591382</v>
      </c>
      <c r="I85" s="38">
        <v>450.84599081080961</v>
      </c>
      <c r="J85" s="38">
        <v>606.33754499999998</v>
      </c>
      <c r="K85" s="132">
        <v>817.60900092124768</v>
      </c>
      <c r="L85" s="41" t="s">
        <v>143</v>
      </c>
      <c r="CG85" s="230"/>
      <c r="CH85" s="230"/>
      <c r="CI85" s="230"/>
      <c r="CJ85" s="230"/>
      <c r="CK85" s="230"/>
      <c r="CL85" s="230"/>
      <c r="CM85" s="230"/>
      <c r="CN85" s="230"/>
      <c r="CO85" s="230"/>
      <c r="CP85" s="230"/>
      <c r="CQ85" s="230"/>
      <c r="CR85" s="230"/>
      <c r="CS85" s="230"/>
      <c r="CT85" s="230"/>
      <c r="CU85" s="230"/>
      <c r="CV85" s="230"/>
      <c r="CW85" s="230"/>
      <c r="CX85" s="230"/>
      <c r="CY85" s="230"/>
      <c r="CZ85" s="230"/>
      <c r="DA85" s="230"/>
      <c r="DB85" s="230"/>
      <c r="DC85" s="230"/>
      <c r="DD85" s="230"/>
      <c r="DE85" s="230"/>
      <c r="DF85" s="230"/>
      <c r="DG85" s="230"/>
      <c r="DH85" s="230"/>
      <c r="DI85" s="230"/>
      <c r="DJ85" s="230"/>
      <c r="DK85" s="230"/>
      <c r="DL85" s="230"/>
      <c r="DM85" s="230"/>
      <c r="DN85" s="230"/>
      <c r="DO85" s="230"/>
      <c r="DP85" s="230"/>
      <c r="DQ85" s="230"/>
      <c r="DR85" s="230"/>
      <c r="DS85" s="230"/>
      <c r="DT85" s="230"/>
      <c r="DU85" s="230"/>
      <c r="DV85" s="230"/>
      <c r="DW85" s="230"/>
      <c r="DX85" s="230"/>
      <c r="DY85" s="230"/>
      <c r="DZ85" s="230"/>
      <c r="EA85" s="230"/>
      <c r="EB85" s="230"/>
      <c r="EC85" s="230"/>
      <c r="ED85" s="230"/>
      <c r="EE85" s="230"/>
      <c r="EF85" s="230"/>
      <c r="EG85" s="230"/>
      <c r="EH85" s="230"/>
      <c r="EI85" s="230"/>
      <c r="EJ85" s="230"/>
      <c r="EK85" s="230"/>
      <c r="EL85" s="230"/>
      <c r="EM85" s="230"/>
      <c r="EN85" s="230"/>
      <c r="EO85" s="230"/>
      <c r="EP85" s="230"/>
      <c r="EQ85" s="230"/>
      <c r="ER85" s="230"/>
      <c r="ES85" s="230"/>
      <c r="ET85" s="230"/>
      <c r="EU85" s="230"/>
      <c r="EV85" s="230"/>
      <c r="EW85" s="230"/>
      <c r="EX85" s="230"/>
      <c r="EY85" s="230"/>
      <c r="EZ85" s="230"/>
      <c r="FA85" s="230"/>
      <c r="FB85" s="230"/>
      <c r="FC85" s="230"/>
      <c r="FD85" s="230"/>
      <c r="FE85" s="230"/>
      <c r="FF85" s="230"/>
      <c r="FG85" s="230"/>
      <c r="FH85" s="230"/>
      <c r="FI85" s="230"/>
      <c r="FJ85" s="230"/>
      <c r="FK85" s="230"/>
      <c r="FL85" s="230"/>
      <c r="FM85" s="230"/>
      <c r="FN85" s="230"/>
      <c r="FO85" s="230"/>
      <c r="FP85" s="230"/>
      <c r="FQ85" s="230"/>
      <c r="FR85" s="230"/>
      <c r="FS85" s="230"/>
      <c r="FT85" s="230"/>
      <c r="FU85" s="230"/>
      <c r="FV85" s="230"/>
      <c r="FW85" s="230"/>
      <c r="FX85" s="230"/>
      <c r="FY85" s="230"/>
      <c r="FZ85" s="230"/>
      <c r="GA85" s="230"/>
      <c r="GB85" s="230"/>
      <c r="GC85" s="230"/>
      <c r="GD85" s="230"/>
      <c r="GE85" s="230"/>
      <c r="GF85" s="230"/>
      <c r="GG85" s="230"/>
      <c r="GH85" s="230"/>
      <c r="GI85" s="230"/>
      <c r="GJ85" s="230"/>
      <c r="GK85" s="230"/>
      <c r="GL85" s="230"/>
      <c r="GM85" s="230"/>
      <c r="GN85" s="230"/>
      <c r="GO85" s="230"/>
      <c r="GP85" s="230"/>
      <c r="GQ85" s="230"/>
      <c r="GR85" s="230"/>
      <c r="GS85" s="230"/>
      <c r="GT85" s="230"/>
      <c r="GU85" s="230"/>
      <c r="GV85" s="230"/>
      <c r="GW85" s="230"/>
      <c r="GX85" s="230"/>
      <c r="GY85" s="230"/>
      <c r="GZ85" s="230"/>
      <c r="HA85" s="230"/>
      <c r="HB85" s="230"/>
      <c r="HC85" s="230"/>
      <c r="HD85" s="230"/>
      <c r="HE85" s="230"/>
      <c r="HF85" s="230"/>
      <c r="HG85" s="230"/>
      <c r="HH85" s="230"/>
      <c r="HI85" s="230"/>
      <c r="HJ85" s="230"/>
      <c r="HK85" s="230"/>
      <c r="HL85" s="230"/>
      <c r="HM85" s="230"/>
      <c r="HN85" s="230"/>
      <c r="HO85" s="230"/>
      <c r="HP85" s="230"/>
      <c r="HQ85" s="230"/>
      <c r="HR85" s="230"/>
      <c r="HS85" s="230"/>
      <c r="HT85" s="230"/>
      <c r="HU85" s="230"/>
      <c r="HV85" s="230"/>
      <c r="HW85" s="230"/>
      <c r="HX85" s="230"/>
      <c r="HY85" s="230"/>
      <c r="HZ85" s="230"/>
      <c r="IA85" s="230"/>
      <c r="IB85" s="230"/>
      <c r="IC85" s="230"/>
      <c r="ID85" s="230"/>
      <c r="IE85" s="230"/>
      <c r="IF85" s="230"/>
      <c r="IG85" s="230"/>
      <c r="IH85" s="230"/>
      <c r="II85" s="230"/>
      <c r="IJ85" s="230"/>
      <c r="IK85" s="230"/>
      <c r="IL85" s="230"/>
      <c r="IM85" s="230"/>
      <c r="IN85" s="230"/>
      <c r="IO85" s="230"/>
      <c r="IP85" s="230"/>
      <c r="IQ85" s="230"/>
      <c r="IR85" s="230"/>
      <c r="IS85" s="230"/>
      <c r="IT85" s="230"/>
      <c r="IU85" s="230"/>
      <c r="IV85" s="230"/>
      <c r="IW85" s="230"/>
      <c r="IX85" s="230"/>
      <c r="IY85" s="230"/>
      <c r="IZ85" s="230"/>
      <c r="JA85" s="230"/>
      <c r="JB85" s="230"/>
      <c r="JC85" s="230"/>
      <c r="JD85" s="230"/>
      <c r="JE85" s="230"/>
      <c r="JF85" s="230"/>
      <c r="JG85" s="230"/>
      <c r="JH85" s="230"/>
      <c r="JI85" s="230"/>
      <c r="JJ85" s="230"/>
      <c r="JK85" s="230"/>
      <c r="JL85" s="230"/>
      <c r="JM85" s="230"/>
      <c r="JN85" s="230"/>
      <c r="JO85" s="230"/>
      <c r="JP85" s="230"/>
      <c r="JQ85" s="230"/>
      <c r="JR85" s="230"/>
      <c r="JS85" s="230"/>
      <c r="JT85" s="230"/>
      <c r="JU85" s="230"/>
      <c r="JV85" s="230"/>
      <c r="JW85" s="230"/>
      <c r="JX85" s="230"/>
      <c r="JY85" s="230"/>
      <c r="JZ85" s="230"/>
      <c r="KA85" s="230"/>
      <c r="KB85" s="230"/>
      <c r="KC85" s="230"/>
      <c r="KD85" s="230"/>
      <c r="KE85" s="230"/>
      <c r="KF85" s="230"/>
      <c r="KG85" s="230"/>
      <c r="KH85" s="230"/>
      <c r="KI85" s="230"/>
      <c r="KJ85" s="230"/>
      <c r="KK85" s="230"/>
      <c r="KL85" s="230"/>
      <c r="KM85" s="230"/>
      <c r="KN85" s="230"/>
      <c r="KO85" s="230"/>
      <c r="KP85" s="230"/>
      <c r="KQ85" s="230"/>
      <c r="KR85" s="230"/>
      <c r="KS85" s="230"/>
      <c r="KT85" s="230"/>
      <c r="KU85" s="230"/>
      <c r="KV85" s="230"/>
      <c r="KW85" s="230"/>
      <c r="KX85" s="230"/>
      <c r="KY85" s="230"/>
      <c r="KZ85" s="230"/>
      <c r="LA85" s="230"/>
      <c r="LB85" s="230"/>
      <c r="LC85" s="230"/>
      <c r="LD85" s="230"/>
      <c r="LE85" s="230"/>
      <c r="LF85" s="230"/>
      <c r="LG85" s="230"/>
      <c r="LH85" s="230"/>
      <c r="LI85" s="230"/>
      <c r="LJ85" s="230"/>
      <c r="LK85" s="230"/>
      <c r="LL85" s="230"/>
      <c r="LM85" s="230"/>
      <c r="LN85" s="230"/>
      <c r="LO85" s="230"/>
      <c r="LP85" s="230"/>
      <c r="LQ85" s="230"/>
      <c r="LR85" s="230"/>
      <c r="LS85" s="230"/>
      <c r="LT85" s="230"/>
      <c r="LU85" s="230"/>
      <c r="LV85" s="230"/>
      <c r="LW85" s="230"/>
      <c r="LX85" s="230"/>
      <c r="LY85" s="230"/>
      <c r="LZ85" s="230"/>
      <c r="MA85" s="230"/>
      <c r="MB85" s="230"/>
      <c r="MC85" s="230"/>
      <c r="MD85" s="230"/>
      <c r="ME85" s="230"/>
      <c r="MF85" s="230"/>
      <c r="MG85" s="230"/>
      <c r="MH85" s="230"/>
      <c r="MI85" s="230"/>
      <c r="MJ85" s="230"/>
      <c r="MK85" s="230"/>
      <c r="ML85" s="230"/>
      <c r="MM85" s="230"/>
      <c r="MN85" s="230"/>
      <c r="MO85" s="230"/>
      <c r="MP85" s="230"/>
      <c r="MQ85" s="230"/>
      <c r="MR85" s="230"/>
      <c r="MS85" s="230"/>
      <c r="MT85" s="230"/>
      <c r="MU85" s="230"/>
      <c r="MV85" s="230"/>
      <c r="MW85" s="230"/>
      <c r="MX85" s="230"/>
      <c r="MY85" s="230"/>
      <c r="MZ85" s="230"/>
      <c r="NA85" s="230"/>
      <c r="NB85" s="230"/>
      <c r="NC85" s="230"/>
      <c r="ND85" s="230"/>
      <c r="NE85" s="230"/>
      <c r="NF85" s="230"/>
      <c r="NG85" s="230"/>
      <c r="NH85" s="230"/>
      <c r="NI85" s="230"/>
      <c r="NJ85" s="230"/>
      <c r="NK85" s="230"/>
      <c r="NL85" s="230"/>
      <c r="NM85" s="230"/>
      <c r="NN85" s="230"/>
      <c r="NO85" s="230"/>
      <c r="NP85" s="230"/>
      <c r="NQ85" s="230"/>
      <c r="NR85" s="230"/>
      <c r="NS85" s="230"/>
      <c r="NT85" s="230"/>
      <c r="NU85" s="230"/>
      <c r="NV85" s="230"/>
      <c r="NW85" s="230"/>
    </row>
    <row r="86" spans="1:387">
      <c r="A86" s="40" t="s">
        <v>144</v>
      </c>
      <c r="B86" s="38">
        <v>62.21216961736426</v>
      </c>
      <c r="C86" s="38">
        <v>71.792717495586857</v>
      </c>
      <c r="D86" s="38">
        <v>126.17064854072565</v>
      </c>
      <c r="E86" s="38">
        <v>88.833400999999995</v>
      </c>
      <c r="F86" s="38">
        <v>103.9628229222014</v>
      </c>
      <c r="G86" s="121">
        <v>8.3525403534734171</v>
      </c>
      <c r="H86" s="38">
        <v>17.202240858018317</v>
      </c>
      <c r="I86" s="38">
        <v>23.062316396647766</v>
      </c>
      <c r="J86" s="38">
        <v>25.394487999999999</v>
      </c>
      <c r="K86" s="132">
        <v>30.124708717807064</v>
      </c>
      <c r="L86" s="41" t="s">
        <v>145</v>
      </c>
      <c r="CG86" s="230"/>
      <c r="CH86" s="230"/>
      <c r="CI86" s="230"/>
      <c r="CJ86" s="230"/>
      <c r="CK86" s="230"/>
      <c r="CL86" s="230"/>
      <c r="CM86" s="230"/>
      <c r="CN86" s="230"/>
      <c r="CO86" s="230"/>
      <c r="CP86" s="230"/>
      <c r="CQ86" s="230"/>
      <c r="CR86" s="230"/>
      <c r="CS86" s="230"/>
      <c r="CT86" s="230"/>
      <c r="CU86" s="230"/>
      <c r="CV86" s="230"/>
      <c r="CW86" s="230"/>
      <c r="CX86" s="230"/>
      <c r="CY86" s="230"/>
      <c r="CZ86" s="230"/>
      <c r="DA86" s="230"/>
      <c r="DB86" s="230"/>
      <c r="DC86" s="230"/>
      <c r="DD86" s="230"/>
      <c r="DE86" s="230"/>
      <c r="DF86" s="230"/>
      <c r="DG86" s="230"/>
      <c r="DH86" s="230"/>
      <c r="DI86" s="230"/>
      <c r="DJ86" s="230"/>
      <c r="DK86" s="230"/>
      <c r="DL86" s="230"/>
      <c r="DM86" s="230"/>
      <c r="DN86" s="230"/>
      <c r="DO86" s="230"/>
      <c r="DP86" s="230"/>
      <c r="DQ86" s="230"/>
      <c r="DR86" s="230"/>
      <c r="DS86" s="230"/>
      <c r="DT86" s="230"/>
      <c r="DU86" s="230"/>
      <c r="DV86" s="230"/>
      <c r="DW86" s="230"/>
      <c r="DX86" s="230"/>
      <c r="DY86" s="230"/>
      <c r="DZ86" s="230"/>
      <c r="EA86" s="230"/>
      <c r="EB86" s="230"/>
      <c r="EC86" s="230"/>
      <c r="ED86" s="230"/>
      <c r="EE86" s="230"/>
      <c r="EF86" s="230"/>
      <c r="EG86" s="230"/>
      <c r="EH86" s="230"/>
      <c r="EI86" s="230"/>
      <c r="EJ86" s="230"/>
      <c r="EK86" s="230"/>
      <c r="EL86" s="230"/>
      <c r="EM86" s="230"/>
      <c r="EN86" s="230"/>
      <c r="EO86" s="230"/>
      <c r="EP86" s="230"/>
      <c r="EQ86" s="230"/>
      <c r="ER86" s="230"/>
      <c r="ES86" s="230"/>
      <c r="ET86" s="230"/>
      <c r="EU86" s="230"/>
      <c r="EV86" s="230"/>
      <c r="EW86" s="230"/>
      <c r="EX86" s="230"/>
      <c r="EY86" s="230"/>
      <c r="EZ86" s="230"/>
      <c r="FA86" s="230"/>
      <c r="FB86" s="230"/>
      <c r="FC86" s="230"/>
      <c r="FD86" s="230"/>
      <c r="FE86" s="230"/>
      <c r="FF86" s="230"/>
      <c r="FG86" s="230"/>
      <c r="FH86" s="230"/>
      <c r="FI86" s="230"/>
      <c r="FJ86" s="230"/>
      <c r="FK86" s="230"/>
      <c r="FL86" s="230"/>
      <c r="FM86" s="230"/>
      <c r="FN86" s="230"/>
      <c r="FO86" s="230"/>
      <c r="FP86" s="230"/>
      <c r="FQ86" s="230"/>
      <c r="FR86" s="230"/>
      <c r="FS86" s="230"/>
      <c r="FT86" s="230"/>
      <c r="FU86" s="230"/>
      <c r="FV86" s="230"/>
      <c r="FW86" s="230"/>
      <c r="FX86" s="230"/>
      <c r="FY86" s="230"/>
      <c r="FZ86" s="230"/>
      <c r="GA86" s="230"/>
      <c r="GB86" s="230"/>
      <c r="GC86" s="230"/>
      <c r="GD86" s="230"/>
      <c r="GE86" s="230"/>
      <c r="GF86" s="230"/>
      <c r="GG86" s="230"/>
      <c r="GH86" s="230"/>
      <c r="GI86" s="230"/>
      <c r="GJ86" s="230"/>
      <c r="GK86" s="230"/>
      <c r="GL86" s="230"/>
      <c r="GM86" s="230"/>
      <c r="GN86" s="230"/>
      <c r="GO86" s="230"/>
      <c r="GP86" s="230"/>
      <c r="GQ86" s="230"/>
      <c r="GR86" s="230"/>
      <c r="GS86" s="230"/>
      <c r="GT86" s="230"/>
      <c r="GU86" s="230"/>
      <c r="GV86" s="230"/>
      <c r="GW86" s="230"/>
      <c r="GX86" s="230"/>
      <c r="GY86" s="230"/>
      <c r="GZ86" s="230"/>
      <c r="HA86" s="230"/>
      <c r="HB86" s="230"/>
      <c r="HC86" s="230"/>
      <c r="HD86" s="230"/>
      <c r="HE86" s="230"/>
      <c r="HF86" s="230"/>
      <c r="HG86" s="230"/>
      <c r="HH86" s="230"/>
      <c r="HI86" s="230"/>
      <c r="HJ86" s="230"/>
      <c r="HK86" s="230"/>
      <c r="HL86" s="230"/>
      <c r="HM86" s="230"/>
      <c r="HN86" s="230"/>
      <c r="HO86" s="230"/>
      <c r="HP86" s="230"/>
      <c r="HQ86" s="230"/>
      <c r="HR86" s="230"/>
      <c r="HS86" s="230"/>
      <c r="HT86" s="230"/>
      <c r="HU86" s="230"/>
      <c r="HV86" s="230"/>
      <c r="HW86" s="230"/>
      <c r="HX86" s="230"/>
      <c r="HY86" s="230"/>
      <c r="HZ86" s="230"/>
      <c r="IA86" s="230"/>
      <c r="IB86" s="230"/>
      <c r="IC86" s="230"/>
      <c r="ID86" s="230"/>
      <c r="IE86" s="230"/>
      <c r="IF86" s="230"/>
      <c r="IG86" s="230"/>
      <c r="IH86" s="230"/>
      <c r="II86" s="230"/>
      <c r="IJ86" s="230"/>
      <c r="IK86" s="230"/>
      <c r="IL86" s="230"/>
      <c r="IM86" s="230"/>
      <c r="IN86" s="230"/>
      <c r="IO86" s="230"/>
      <c r="IP86" s="230"/>
      <c r="IQ86" s="230"/>
      <c r="IR86" s="230"/>
      <c r="IS86" s="230"/>
      <c r="IT86" s="230"/>
      <c r="IU86" s="230"/>
      <c r="IV86" s="230"/>
      <c r="IW86" s="230"/>
      <c r="IX86" s="230"/>
      <c r="IY86" s="230"/>
      <c r="IZ86" s="230"/>
      <c r="JA86" s="230"/>
      <c r="JB86" s="230"/>
      <c r="JC86" s="230"/>
      <c r="JD86" s="230"/>
      <c r="JE86" s="230"/>
      <c r="JF86" s="230"/>
      <c r="JG86" s="230"/>
      <c r="JH86" s="230"/>
      <c r="JI86" s="230"/>
      <c r="JJ86" s="230"/>
      <c r="JK86" s="230"/>
      <c r="JL86" s="230"/>
      <c r="JM86" s="230"/>
      <c r="JN86" s="230"/>
      <c r="JO86" s="230"/>
      <c r="JP86" s="230"/>
      <c r="JQ86" s="230"/>
      <c r="JR86" s="230"/>
      <c r="JS86" s="230"/>
      <c r="JT86" s="230"/>
      <c r="JU86" s="230"/>
      <c r="JV86" s="230"/>
      <c r="JW86" s="230"/>
      <c r="JX86" s="230"/>
      <c r="JY86" s="230"/>
      <c r="JZ86" s="230"/>
      <c r="KA86" s="230"/>
      <c r="KB86" s="230"/>
      <c r="KC86" s="230"/>
      <c r="KD86" s="230"/>
      <c r="KE86" s="230"/>
      <c r="KF86" s="230"/>
      <c r="KG86" s="230"/>
      <c r="KH86" s="230"/>
      <c r="KI86" s="230"/>
      <c r="KJ86" s="230"/>
      <c r="KK86" s="230"/>
      <c r="KL86" s="230"/>
      <c r="KM86" s="230"/>
      <c r="KN86" s="230"/>
      <c r="KO86" s="230"/>
      <c r="KP86" s="230"/>
      <c r="KQ86" s="230"/>
      <c r="KR86" s="230"/>
      <c r="KS86" s="230"/>
      <c r="KT86" s="230"/>
      <c r="KU86" s="230"/>
      <c r="KV86" s="230"/>
      <c r="KW86" s="230"/>
      <c r="KX86" s="230"/>
      <c r="KY86" s="230"/>
      <c r="KZ86" s="230"/>
      <c r="LA86" s="230"/>
      <c r="LB86" s="230"/>
      <c r="LC86" s="230"/>
      <c r="LD86" s="230"/>
      <c r="LE86" s="230"/>
      <c r="LF86" s="230"/>
      <c r="LG86" s="230"/>
      <c r="LH86" s="230"/>
      <c r="LI86" s="230"/>
      <c r="LJ86" s="230"/>
      <c r="LK86" s="230"/>
      <c r="LL86" s="230"/>
      <c r="LM86" s="230"/>
      <c r="LN86" s="230"/>
      <c r="LO86" s="230"/>
      <c r="LP86" s="230"/>
      <c r="LQ86" s="230"/>
      <c r="LR86" s="230"/>
      <c r="LS86" s="230"/>
      <c r="LT86" s="230"/>
      <c r="LU86" s="230"/>
      <c r="LV86" s="230"/>
      <c r="LW86" s="230"/>
      <c r="LX86" s="230"/>
      <c r="LY86" s="230"/>
      <c r="LZ86" s="230"/>
      <c r="MA86" s="230"/>
      <c r="MB86" s="230"/>
      <c r="MC86" s="230"/>
      <c r="MD86" s="230"/>
      <c r="ME86" s="230"/>
      <c r="MF86" s="230"/>
      <c r="MG86" s="230"/>
      <c r="MH86" s="230"/>
      <c r="MI86" s="230"/>
      <c r="MJ86" s="230"/>
      <c r="MK86" s="230"/>
      <c r="ML86" s="230"/>
      <c r="MM86" s="230"/>
      <c r="MN86" s="230"/>
      <c r="MO86" s="230"/>
      <c r="MP86" s="230"/>
      <c r="MQ86" s="230"/>
      <c r="MR86" s="230"/>
      <c r="MS86" s="230"/>
      <c r="MT86" s="230"/>
      <c r="MU86" s="230"/>
      <c r="MV86" s="230"/>
      <c r="MW86" s="230"/>
      <c r="MX86" s="230"/>
      <c r="MY86" s="230"/>
      <c r="MZ86" s="230"/>
      <c r="NA86" s="230"/>
      <c r="NB86" s="230"/>
      <c r="NC86" s="230"/>
      <c r="ND86" s="230"/>
      <c r="NE86" s="230"/>
      <c r="NF86" s="230"/>
      <c r="NG86" s="230"/>
      <c r="NH86" s="230"/>
      <c r="NI86" s="230"/>
      <c r="NJ86" s="230"/>
      <c r="NK86" s="230"/>
      <c r="NL86" s="230"/>
      <c r="NM86" s="230"/>
      <c r="NN86" s="230"/>
      <c r="NO86" s="230"/>
      <c r="NP86" s="230"/>
      <c r="NQ86" s="230"/>
      <c r="NR86" s="230"/>
      <c r="NS86" s="230"/>
      <c r="NT86" s="230"/>
      <c r="NU86" s="230"/>
      <c r="NV86" s="230"/>
      <c r="NW86" s="230"/>
    </row>
    <row r="87" spans="1:387">
      <c r="A87" s="40" t="s">
        <v>146</v>
      </c>
      <c r="B87" s="38">
        <v>1800.7710092612365</v>
      </c>
      <c r="C87" s="38">
        <v>1252.9499321417973</v>
      </c>
      <c r="D87" s="38">
        <v>1553.4916376052233</v>
      </c>
      <c r="E87" s="38">
        <v>1547.068088</v>
      </c>
      <c r="F87" s="38">
        <v>2304.4252328822795</v>
      </c>
      <c r="G87" s="121">
        <v>1691.0119604672102</v>
      </c>
      <c r="H87" s="38">
        <v>1406.8401495275427</v>
      </c>
      <c r="I87" s="38">
        <v>1258.9942980292842</v>
      </c>
      <c r="J87" s="38">
        <v>2261.1529439999999</v>
      </c>
      <c r="K87" s="132">
        <v>2106.8070966351852</v>
      </c>
      <c r="L87" s="41" t="s">
        <v>147</v>
      </c>
      <c r="CG87" s="230"/>
      <c r="CH87" s="230"/>
      <c r="CI87" s="230"/>
      <c r="CJ87" s="230"/>
      <c r="CK87" s="230"/>
      <c r="CL87" s="230"/>
      <c r="CM87" s="230"/>
      <c r="CN87" s="230"/>
      <c r="CO87" s="230"/>
      <c r="CP87" s="230"/>
      <c r="CQ87" s="230"/>
      <c r="CR87" s="230"/>
      <c r="CS87" s="230"/>
      <c r="CT87" s="230"/>
      <c r="CU87" s="230"/>
      <c r="CV87" s="230"/>
      <c r="CW87" s="230"/>
      <c r="CX87" s="230"/>
      <c r="CY87" s="230"/>
      <c r="CZ87" s="230"/>
      <c r="DA87" s="230"/>
      <c r="DB87" s="230"/>
      <c r="DC87" s="230"/>
      <c r="DD87" s="230"/>
      <c r="DE87" s="230"/>
      <c r="DF87" s="230"/>
      <c r="DG87" s="230"/>
      <c r="DH87" s="230"/>
      <c r="DI87" s="230"/>
      <c r="DJ87" s="230"/>
      <c r="DK87" s="230"/>
      <c r="DL87" s="230"/>
      <c r="DM87" s="230"/>
      <c r="DN87" s="230"/>
      <c r="DO87" s="230"/>
      <c r="DP87" s="230"/>
      <c r="DQ87" s="230"/>
      <c r="DR87" s="230"/>
      <c r="DS87" s="230"/>
      <c r="DT87" s="230"/>
      <c r="DU87" s="230"/>
      <c r="DV87" s="230"/>
      <c r="DW87" s="230"/>
      <c r="DX87" s="230"/>
      <c r="DY87" s="230"/>
      <c r="DZ87" s="230"/>
      <c r="EA87" s="230"/>
      <c r="EB87" s="230"/>
      <c r="EC87" s="230"/>
      <c r="ED87" s="230"/>
      <c r="EE87" s="230"/>
      <c r="EF87" s="230"/>
      <c r="EG87" s="230"/>
      <c r="EH87" s="230"/>
      <c r="EI87" s="230"/>
      <c r="EJ87" s="230"/>
      <c r="EK87" s="230"/>
      <c r="EL87" s="230"/>
      <c r="EM87" s="230"/>
      <c r="EN87" s="230"/>
      <c r="EO87" s="230"/>
      <c r="EP87" s="230"/>
      <c r="EQ87" s="230"/>
      <c r="ER87" s="230"/>
      <c r="ES87" s="230"/>
      <c r="ET87" s="230"/>
      <c r="EU87" s="230"/>
      <c r="EV87" s="230"/>
      <c r="EW87" s="230"/>
      <c r="EX87" s="230"/>
      <c r="EY87" s="230"/>
      <c r="EZ87" s="230"/>
      <c r="FA87" s="230"/>
      <c r="FB87" s="230"/>
      <c r="FC87" s="230"/>
      <c r="FD87" s="230"/>
      <c r="FE87" s="230"/>
      <c r="FF87" s="230"/>
      <c r="FG87" s="230"/>
      <c r="FH87" s="230"/>
      <c r="FI87" s="230"/>
      <c r="FJ87" s="230"/>
      <c r="FK87" s="230"/>
      <c r="FL87" s="230"/>
      <c r="FM87" s="230"/>
      <c r="FN87" s="230"/>
      <c r="FO87" s="230"/>
      <c r="FP87" s="230"/>
      <c r="FQ87" s="230"/>
      <c r="FR87" s="230"/>
      <c r="FS87" s="230"/>
      <c r="FT87" s="230"/>
      <c r="FU87" s="230"/>
      <c r="FV87" s="230"/>
      <c r="FW87" s="230"/>
      <c r="FX87" s="230"/>
      <c r="FY87" s="230"/>
      <c r="FZ87" s="230"/>
      <c r="GA87" s="230"/>
      <c r="GB87" s="230"/>
      <c r="GC87" s="230"/>
      <c r="GD87" s="230"/>
      <c r="GE87" s="230"/>
      <c r="GF87" s="230"/>
      <c r="GG87" s="230"/>
      <c r="GH87" s="230"/>
      <c r="GI87" s="230"/>
      <c r="GJ87" s="230"/>
      <c r="GK87" s="230"/>
      <c r="GL87" s="230"/>
      <c r="GM87" s="230"/>
      <c r="GN87" s="230"/>
      <c r="GO87" s="230"/>
      <c r="GP87" s="230"/>
      <c r="GQ87" s="230"/>
      <c r="GR87" s="230"/>
      <c r="GS87" s="230"/>
      <c r="GT87" s="230"/>
      <c r="GU87" s="230"/>
      <c r="GV87" s="230"/>
      <c r="GW87" s="230"/>
      <c r="GX87" s="230"/>
      <c r="GY87" s="230"/>
      <c r="GZ87" s="230"/>
      <c r="HA87" s="230"/>
      <c r="HB87" s="230"/>
      <c r="HC87" s="230"/>
      <c r="HD87" s="230"/>
      <c r="HE87" s="230"/>
      <c r="HF87" s="230"/>
      <c r="HG87" s="230"/>
      <c r="HH87" s="230"/>
      <c r="HI87" s="230"/>
      <c r="HJ87" s="230"/>
      <c r="HK87" s="230"/>
      <c r="HL87" s="230"/>
      <c r="HM87" s="230"/>
      <c r="HN87" s="230"/>
      <c r="HO87" s="230"/>
      <c r="HP87" s="230"/>
      <c r="HQ87" s="230"/>
      <c r="HR87" s="230"/>
      <c r="HS87" s="230"/>
      <c r="HT87" s="230"/>
      <c r="HU87" s="230"/>
      <c r="HV87" s="230"/>
      <c r="HW87" s="230"/>
      <c r="HX87" s="230"/>
      <c r="HY87" s="230"/>
      <c r="HZ87" s="230"/>
      <c r="IA87" s="230"/>
      <c r="IB87" s="230"/>
      <c r="IC87" s="230"/>
      <c r="ID87" s="230"/>
      <c r="IE87" s="230"/>
      <c r="IF87" s="230"/>
      <c r="IG87" s="230"/>
      <c r="IH87" s="230"/>
      <c r="II87" s="230"/>
      <c r="IJ87" s="230"/>
      <c r="IK87" s="230"/>
      <c r="IL87" s="230"/>
      <c r="IM87" s="230"/>
      <c r="IN87" s="230"/>
      <c r="IO87" s="230"/>
      <c r="IP87" s="230"/>
      <c r="IQ87" s="230"/>
      <c r="IR87" s="230"/>
      <c r="IS87" s="230"/>
      <c r="IT87" s="230"/>
      <c r="IU87" s="230"/>
      <c r="IV87" s="230"/>
      <c r="IW87" s="230"/>
      <c r="IX87" s="230"/>
      <c r="IY87" s="230"/>
      <c r="IZ87" s="230"/>
      <c r="JA87" s="230"/>
      <c r="JB87" s="230"/>
      <c r="JC87" s="230"/>
      <c r="JD87" s="230"/>
      <c r="JE87" s="230"/>
      <c r="JF87" s="230"/>
      <c r="JG87" s="230"/>
      <c r="JH87" s="230"/>
      <c r="JI87" s="230"/>
      <c r="JJ87" s="230"/>
      <c r="JK87" s="230"/>
      <c r="JL87" s="230"/>
      <c r="JM87" s="230"/>
      <c r="JN87" s="230"/>
      <c r="JO87" s="230"/>
      <c r="JP87" s="230"/>
      <c r="JQ87" s="230"/>
      <c r="JR87" s="230"/>
      <c r="JS87" s="230"/>
      <c r="JT87" s="230"/>
      <c r="JU87" s="230"/>
      <c r="JV87" s="230"/>
      <c r="JW87" s="230"/>
      <c r="JX87" s="230"/>
      <c r="JY87" s="230"/>
      <c r="JZ87" s="230"/>
      <c r="KA87" s="230"/>
      <c r="KB87" s="230"/>
      <c r="KC87" s="230"/>
      <c r="KD87" s="230"/>
      <c r="KE87" s="230"/>
      <c r="KF87" s="230"/>
      <c r="KG87" s="230"/>
      <c r="KH87" s="230"/>
      <c r="KI87" s="230"/>
      <c r="KJ87" s="230"/>
      <c r="KK87" s="230"/>
      <c r="KL87" s="230"/>
      <c r="KM87" s="230"/>
      <c r="KN87" s="230"/>
      <c r="KO87" s="230"/>
      <c r="KP87" s="230"/>
      <c r="KQ87" s="230"/>
      <c r="KR87" s="230"/>
      <c r="KS87" s="230"/>
      <c r="KT87" s="230"/>
      <c r="KU87" s="230"/>
      <c r="KV87" s="230"/>
      <c r="KW87" s="230"/>
      <c r="KX87" s="230"/>
      <c r="KY87" s="230"/>
      <c r="KZ87" s="230"/>
      <c r="LA87" s="230"/>
      <c r="LB87" s="230"/>
      <c r="LC87" s="230"/>
      <c r="LD87" s="230"/>
      <c r="LE87" s="230"/>
      <c r="LF87" s="230"/>
      <c r="LG87" s="230"/>
      <c r="LH87" s="230"/>
      <c r="LI87" s="230"/>
      <c r="LJ87" s="230"/>
      <c r="LK87" s="230"/>
      <c r="LL87" s="230"/>
      <c r="LM87" s="230"/>
      <c r="LN87" s="230"/>
      <c r="LO87" s="230"/>
      <c r="LP87" s="230"/>
      <c r="LQ87" s="230"/>
      <c r="LR87" s="230"/>
      <c r="LS87" s="230"/>
      <c r="LT87" s="230"/>
      <c r="LU87" s="230"/>
      <c r="LV87" s="230"/>
      <c r="LW87" s="230"/>
      <c r="LX87" s="230"/>
      <c r="LY87" s="230"/>
      <c r="LZ87" s="230"/>
      <c r="MA87" s="230"/>
      <c r="MB87" s="230"/>
      <c r="MC87" s="230"/>
      <c r="MD87" s="230"/>
      <c r="ME87" s="230"/>
      <c r="MF87" s="230"/>
      <c r="MG87" s="230"/>
      <c r="MH87" s="230"/>
      <c r="MI87" s="230"/>
      <c r="MJ87" s="230"/>
      <c r="MK87" s="230"/>
      <c r="ML87" s="230"/>
      <c r="MM87" s="230"/>
      <c r="MN87" s="230"/>
      <c r="MO87" s="230"/>
      <c r="MP87" s="230"/>
      <c r="MQ87" s="230"/>
      <c r="MR87" s="230"/>
      <c r="MS87" s="230"/>
      <c r="MT87" s="230"/>
      <c r="MU87" s="230"/>
      <c r="MV87" s="230"/>
      <c r="MW87" s="230"/>
      <c r="MX87" s="230"/>
      <c r="MY87" s="230"/>
      <c r="MZ87" s="230"/>
      <c r="NA87" s="230"/>
      <c r="NB87" s="230"/>
      <c r="NC87" s="230"/>
      <c r="ND87" s="230"/>
      <c r="NE87" s="230"/>
      <c r="NF87" s="230"/>
      <c r="NG87" s="230"/>
      <c r="NH87" s="230"/>
      <c r="NI87" s="230"/>
      <c r="NJ87" s="230"/>
      <c r="NK87" s="230"/>
      <c r="NL87" s="230"/>
      <c r="NM87" s="230"/>
      <c r="NN87" s="230"/>
      <c r="NO87" s="230"/>
      <c r="NP87" s="230"/>
      <c r="NQ87" s="230"/>
      <c r="NR87" s="230"/>
      <c r="NS87" s="230"/>
      <c r="NT87" s="230"/>
      <c r="NU87" s="230"/>
      <c r="NV87" s="230"/>
      <c r="NW87" s="230"/>
    </row>
    <row r="88" spans="1:387">
      <c r="A88" s="40" t="s">
        <v>148</v>
      </c>
      <c r="B88" s="38">
        <v>34.240333056221367</v>
      </c>
      <c r="C88" s="38">
        <v>28.473619665849068</v>
      </c>
      <c r="D88" s="38">
        <v>66.040748362261681</v>
      </c>
      <c r="E88" s="38">
        <v>22.963170999999999</v>
      </c>
      <c r="F88" s="38">
        <v>22.332879319350308</v>
      </c>
      <c r="G88" s="121">
        <v>0.60072325639347957</v>
      </c>
      <c r="H88" s="38">
        <v>1.9511448953931665</v>
      </c>
      <c r="I88" s="38">
        <v>267.76330870819316</v>
      </c>
      <c r="J88" s="38">
        <v>7.770308</v>
      </c>
      <c r="K88" s="132">
        <v>1.3530556259178841</v>
      </c>
      <c r="L88" s="41" t="s">
        <v>214</v>
      </c>
      <c r="CG88" s="230"/>
      <c r="CH88" s="230"/>
      <c r="CI88" s="230"/>
      <c r="CJ88" s="230"/>
      <c r="CK88" s="230"/>
      <c r="CL88" s="230"/>
      <c r="CM88" s="230"/>
      <c r="CN88" s="230"/>
      <c r="CO88" s="230"/>
      <c r="CP88" s="230"/>
      <c r="CQ88" s="230"/>
      <c r="CR88" s="230"/>
      <c r="CS88" s="230"/>
      <c r="CT88" s="230"/>
      <c r="CU88" s="230"/>
      <c r="CV88" s="230"/>
      <c r="CW88" s="230"/>
      <c r="CX88" s="230"/>
      <c r="CY88" s="230"/>
      <c r="CZ88" s="230"/>
      <c r="DA88" s="230"/>
      <c r="DB88" s="230"/>
      <c r="DC88" s="230"/>
      <c r="DD88" s="230"/>
      <c r="DE88" s="230"/>
      <c r="DF88" s="230"/>
      <c r="DG88" s="230"/>
      <c r="DH88" s="230"/>
      <c r="DI88" s="230"/>
      <c r="DJ88" s="230"/>
      <c r="DK88" s="230"/>
      <c r="DL88" s="230"/>
      <c r="DM88" s="230"/>
      <c r="DN88" s="230"/>
      <c r="DO88" s="230"/>
      <c r="DP88" s="230"/>
      <c r="DQ88" s="230"/>
      <c r="DR88" s="230"/>
      <c r="DS88" s="230"/>
      <c r="DT88" s="230"/>
      <c r="DU88" s="230"/>
      <c r="DV88" s="230"/>
      <c r="DW88" s="230"/>
      <c r="DX88" s="230"/>
      <c r="DY88" s="230"/>
      <c r="DZ88" s="230"/>
      <c r="EA88" s="230"/>
      <c r="EB88" s="230"/>
      <c r="EC88" s="230"/>
      <c r="ED88" s="230"/>
      <c r="EE88" s="230"/>
      <c r="EF88" s="230"/>
      <c r="EG88" s="230"/>
      <c r="EH88" s="230"/>
      <c r="EI88" s="230"/>
      <c r="EJ88" s="230"/>
      <c r="EK88" s="230"/>
      <c r="EL88" s="230"/>
      <c r="EM88" s="230"/>
      <c r="EN88" s="230"/>
      <c r="EO88" s="230"/>
      <c r="EP88" s="230"/>
      <c r="EQ88" s="230"/>
      <c r="ER88" s="230"/>
      <c r="ES88" s="230"/>
      <c r="ET88" s="230"/>
      <c r="EU88" s="230"/>
      <c r="EV88" s="230"/>
      <c r="EW88" s="230"/>
      <c r="EX88" s="230"/>
      <c r="EY88" s="230"/>
      <c r="EZ88" s="230"/>
      <c r="FA88" s="230"/>
      <c r="FB88" s="230"/>
      <c r="FC88" s="230"/>
      <c r="FD88" s="230"/>
      <c r="FE88" s="230"/>
      <c r="FF88" s="230"/>
      <c r="FG88" s="230"/>
      <c r="FH88" s="230"/>
      <c r="FI88" s="230"/>
      <c r="FJ88" s="230"/>
      <c r="FK88" s="230"/>
      <c r="FL88" s="230"/>
      <c r="FM88" s="230"/>
      <c r="FN88" s="230"/>
      <c r="FO88" s="230"/>
      <c r="FP88" s="230"/>
      <c r="FQ88" s="230"/>
      <c r="FR88" s="230"/>
      <c r="FS88" s="230"/>
      <c r="FT88" s="230"/>
      <c r="FU88" s="230"/>
      <c r="FV88" s="230"/>
      <c r="FW88" s="230"/>
      <c r="FX88" s="230"/>
      <c r="FY88" s="230"/>
      <c r="FZ88" s="230"/>
      <c r="GA88" s="230"/>
      <c r="GB88" s="230"/>
      <c r="GC88" s="230"/>
      <c r="GD88" s="230"/>
      <c r="GE88" s="230"/>
      <c r="GF88" s="230"/>
      <c r="GG88" s="230"/>
      <c r="GH88" s="230"/>
      <c r="GI88" s="230"/>
      <c r="GJ88" s="230"/>
      <c r="GK88" s="230"/>
      <c r="GL88" s="230"/>
      <c r="GM88" s="230"/>
      <c r="GN88" s="230"/>
      <c r="GO88" s="230"/>
      <c r="GP88" s="230"/>
      <c r="GQ88" s="230"/>
      <c r="GR88" s="230"/>
      <c r="GS88" s="230"/>
      <c r="GT88" s="230"/>
      <c r="GU88" s="230"/>
      <c r="GV88" s="230"/>
      <c r="GW88" s="230"/>
      <c r="GX88" s="230"/>
      <c r="GY88" s="230"/>
      <c r="GZ88" s="230"/>
      <c r="HA88" s="230"/>
      <c r="HB88" s="230"/>
      <c r="HC88" s="230"/>
      <c r="HD88" s="230"/>
      <c r="HE88" s="230"/>
      <c r="HF88" s="230"/>
      <c r="HG88" s="230"/>
      <c r="HH88" s="230"/>
      <c r="HI88" s="230"/>
      <c r="HJ88" s="230"/>
      <c r="HK88" s="230"/>
      <c r="HL88" s="230"/>
      <c r="HM88" s="230"/>
      <c r="HN88" s="230"/>
      <c r="HO88" s="230"/>
      <c r="HP88" s="230"/>
      <c r="HQ88" s="230"/>
      <c r="HR88" s="230"/>
      <c r="HS88" s="230"/>
      <c r="HT88" s="230"/>
      <c r="HU88" s="230"/>
      <c r="HV88" s="230"/>
      <c r="HW88" s="230"/>
      <c r="HX88" s="230"/>
      <c r="HY88" s="230"/>
      <c r="HZ88" s="230"/>
      <c r="IA88" s="230"/>
      <c r="IB88" s="230"/>
      <c r="IC88" s="230"/>
      <c r="ID88" s="230"/>
      <c r="IE88" s="230"/>
      <c r="IF88" s="230"/>
      <c r="IG88" s="230"/>
      <c r="IH88" s="230"/>
      <c r="II88" s="230"/>
      <c r="IJ88" s="230"/>
      <c r="IK88" s="230"/>
      <c r="IL88" s="230"/>
      <c r="IM88" s="230"/>
      <c r="IN88" s="230"/>
      <c r="IO88" s="230"/>
      <c r="IP88" s="230"/>
      <c r="IQ88" s="230"/>
      <c r="IR88" s="230"/>
      <c r="IS88" s="230"/>
      <c r="IT88" s="230"/>
      <c r="IU88" s="230"/>
      <c r="IV88" s="230"/>
      <c r="IW88" s="230"/>
      <c r="IX88" s="230"/>
      <c r="IY88" s="230"/>
      <c r="IZ88" s="230"/>
      <c r="JA88" s="230"/>
      <c r="JB88" s="230"/>
      <c r="JC88" s="230"/>
      <c r="JD88" s="230"/>
      <c r="JE88" s="230"/>
      <c r="JF88" s="230"/>
      <c r="JG88" s="230"/>
      <c r="JH88" s="230"/>
      <c r="JI88" s="230"/>
      <c r="JJ88" s="230"/>
      <c r="JK88" s="230"/>
      <c r="JL88" s="230"/>
      <c r="JM88" s="230"/>
      <c r="JN88" s="230"/>
      <c r="JO88" s="230"/>
      <c r="JP88" s="230"/>
      <c r="JQ88" s="230"/>
      <c r="JR88" s="230"/>
      <c r="JS88" s="230"/>
      <c r="JT88" s="230"/>
      <c r="JU88" s="230"/>
      <c r="JV88" s="230"/>
      <c r="JW88" s="230"/>
      <c r="JX88" s="230"/>
      <c r="JY88" s="230"/>
      <c r="JZ88" s="230"/>
      <c r="KA88" s="230"/>
      <c r="KB88" s="230"/>
      <c r="KC88" s="230"/>
      <c r="KD88" s="230"/>
      <c r="KE88" s="230"/>
      <c r="KF88" s="230"/>
      <c r="KG88" s="230"/>
      <c r="KH88" s="230"/>
      <c r="KI88" s="230"/>
      <c r="KJ88" s="230"/>
      <c r="KK88" s="230"/>
      <c r="KL88" s="230"/>
      <c r="KM88" s="230"/>
      <c r="KN88" s="230"/>
      <c r="KO88" s="230"/>
      <c r="KP88" s="230"/>
      <c r="KQ88" s="230"/>
      <c r="KR88" s="230"/>
      <c r="KS88" s="230"/>
      <c r="KT88" s="230"/>
      <c r="KU88" s="230"/>
      <c r="KV88" s="230"/>
      <c r="KW88" s="230"/>
      <c r="KX88" s="230"/>
      <c r="KY88" s="230"/>
      <c r="KZ88" s="230"/>
      <c r="LA88" s="230"/>
      <c r="LB88" s="230"/>
      <c r="LC88" s="230"/>
      <c r="LD88" s="230"/>
      <c r="LE88" s="230"/>
      <c r="LF88" s="230"/>
      <c r="LG88" s="230"/>
      <c r="LH88" s="230"/>
      <c r="LI88" s="230"/>
      <c r="LJ88" s="230"/>
      <c r="LK88" s="230"/>
      <c r="LL88" s="230"/>
      <c r="LM88" s="230"/>
      <c r="LN88" s="230"/>
      <c r="LO88" s="230"/>
      <c r="LP88" s="230"/>
      <c r="LQ88" s="230"/>
      <c r="LR88" s="230"/>
      <c r="LS88" s="230"/>
      <c r="LT88" s="230"/>
      <c r="LU88" s="230"/>
      <c r="LV88" s="230"/>
      <c r="LW88" s="230"/>
      <c r="LX88" s="230"/>
      <c r="LY88" s="230"/>
      <c r="LZ88" s="230"/>
      <c r="MA88" s="230"/>
      <c r="MB88" s="230"/>
      <c r="MC88" s="230"/>
      <c r="MD88" s="230"/>
      <c r="ME88" s="230"/>
      <c r="MF88" s="230"/>
      <c r="MG88" s="230"/>
      <c r="MH88" s="230"/>
      <c r="MI88" s="230"/>
      <c r="MJ88" s="230"/>
      <c r="MK88" s="230"/>
      <c r="ML88" s="230"/>
      <c r="MM88" s="230"/>
      <c r="MN88" s="230"/>
      <c r="MO88" s="230"/>
      <c r="MP88" s="230"/>
      <c r="MQ88" s="230"/>
      <c r="MR88" s="230"/>
      <c r="MS88" s="230"/>
      <c r="MT88" s="230"/>
      <c r="MU88" s="230"/>
      <c r="MV88" s="230"/>
      <c r="MW88" s="230"/>
      <c r="MX88" s="230"/>
      <c r="MY88" s="230"/>
      <c r="MZ88" s="230"/>
      <c r="NA88" s="230"/>
      <c r="NB88" s="230"/>
      <c r="NC88" s="230"/>
      <c r="ND88" s="230"/>
      <c r="NE88" s="230"/>
      <c r="NF88" s="230"/>
      <c r="NG88" s="230"/>
      <c r="NH88" s="230"/>
      <c r="NI88" s="230"/>
      <c r="NJ88" s="230"/>
      <c r="NK88" s="230"/>
      <c r="NL88" s="230"/>
      <c r="NM88" s="230"/>
      <c r="NN88" s="230"/>
      <c r="NO88" s="230"/>
      <c r="NP88" s="230"/>
      <c r="NQ88" s="230"/>
      <c r="NR88" s="230"/>
      <c r="NS88" s="230"/>
      <c r="NT88" s="230"/>
      <c r="NU88" s="230"/>
      <c r="NV88" s="230"/>
      <c r="NW88" s="230"/>
    </row>
    <row r="89" spans="1:387">
      <c r="A89" s="40" t="s">
        <v>150</v>
      </c>
      <c r="B89" s="38">
        <v>1084.359220625573</v>
      </c>
      <c r="C89" s="38">
        <v>1234.9308440800826</v>
      </c>
      <c r="D89" s="38">
        <v>1900.7311424888478</v>
      </c>
      <c r="E89" s="38">
        <v>1667.54953</v>
      </c>
      <c r="F89" s="38">
        <v>1802.0985471256413</v>
      </c>
      <c r="G89" s="121">
        <v>643.29948472726778</v>
      </c>
      <c r="H89" s="38">
        <v>130.51499056014183</v>
      </c>
      <c r="I89" s="38">
        <v>534.47944539249693</v>
      </c>
      <c r="J89" s="38">
        <v>434.52348799999999</v>
      </c>
      <c r="K89" s="132">
        <v>282.66160491968503</v>
      </c>
      <c r="L89" s="41" t="s">
        <v>151</v>
      </c>
      <c r="CG89" s="230"/>
      <c r="CH89" s="230"/>
      <c r="CI89" s="230"/>
      <c r="CJ89" s="230"/>
      <c r="CK89" s="230"/>
      <c r="CL89" s="230"/>
      <c r="CM89" s="230"/>
      <c r="CN89" s="230"/>
      <c r="CO89" s="230"/>
      <c r="CP89" s="230"/>
      <c r="CQ89" s="230"/>
      <c r="CR89" s="230"/>
      <c r="CS89" s="230"/>
      <c r="CT89" s="230"/>
      <c r="CU89" s="230"/>
      <c r="CV89" s="230"/>
      <c r="CW89" s="230"/>
      <c r="CX89" s="230"/>
      <c r="CY89" s="230"/>
      <c r="CZ89" s="230"/>
      <c r="DA89" s="230"/>
      <c r="DB89" s="230"/>
      <c r="DC89" s="230"/>
      <c r="DD89" s="230"/>
      <c r="DE89" s="230"/>
      <c r="DF89" s="230"/>
      <c r="DG89" s="230"/>
      <c r="DH89" s="230"/>
      <c r="DI89" s="230"/>
      <c r="DJ89" s="230"/>
      <c r="DK89" s="230"/>
      <c r="DL89" s="230"/>
      <c r="DM89" s="230"/>
      <c r="DN89" s="230"/>
      <c r="DO89" s="230"/>
      <c r="DP89" s="230"/>
      <c r="DQ89" s="230"/>
      <c r="DR89" s="230"/>
      <c r="DS89" s="230"/>
      <c r="DT89" s="230"/>
      <c r="DU89" s="230"/>
      <c r="DV89" s="230"/>
      <c r="DW89" s="230"/>
      <c r="DX89" s="230"/>
      <c r="DY89" s="230"/>
      <c r="DZ89" s="230"/>
      <c r="EA89" s="230"/>
      <c r="EB89" s="230"/>
      <c r="EC89" s="230"/>
      <c r="ED89" s="230"/>
      <c r="EE89" s="230"/>
      <c r="EF89" s="230"/>
      <c r="EG89" s="230"/>
      <c r="EH89" s="230"/>
      <c r="EI89" s="230"/>
      <c r="EJ89" s="230"/>
      <c r="EK89" s="230"/>
      <c r="EL89" s="230"/>
      <c r="EM89" s="230"/>
      <c r="EN89" s="230"/>
      <c r="EO89" s="230"/>
      <c r="EP89" s="230"/>
      <c r="EQ89" s="230"/>
      <c r="ER89" s="230"/>
      <c r="ES89" s="230"/>
      <c r="ET89" s="230"/>
      <c r="EU89" s="230"/>
      <c r="EV89" s="230"/>
      <c r="EW89" s="230"/>
      <c r="EX89" s="230"/>
      <c r="EY89" s="230"/>
      <c r="EZ89" s="230"/>
      <c r="FA89" s="230"/>
      <c r="FB89" s="230"/>
      <c r="FC89" s="230"/>
      <c r="FD89" s="230"/>
      <c r="FE89" s="230"/>
      <c r="FF89" s="230"/>
      <c r="FG89" s="230"/>
      <c r="FH89" s="230"/>
      <c r="FI89" s="230"/>
      <c r="FJ89" s="230"/>
      <c r="FK89" s="230"/>
      <c r="FL89" s="230"/>
      <c r="FM89" s="230"/>
      <c r="FN89" s="230"/>
      <c r="FO89" s="230"/>
      <c r="FP89" s="230"/>
      <c r="FQ89" s="230"/>
      <c r="FR89" s="230"/>
      <c r="FS89" s="230"/>
      <c r="FT89" s="230"/>
      <c r="FU89" s="230"/>
      <c r="FV89" s="230"/>
      <c r="FW89" s="230"/>
      <c r="FX89" s="230"/>
      <c r="FY89" s="230"/>
      <c r="FZ89" s="230"/>
      <c r="GA89" s="230"/>
      <c r="GB89" s="230"/>
      <c r="GC89" s="230"/>
      <c r="GD89" s="230"/>
      <c r="GE89" s="230"/>
      <c r="GF89" s="230"/>
      <c r="GG89" s="230"/>
      <c r="GH89" s="230"/>
      <c r="GI89" s="230"/>
      <c r="GJ89" s="230"/>
      <c r="GK89" s="230"/>
      <c r="GL89" s="230"/>
      <c r="GM89" s="230"/>
      <c r="GN89" s="230"/>
      <c r="GO89" s="230"/>
      <c r="GP89" s="230"/>
      <c r="GQ89" s="230"/>
      <c r="GR89" s="230"/>
      <c r="GS89" s="230"/>
      <c r="GT89" s="230"/>
      <c r="GU89" s="230"/>
      <c r="GV89" s="230"/>
      <c r="GW89" s="230"/>
      <c r="GX89" s="230"/>
      <c r="GY89" s="230"/>
      <c r="GZ89" s="230"/>
      <c r="HA89" s="230"/>
      <c r="HB89" s="230"/>
      <c r="HC89" s="230"/>
      <c r="HD89" s="230"/>
      <c r="HE89" s="230"/>
      <c r="HF89" s="230"/>
      <c r="HG89" s="230"/>
      <c r="HH89" s="230"/>
      <c r="HI89" s="230"/>
      <c r="HJ89" s="230"/>
      <c r="HK89" s="230"/>
      <c r="HL89" s="230"/>
      <c r="HM89" s="230"/>
      <c r="HN89" s="230"/>
      <c r="HO89" s="230"/>
      <c r="HP89" s="230"/>
      <c r="HQ89" s="230"/>
      <c r="HR89" s="230"/>
      <c r="HS89" s="230"/>
      <c r="HT89" s="230"/>
      <c r="HU89" s="230"/>
      <c r="HV89" s="230"/>
      <c r="HW89" s="230"/>
      <c r="HX89" s="230"/>
      <c r="HY89" s="230"/>
      <c r="HZ89" s="230"/>
      <c r="IA89" s="230"/>
      <c r="IB89" s="230"/>
      <c r="IC89" s="230"/>
      <c r="ID89" s="230"/>
      <c r="IE89" s="230"/>
      <c r="IF89" s="230"/>
      <c r="IG89" s="230"/>
      <c r="IH89" s="230"/>
      <c r="II89" s="230"/>
      <c r="IJ89" s="230"/>
      <c r="IK89" s="230"/>
      <c r="IL89" s="230"/>
      <c r="IM89" s="230"/>
      <c r="IN89" s="230"/>
      <c r="IO89" s="230"/>
      <c r="IP89" s="230"/>
      <c r="IQ89" s="230"/>
      <c r="IR89" s="230"/>
      <c r="IS89" s="230"/>
      <c r="IT89" s="230"/>
      <c r="IU89" s="230"/>
      <c r="IV89" s="230"/>
      <c r="IW89" s="230"/>
      <c r="IX89" s="230"/>
      <c r="IY89" s="230"/>
      <c r="IZ89" s="230"/>
      <c r="JA89" s="230"/>
      <c r="JB89" s="230"/>
      <c r="JC89" s="230"/>
      <c r="JD89" s="230"/>
      <c r="JE89" s="230"/>
      <c r="JF89" s="230"/>
      <c r="JG89" s="230"/>
      <c r="JH89" s="230"/>
      <c r="JI89" s="230"/>
      <c r="JJ89" s="230"/>
      <c r="JK89" s="230"/>
      <c r="JL89" s="230"/>
      <c r="JM89" s="230"/>
      <c r="JN89" s="230"/>
      <c r="JO89" s="230"/>
      <c r="JP89" s="230"/>
      <c r="JQ89" s="230"/>
      <c r="JR89" s="230"/>
      <c r="JS89" s="230"/>
      <c r="JT89" s="230"/>
      <c r="JU89" s="230"/>
      <c r="JV89" s="230"/>
      <c r="JW89" s="230"/>
      <c r="JX89" s="230"/>
      <c r="JY89" s="230"/>
      <c r="JZ89" s="230"/>
      <c r="KA89" s="230"/>
      <c r="KB89" s="230"/>
      <c r="KC89" s="230"/>
      <c r="KD89" s="230"/>
      <c r="KE89" s="230"/>
      <c r="KF89" s="230"/>
      <c r="KG89" s="230"/>
      <c r="KH89" s="230"/>
      <c r="KI89" s="230"/>
      <c r="KJ89" s="230"/>
      <c r="KK89" s="230"/>
      <c r="KL89" s="230"/>
      <c r="KM89" s="230"/>
      <c r="KN89" s="230"/>
      <c r="KO89" s="230"/>
      <c r="KP89" s="230"/>
      <c r="KQ89" s="230"/>
      <c r="KR89" s="230"/>
      <c r="KS89" s="230"/>
      <c r="KT89" s="230"/>
      <c r="KU89" s="230"/>
      <c r="KV89" s="230"/>
      <c r="KW89" s="230"/>
      <c r="KX89" s="230"/>
      <c r="KY89" s="230"/>
      <c r="KZ89" s="230"/>
      <c r="LA89" s="230"/>
      <c r="LB89" s="230"/>
      <c r="LC89" s="230"/>
      <c r="LD89" s="230"/>
      <c r="LE89" s="230"/>
      <c r="LF89" s="230"/>
      <c r="LG89" s="230"/>
      <c r="LH89" s="230"/>
      <c r="LI89" s="230"/>
      <c r="LJ89" s="230"/>
      <c r="LK89" s="230"/>
      <c r="LL89" s="230"/>
      <c r="LM89" s="230"/>
      <c r="LN89" s="230"/>
      <c r="LO89" s="230"/>
      <c r="LP89" s="230"/>
      <c r="LQ89" s="230"/>
      <c r="LR89" s="230"/>
      <c r="LS89" s="230"/>
      <c r="LT89" s="230"/>
      <c r="LU89" s="230"/>
      <c r="LV89" s="230"/>
      <c r="LW89" s="230"/>
      <c r="LX89" s="230"/>
      <c r="LY89" s="230"/>
      <c r="LZ89" s="230"/>
      <c r="MA89" s="230"/>
      <c r="MB89" s="230"/>
      <c r="MC89" s="230"/>
      <c r="MD89" s="230"/>
      <c r="ME89" s="230"/>
      <c r="MF89" s="230"/>
      <c r="MG89" s="230"/>
      <c r="MH89" s="230"/>
      <c r="MI89" s="230"/>
      <c r="MJ89" s="230"/>
      <c r="MK89" s="230"/>
      <c r="ML89" s="230"/>
      <c r="MM89" s="230"/>
      <c r="MN89" s="230"/>
      <c r="MO89" s="230"/>
      <c r="MP89" s="230"/>
      <c r="MQ89" s="230"/>
      <c r="MR89" s="230"/>
      <c r="MS89" s="230"/>
      <c r="MT89" s="230"/>
      <c r="MU89" s="230"/>
      <c r="MV89" s="230"/>
      <c r="MW89" s="230"/>
      <c r="MX89" s="230"/>
      <c r="MY89" s="230"/>
      <c r="MZ89" s="230"/>
      <c r="NA89" s="230"/>
      <c r="NB89" s="230"/>
      <c r="NC89" s="230"/>
      <c r="ND89" s="230"/>
      <c r="NE89" s="230"/>
      <c r="NF89" s="230"/>
      <c r="NG89" s="230"/>
      <c r="NH89" s="230"/>
      <c r="NI89" s="230"/>
      <c r="NJ89" s="230"/>
      <c r="NK89" s="230"/>
      <c r="NL89" s="230"/>
      <c r="NM89" s="230"/>
      <c r="NN89" s="230"/>
      <c r="NO89" s="230"/>
      <c r="NP89" s="230"/>
      <c r="NQ89" s="230"/>
      <c r="NR89" s="230"/>
      <c r="NS89" s="230"/>
      <c r="NT89" s="230"/>
      <c r="NU89" s="230"/>
      <c r="NV89" s="230"/>
      <c r="NW89" s="230"/>
    </row>
    <row r="90" spans="1:387">
      <c r="A90" s="40" t="s">
        <v>152</v>
      </c>
      <c r="B90" s="38">
        <v>78.49784656287099</v>
      </c>
      <c r="C90" s="38">
        <v>98.499461957568727</v>
      </c>
      <c r="D90" s="38">
        <v>94.593666205414863</v>
      </c>
      <c r="E90" s="38">
        <v>143.43369999999999</v>
      </c>
      <c r="F90" s="38">
        <v>223.07012856119638</v>
      </c>
      <c r="G90" s="121">
        <v>117.20863331853361</v>
      </c>
      <c r="H90" s="38">
        <v>108.58820389605235</v>
      </c>
      <c r="I90" s="38">
        <v>134.51316584935896</v>
      </c>
      <c r="J90" s="38">
        <v>157.45509799999999</v>
      </c>
      <c r="K90" s="132">
        <v>152.26577138088805</v>
      </c>
      <c r="L90" s="41" t="s">
        <v>153</v>
      </c>
      <c r="CG90" s="230"/>
      <c r="CH90" s="230"/>
      <c r="CI90" s="230"/>
      <c r="CJ90" s="230"/>
      <c r="CK90" s="230"/>
      <c r="CL90" s="230"/>
      <c r="CM90" s="230"/>
      <c r="CN90" s="230"/>
      <c r="CO90" s="230"/>
      <c r="CP90" s="230"/>
      <c r="CQ90" s="230"/>
      <c r="CR90" s="230"/>
      <c r="CS90" s="230"/>
      <c r="CT90" s="230"/>
      <c r="CU90" s="230"/>
      <c r="CV90" s="230"/>
      <c r="CW90" s="230"/>
      <c r="CX90" s="230"/>
      <c r="CY90" s="230"/>
      <c r="CZ90" s="230"/>
      <c r="DA90" s="230"/>
      <c r="DB90" s="230"/>
      <c r="DC90" s="230"/>
      <c r="DD90" s="230"/>
      <c r="DE90" s="230"/>
      <c r="DF90" s="230"/>
      <c r="DG90" s="230"/>
      <c r="DH90" s="230"/>
      <c r="DI90" s="230"/>
      <c r="DJ90" s="230"/>
      <c r="DK90" s="230"/>
      <c r="DL90" s="230"/>
      <c r="DM90" s="230"/>
      <c r="DN90" s="230"/>
      <c r="DO90" s="230"/>
      <c r="DP90" s="230"/>
      <c r="DQ90" s="230"/>
      <c r="DR90" s="230"/>
      <c r="DS90" s="230"/>
      <c r="DT90" s="230"/>
      <c r="DU90" s="230"/>
      <c r="DV90" s="230"/>
      <c r="DW90" s="230"/>
      <c r="DX90" s="230"/>
      <c r="DY90" s="230"/>
      <c r="DZ90" s="230"/>
      <c r="EA90" s="230"/>
      <c r="EB90" s="230"/>
      <c r="EC90" s="230"/>
      <c r="ED90" s="230"/>
      <c r="EE90" s="230"/>
      <c r="EF90" s="230"/>
      <c r="EG90" s="230"/>
      <c r="EH90" s="230"/>
      <c r="EI90" s="230"/>
      <c r="EJ90" s="230"/>
      <c r="EK90" s="230"/>
      <c r="EL90" s="230"/>
      <c r="EM90" s="230"/>
      <c r="EN90" s="230"/>
      <c r="EO90" s="230"/>
      <c r="EP90" s="230"/>
      <c r="EQ90" s="230"/>
      <c r="ER90" s="230"/>
      <c r="ES90" s="230"/>
      <c r="ET90" s="230"/>
      <c r="EU90" s="230"/>
      <c r="EV90" s="230"/>
      <c r="EW90" s="230"/>
      <c r="EX90" s="230"/>
      <c r="EY90" s="230"/>
      <c r="EZ90" s="230"/>
      <c r="FA90" s="230"/>
      <c r="FB90" s="230"/>
      <c r="FC90" s="230"/>
      <c r="FD90" s="230"/>
      <c r="FE90" s="230"/>
      <c r="FF90" s="230"/>
      <c r="FG90" s="230"/>
      <c r="FH90" s="230"/>
      <c r="FI90" s="230"/>
      <c r="FJ90" s="230"/>
      <c r="FK90" s="230"/>
      <c r="FL90" s="230"/>
      <c r="FM90" s="230"/>
      <c r="FN90" s="230"/>
      <c r="FO90" s="230"/>
      <c r="FP90" s="230"/>
      <c r="FQ90" s="230"/>
      <c r="FR90" s="230"/>
      <c r="FS90" s="230"/>
      <c r="FT90" s="230"/>
      <c r="FU90" s="230"/>
      <c r="FV90" s="230"/>
      <c r="FW90" s="230"/>
      <c r="FX90" s="230"/>
      <c r="FY90" s="230"/>
      <c r="FZ90" s="230"/>
      <c r="GA90" s="230"/>
      <c r="GB90" s="230"/>
      <c r="GC90" s="230"/>
      <c r="GD90" s="230"/>
      <c r="GE90" s="230"/>
      <c r="GF90" s="230"/>
      <c r="GG90" s="230"/>
      <c r="GH90" s="230"/>
      <c r="GI90" s="230"/>
      <c r="GJ90" s="230"/>
      <c r="GK90" s="230"/>
      <c r="GL90" s="230"/>
      <c r="GM90" s="230"/>
      <c r="GN90" s="230"/>
      <c r="GO90" s="230"/>
      <c r="GP90" s="230"/>
      <c r="GQ90" s="230"/>
      <c r="GR90" s="230"/>
      <c r="GS90" s="230"/>
      <c r="GT90" s="230"/>
      <c r="GU90" s="230"/>
      <c r="GV90" s="230"/>
      <c r="GW90" s="230"/>
      <c r="GX90" s="230"/>
      <c r="GY90" s="230"/>
      <c r="GZ90" s="230"/>
      <c r="HA90" s="230"/>
      <c r="HB90" s="230"/>
      <c r="HC90" s="230"/>
      <c r="HD90" s="230"/>
      <c r="HE90" s="230"/>
      <c r="HF90" s="230"/>
      <c r="HG90" s="230"/>
      <c r="HH90" s="230"/>
      <c r="HI90" s="230"/>
      <c r="HJ90" s="230"/>
      <c r="HK90" s="230"/>
      <c r="HL90" s="230"/>
      <c r="HM90" s="230"/>
      <c r="HN90" s="230"/>
      <c r="HO90" s="230"/>
      <c r="HP90" s="230"/>
      <c r="HQ90" s="230"/>
      <c r="HR90" s="230"/>
      <c r="HS90" s="230"/>
      <c r="HT90" s="230"/>
      <c r="HU90" s="230"/>
      <c r="HV90" s="230"/>
      <c r="HW90" s="230"/>
      <c r="HX90" s="230"/>
      <c r="HY90" s="230"/>
      <c r="HZ90" s="230"/>
      <c r="IA90" s="230"/>
      <c r="IB90" s="230"/>
      <c r="IC90" s="230"/>
      <c r="ID90" s="230"/>
      <c r="IE90" s="230"/>
      <c r="IF90" s="230"/>
      <c r="IG90" s="230"/>
      <c r="IH90" s="230"/>
      <c r="II90" s="230"/>
      <c r="IJ90" s="230"/>
      <c r="IK90" s="230"/>
      <c r="IL90" s="230"/>
      <c r="IM90" s="230"/>
      <c r="IN90" s="230"/>
      <c r="IO90" s="230"/>
      <c r="IP90" s="230"/>
      <c r="IQ90" s="230"/>
      <c r="IR90" s="230"/>
      <c r="IS90" s="230"/>
      <c r="IT90" s="230"/>
      <c r="IU90" s="230"/>
      <c r="IV90" s="230"/>
      <c r="IW90" s="230"/>
      <c r="IX90" s="230"/>
      <c r="IY90" s="230"/>
      <c r="IZ90" s="230"/>
      <c r="JA90" s="230"/>
      <c r="JB90" s="230"/>
      <c r="JC90" s="230"/>
      <c r="JD90" s="230"/>
      <c r="JE90" s="230"/>
      <c r="JF90" s="230"/>
      <c r="JG90" s="230"/>
      <c r="JH90" s="230"/>
      <c r="JI90" s="230"/>
      <c r="JJ90" s="230"/>
      <c r="JK90" s="230"/>
      <c r="JL90" s="230"/>
      <c r="JM90" s="230"/>
      <c r="JN90" s="230"/>
      <c r="JO90" s="230"/>
      <c r="JP90" s="230"/>
      <c r="JQ90" s="230"/>
      <c r="JR90" s="230"/>
      <c r="JS90" s="230"/>
      <c r="JT90" s="230"/>
      <c r="JU90" s="230"/>
      <c r="JV90" s="230"/>
      <c r="JW90" s="230"/>
      <c r="JX90" s="230"/>
      <c r="JY90" s="230"/>
      <c r="JZ90" s="230"/>
      <c r="KA90" s="230"/>
      <c r="KB90" s="230"/>
      <c r="KC90" s="230"/>
      <c r="KD90" s="230"/>
      <c r="KE90" s="230"/>
      <c r="KF90" s="230"/>
      <c r="KG90" s="230"/>
      <c r="KH90" s="230"/>
      <c r="KI90" s="230"/>
      <c r="KJ90" s="230"/>
      <c r="KK90" s="230"/>
      <c r="KL90" s="230"/>
      <c r="KM90" s="230"/>
      <c r="KN90" s="230"/>
      <c r="KO90" s="230"/>
      <c r="KP90" s="230"/>
      <c r="KQ90" s="230"/>
      <c r="KR90" s="230"/>
      <c r="KS90" s="230"/>
      <c r="KT90" s="230"/>
      <c r="KU90" s="230"/>
      <c r="KV90" s="230"/>
      <c r="KW90" s="230"/>
      <c r="KX90" s="230"/>
      <c r="KY90" s="230"/>
      <c r="KZ90" s="230"/>
      <c r="LA90" s="230"/>
      <c r="LB90" s="230"/>
      <c r="LC90" s="230"/>
      <c r="LD90" s="230"/>
      <c r="LE90" s="230"/>
      <c r="LF90" s="230"/>
      <c r="LG90" s="230"/>
      <c r="LH90" s="230"/>
      <c r="LI90" s="230"/>
      <c r="LJ90" s="230"/>
      <c r="LK90" s="230"/>
      <c r="LL90" s="230"/>
      <c r="LM90" s="230"/>
      <c r="LN90" s="230"/>
      <c r="LO90" s="230"/>
      <c r="LP90" s="230"/>
      <c r="LQ90" s="230"/>
      <c r="LR90" s="230"/>
      <c r="LS90" s="230"/>
      <c r="LT90" s="230"/>
      <c r="LU90" s="230"/>
      <c r="LV90" s="230"/>
      <c r="LW90" s="230"/>
      <c r="LX90" s="230"/>
      <c r="LY90" s="230"/>
      <c r="LZ90" s="230"/>
      <c r="MA90" s="230"/>
      <c r="MB90" s="230"/>
      <c r="MC90" s="230"/>
      <c r="MD90" s="230"/>
      <c r="ME90" s="230"/>
      <c r="MF90" s="230"/>
      <c r="MG90" s="230"/>
      <c r="MH90" s="230"/>
      <c r="MI90" s="230"/>
      <c r="MJ90" s="230"/>
      <c r="MK90" s="230"/>
      <c r="ML90" s="230"/>
      <c r="MM90" s="230"/>
      <c r="MN90" s="230"/>
      <c r="MO90" s="230"/>
      <c r="MP90" s="230"/>
      <c r="MQ90" s="230"/>
      <c r="MR90" s="230"/>
      <c r="MS90" s="230"/>
      <c r="MT90" s="230"/>
      <c r="MU90" s="230"/>
      <c r="MV90" s="230"/>
      <c r="MW90" s="230"/>
      <c r="MX90" s="230"/>
      <c r="MY90" s="230"/>
      <c r="MZ90" s="230"/>
      <c r="NA90" s="230"/>
      <c r="NB90" s="230"/>
      <c r="NC90" s="230"/>
      <c r="ND90" s="230"/>
      <c r="NE90" s="230"/>
      <c r="NF90" s="230"/>
      <c r="NG90" s="230"/>
      <c r="NH90" s="230"/>
      <c r="NI90" s="230"/>
      <c r="NJ90" s="230"/>
      <c r="NK90" s="230"/>
      <c r="NL90" s="230"/>
      <c r="NM90" s="230"/>
      <c r="NN90" s="230"/>
      <c r="NO90" s="230"/>
      <c r="NP90" s="230"/>
      <c r="NQ90" s="230"/>
      <c r="NR90" s="230"/>
      <c r="NS90" s="230"/>
      <c r="NT90" s="230"/>
      <c r="NU90" s="230"/>
      <c r="NV90" s="230"/>
      <c r="NW90" s="230"/>
    </row>
    <row r="91" spans="1:387">
      <c r="A91" s="40" t="s">
        <v>154</v>
      </c>
      <c r="B91" s="38">
        <v>13.850055002197756</v>
      </c>
      <c r="C91" s="38">
        <v>14.740108954936895</v>
      </c>
      <c r="D91" s="38">
        <v>14.971384666607978</v>
      </c>
      <c r="E91" s="38">
        <v>20.535060999999999</v>
      </c>
      <c r="F91" s="38">
        <v>41.64784566547921</v>
      </c>
      <c r="G91" s="121">
        <v>33.269249815897709</v>
      </c>
      <c r="H91" s="38">
        <v>14.923938282520396</v>
      </c>
      <c r="I91" s="38">
        <v>15.60190233730909</v>
      </c>
      <c r="J91" s="38">
        <v>13.077055</v>
      </c>
      <c r="K91" s="132">
        <v>35.952772210962102</v>
      </c>
      <c r="L91" s="41" t="s">
        <v>155</v>
      </c>
      <c r="CG91" s="230"/>
      <c r="CH91" s="230"/>
      <c r="CI91" s="230"/>
      <c r="CJ91" s="230"/>
      <c r="CK91" s="230"/>
      <c r="CL91" s="230"/>
      <c r="CM91" s="230"/>
      <c r="CN91" s="230"/>
      <c r="CO91" s="230"/>
      <c r="CP91" s="230"/>
      <c r="CQ91" s="230"/>
      <c r="CR91" s="230"/>
      <c r="CS91" s="230"/>
      <c r="CT91" s="230"/>
      <c r="CU91" s="230"/>
      <c r="CV91" s="230"/>
      <c r="CW91" s="230"/>
      <c r="CX91" s="230"/>
      <c r="CY91" s="230"/>
      <c r="CZ91" s="230"/>
      <c r="DA91" s="230"/>
      <c r="DB91" s="230"/>
      <c r="DC91" s="230"/>
      <c r="DD91" s="230"/>
      <c r="DE91" s="230"/>
      <c r="DF91" s="230"/>
      <c r="DG91" s="230"/>
      <c r="DH91" s="230"/>
      <c r="DI91" s="230"/>
      <c r="DJ91" s="230"/>
      <c r="DK91" s="230"/>
      <c r="DL91" s="230"/>
      <c r="DM91" s="230"/>
      <c r="DN91" s="230"/>
      <c r="DO91" s="230"/>
      <c r="DP91" s="230"/>
      <c r="DQ91" s="230"/>
      <c r="DR91" s="230"/>
      <c r="DS91" s="230"/>
      <c r="DT91" s="230"/>
      <c r="DU91" s="230"/>
      <c r="DV91" s="230"/>
      <c r="DW91" s="230"/>
      <c r="DX91" s="230"/>
      <c r="DY91" s="230"/>
      <c r="DZ91" s="230"/>
      <c r="EA91" s="230"/>
      <c r="EB91" s="230"/>
      <c r="EC91" s="230"/>
      <c r="ED91" s="230"/>
      <c r="EE91" s="230"/>
      <c r="EF91" s="230"/>
      <c r="EG91" s="230"/>
      <c r="EH91" s="230"/>
      <c r="EI91" s="230"/>
      <c r="EJ91" s="230"/>
      <c r="EK91" s="230"/>
      <c r="EL91" s="230"/>
      <c r="EM91" s="230"/>
      <c r="EN91" s="230"/>
      <c r="EO91" s="230"/>
      <c r="EP91" s="230"/>
      <c r="EQ91" s="230"/>
      <c r="ER91" s="230"/>
      <c r="ES91" s="230"/>
      <c r="ET91" s="230"/>
      <c r="EU91" s="230"/>
      <c r="EV91" s="230"/>
      <c r="EW91" s="230"/>
      <c r="EX91" s="230"/>
      <c r="EY91" s="230"/>
      <c r="EZ91" s="230"/>
      <c r="FA91" s="230"/>
      <c r="FB91" s="230"/>
      <c r="FC91" s="230"/>
      <c r="FD91" s="230"/>
      <c r="FE91" s="230"/>
      <c r="FF91" s="230"/>
      <c r="FG91" s="230"/>
      <c r="FH91" s="230"/>
      <c r="FI91" s="230"/>
      <c r="FJ91" s="230"/>
      <c r="FK91" s="230"/>
      <c r="FL91" s="230"/>
      <c r="FM91" s="230"/>
      <c r="FN91" s="230"/>
      <c r="FO91" s="230"/>
      <c r="FP91" s="230"/>
      <c r="FQ91" s="230"/>
      <c r="FR91" s="230"/>
      <c r="FS91" s="230"/>
      <c r="FT91" s="230"/>
      <c r="FU91" s="230"/>
      <c r="FV91" s="230"/>
      <c r="FW91" s="230"/>
      <c r="FX91" s="230"/>
      <c r="FY91" s="230"/>
      <c r="FZ91" s="230"/>
      <c r="GA91" s="230"/>
      <c r="GB91" s="230"/>
      <c r="GC91" s="230"/>
      <c r="GD91" s="230"/>
      <c r="GE91" s="230"/>
      <c r="GF91" s="230"/>
      <c r="GG91" s="230"/>
      <c r="GH91" s="230"/>
      <c r="GI91" s="230"/>
      <c r="GJ91" s="230"/>
      <c r="GK91" s="230"/>
      <c r="GL91" s="230"/>
      <c r="GM91" s="230"/>
      <c r="GN91" s="230"/>
      <c r="GO91" s="230"/>
      <c r="GP91" s="230"/>
      <c r="GQ91" s="230"/>
      <c r="GR91" s="230"/>
      <c r="GS91" s="230"/>
      <c r="GT91" s="230"/>
      <c r="GU91" s="230"/>
      <c r="GV91" s="230"/>
      <c r="GW91" s="230"/>
      <c r="GX91" s="230"/>
      <c r="GY91" s="230"/>
      <c r="GZ91" s="230"/>
      <c r="HA91" s="230"/>
      <c r="HB91" s="230"/>
      <c r="HC91" s="230"/>
      <c r="HD91" s="230"/>
      <c r="HE91" s="230"/>
      <c r="HF91" s="230"/>
      <c r="HG91" s="230"/>
      <c r="HH91" s="230"/>
      <c r="HI91" s="230"/>
      <c r="HJ91" s="230"/>
      <c r="HK91" s="230"/>
      <c r="HL91" s="230"/>
      <c r="HM91" s="230"/>
      <c r="HN91" s="230"/>
      <c r="HO91" s="230"/>
      <c r="HP91" s="230"/>
      <c r="HQ91" s="230"/>
      <c r="HR91" s="230"/>
      <c r="HS91" s="230"/>
      <c r="HT91" s="230"/>
      <c r="HU91" s="230"/>
      <c r="HV91" s="230"/>
      <c r="HW91" s="230"/>
      <c r="HX91" s="230"/>
      <c r="HY91" s="230"/>
      <c r="HZ91" s="230"/>
      <c r="IA91" s="230"/>
      <c r="IB91" s="230"/>
      <c r="IC91" s="230"/>
      <c r="ID91" s="230"/>
      <c r="IE91" s="230"/>
      <c r="IF91" s="230"/>
      <c r="IG91" s="230"/>
      <c r="IH91" s="230"/>
      <c r="II91" s="230"/>
      <c r="IJ91" s="230"/>
      <c r="IK91" s="230"/>
      <c r="IL91" s="230"/>
      <c r="IM91" s="230"/>
      <c r="IN91" s="230"/>
      <c r="IO91" s="230"/>
      <c r="IP91" s="230"/>
      <c r="IQ91" s="230"/>
      <c r="IR91" s="230"/>
      <c r="IS91" s="230"/>
      <c r="IT91" s="230"/>
      <c r="IU91" s="230"/>
      <c r="IV91" s="230"/>
      <c r="IW91" s="230"/>
      <c r="IX91" s="230"/>
      <c r="IY91" s="230"/>
      <c r="IZ91" s="230"/>
      <c r="JA91" s="230"/>
      <c r="JB91" s="230"/>
      <c r="JC91" s="230"/>
      <c r="JD91" s="230"/>
      <c r="JE91" s="230"/>
      <c r="JF91" s="230"/>
      <c r="JG91" s="230"/>
      <c r="JH91" s="230"/>
      <c r="JI91" s="230"/>
      <c r="JJ91" s="230"/>
      <c r="JK91" s="230"/>
      <c r="JL91" s="230"/>
      <c r="JM91" s="230"/>
      <c r="JN91" s="230"/>
      <c r="JO91" s="230"/>
      <c r="JP91" s="230"/>
      <c r="JQ91" s="230"/>
      <c r="JR91" s="230"/>
      <c r="JS91" s="230"/>
      <c r="JT91" s="230"/>
      <c r="JU91" s="230"/>
      <c r="JV91" s="230"/>
      <c r="JW91" s="230"/>
      <c r="JX91" s="230"/>
      <c r="JY91" s="230"/>
      <c r="JZ91" s="230"/>
      <c r="KA91" s="230"/>
      <c r="KB91" s="230"/>
      <c r="KC91" s="230"/>
      <c r="KD91" s="230"/>
      <c r="KE91" s="230"/>
      <c r="KF91" s="230"/>
      <c r="KG91" s="230"/>
      <c r="KH91" s="230"/>
      <c r="KI91" s="230"/>
      <c r="KJ91" s="230"/>
      <c r="KK91" s="230"/>
      <c r="KL91" s="230"/>
      <c r="KM91" s="230"/>
      <c r="KN91" s="230"/>
      <c r="KO91" s="230"/>
      <c r="KP91" s="230"/>
      <c r="KQ91" s="230"/>
      <c r="KR91" s="230"/>
      <c r="KS91" s="230"/>
      <c r="KT91" s="230"/>
      <c r="KU91" s="230"/>
      <c r="KV91" s="230"/>
      <c r="KW91" s="230"/>
      <c r="KX91" s="230"/>
      <c r="KY91" s="230"/>
      <c r="KZ91" s="230"/>
      <c r="LA91" s="230"/>
      <c r="LB91" s="230"/>
      <c r="LC91" s="230"/>
      <c r="LD91" s="230"/>
      <c r="LE91" s="230"/>
      <c r="LF91" s="230"/>
      <c r="LG91" s="230"/>
      <c r="LH91" s="230"/>
      <c r="LI91" s="230"/>
      <c r="LJ91" s="230"/>
      <c r="LK91" s="230"/>
      <c r="LL91" s="230"/>
      <c r="LM91" s="230"/>
      <c r="LN91" s="230"/>
      <c r="LO91" s="230"/>
      <c r="LP91" s="230"/>
      <c r="LQ91" s="230"/>
      <c r="LR91" s="230"/>
      <c r="LS91" s="230"/>
      <c r="LT91" s="230"/>
      <c r="LU91" s="230"/>
      <c r="LV91" s="230"/>
      <c r="LW91" s="230"/>
      <c r="LX91" s="230"/>
      <c r="LY91" s="230"/>
      <c r="LZ91" s="230"/>
      <c r="MA91" s="230"/>
      <c r="MB91" s="230"/>
      <c r="MC91" s="230"/>
      <c r="MD91" s="230"/>
      <c r="ME91" s="230"/>
      <c r="MF91" s="230"/>
      <c r="MG91" s="230"/>
      <c r="MH91" s="230"/>
      <c r="MI91" s="230"/>
      <c r="MJ91" s="230"/>
      <c r="MK91" s="230"/>
      <c r="ML91" s="230"/>
      <c r="MM91" s="230"/>
      <c r="MN91" s="230"/>
      <c r="MO91" s="230"/>
      <c r="MP91" s="230"/>
      <c r="MQ91" s="230"/>
      <c r="MR91" s="230"/>
      <c r="MS91" s="230"/>
      <c r="MT91" s="230"/>
      <c r="MU91" s="230"/>
      <c r="MV91" s="230"/>
      <c r="MW91" s="230"/>
      <c r="MX91" s="230"/>
      <c r="MY91" s="230"/>
      <c r="MZ91" s="230"/>
      <c r="NA91" s="230"/>
      <c r="NB91" s="230"/>
      <c r="NC91" s="230"/>
      <c r="ND91" s="230"/>
      <c r="NE91" s="230"/>
      <c r="NF91" s="230"/>
      <c r="NG91" s="230"/>
      <c r="NH91" s="230"/>
      <c r="NI91" s="230"/>
      <c r="NJ91" s="230"/>
      <c r="NK91" s="230"/>
      <c r="NL91" s="230"/>
      <c r="NM91" s="230"/>
      <c r="NN91" s="230"/>
      <c r="NO91" s="230"/>
      <c r="NP91" s="230"/>
      <c r="NQ91" s="230"/>
      <c r="NR91" s="230"/>
      <c r="NS91" s="230"/>
      <c r="NT91" s="230"/>
      <c r="NU91" s="230"/>
      <c r="NV91" s="230"/>
      <c r="NW91" s="230"/>
    </row>
    <row r="92" spans="1:387" s="232" customFormat="1" ht="13.5" thickBot="1">
      <c r="A92" s="40" t="s">
        <v>58</v>
      </c>
      <c r="B92" s="87">
        <v>646.48656183509274</v>
      </c>
      <c r="C92" s="87">
        <v>434.86210497690394</v>
      </c>
      <c r="D92" s="87">
        <v>699.71708357329192</v>
      </c>
      <c r="E92" s="87">
        <v>771.65245000000004</v>
      </c>
      <c r="F92" s="87">
        <v>728.47291672155177</v>
      </c>
      <c r="G92" s="121">
        <v>508.77929473816647</v>
      </c>
      <c r="H92" s="38">
        <v>262.76059415375704</v>
      </c>
      <c r="I92" s="38">
        <v>473.4907121777357</v>
      </c>
      <c r="J92" s="38">
        <v>483.72635600000001</v>
      </c>
      <c r="K92" s="132">
        <v>206.83215222167382</v>
      </c>
      <c r="L92" s="41" t="s">
        <v>59</v>
      </c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</row>
    <row r="93" spans="1:387" ht="13.5" thickBot="1">
      <c r="A93" s="191" t="s">
        <v>156</v>
      </c>
      <c r="B93" s="15">
        <v>1511.6887153830869</v>
      </c>
      <c r="C93" s="15">
        <v>996.18394460465493</v>
      </c>
      <c r="D93" s="15">
        <v>1195.8344280600631</v>
      </c>
      <c r="E93" s="15">
        <v>1575.3500320000001</v>
      </c>
      <c r="F93" s="15">
        <v>1951.5040190225609</v>
      </c>
      <c r="G93" s="118">
        <v>1233.5448802989795</v>
      </c>
      <c r="H93" s="15">
        <v>1081.3816264228806</v>
      </c>
      <c r="I93" s="15">
        <v>1723.0517262487037</v>
      </c>
      <c r="J93" s="15">
        <v>2495.2716439999999</v>
      </c>
      <c r="K93" s="127">
        <v>2083.9949752299813</v>
      </c>
      <c r="L93" s="201" t="s">
        <v>157</v>
      </c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  <c r="FH93" s="230"/>
      <c r="FI93" s="230"/>
      <c r="FJ93" s="230"/>
      <c r="FK93" s="230"/>
      <c r="FL93" s="230"/>
      <c r="FM93" s="230"/>
      <c r="FN93" s="230"/>
      <c r="FO93" s="230"/>
      <c r="FP93" s="230"/>
      <c r="FQ93" s="230"/>
      <c r="FR93" s="230"/>
      <c r="FS93" s="230"/>
      <c r="FT93" s="230"/>
      <c r="FU93" s="230"/>
      <c r="FV93" s="230"/>
      <c r="FW93" s="230"/>
      <c r="FX93" s="230"/>
      <c r="FY93" s="230"/>
      <c r="FZ93" s="230"/>
      <c r="GA93" s="230"/>
      <c r="GB93" s="230"/>
      <c r="GC93" s="230"/>
      <c r="GD93" s="230"/>
      <c r="GE93" s="230"/>
      <c r="GF93" s="230"/>
      <c r="GG93" s="230"/>
      <c r="GH93" s="230"/>
      <c r="GI93" s="230"/>
      <c r="GJ93" s="230"/>
      <c r="GK93" s="230"/>
      <c r="GL93" s="230"/>
      <c r="GM93" s="230"/>
      <c r="GN93" s="230"/>
      <c r="GO93" s="230"/>
      <c r="GP93" s="230"/>
      <c r="GQ93" s="230"/>
      <c r="GR93" s="230"/>
      <c r="GS93" s="230"/>
      <c r="GT93" s="230"/>
      <c r="GU93" s="230"/>
      <c r="GV93" s="230"/>
      <c r="GW93" s="230"/>
      <c r="GX93" s="230"/>
      <c r="GY93" s="230"/>
      <c r="GZ93" s="230"/>
      <c r="HA93" s="230"/>
      <c r="HB93" s="230"/>
      <c r="HC93" s="230"/>
      <c r="HD93" s="230"/>
      <c r="HE93" s="230"/>
      <c r="HF93" s="230"/>
      <c r="HG93" s="230"/>
      <c r="HH93" s="230"/>
      <c r="HI93" s="230"/>
      <c r="HJ93" s="230"/>
      <c r="HK93" s="230"/>
      <c r="HL93" s="230"/>
      <c r="HM93" s="230"/>
      <c r="HN93" s="230"/>
      <c r="HO93" s="230"/>
      <c r="HP93" s="230"/>
      <c r="HQ93" s="230"/>
      <c r="HR93" s="230"/>
      <c r="HS93" s="230"/>
      <c r="HT93" s="230"/>
      <c r="HU93" s="230"/>
      <c r="HV93" s="230"/>
      <c r="HW93" s="230"/>
      <c r="HX93" s="230"/>
      <c r="HY93" s="230"/>
      <c r="HZ93" s="230"/>
      <c r="IA93" s="230"/>
      <c r="IB93" s="230"/>
      <c r="IC93" s="230"/>
      <c r="ID93" s="230"/>
      <c r="IE93" s="230"/>
      <c r="IF93" s="230"/>
      <c r="IG93" s="230"/>
      <c r="IH93" s="230"/>
      <c r="II93" s="230"/>
      <c r="IJ93" s="230"/>
      <c r="IK93" s="230"/>
      <c r="IL93" s="230"/>
      <c r="IM93" s="230"/>
      <c r="IN93" s="230"/>
      <c r="IO93" s="230"/>
      <c r="IP93" s="230"/>
      <c r="IQ93" s="230"/>
      <c r="IR93" s="230"/>
      <c r="IS93" s="230"/>
      <c r="IT93" s="230"/>
      <c r="IU93" s="230"/>
      <c r="IV93" s="230"/>
      <c r="IW93" s="230"/>
      <c r="IX93" s="230"/>
      <c r="IY93" s="230"/>
      <c r="IZ93" s="230"/>
      <c r="JA93" s="230"/>
      <c r="JB93" s="230"/>
      <c r="JC93" s="230"/>
      <c r="JD93" s="230"/>
      <c r="JE93" s="230"/>
      <c r="JF93" s="230"/>
      <c r="JG93" s="230"/>
      <c r="JH93" s="230"/>
      <c r="JI93" s="230"/>
      <c r="JJ93" s="230"/>
      <c r="JK93" s="230"/>
      <c r="JL93" s="230"/>
      <c r="JM93" s="230"/>
      <c r="JN93" s="230"/>
      <c r="JO93" s="230"/>
      <c r="JP93" s="230"/>
      <c r="JQ93" s="230"/>
      <c r="JR93" s="230"/>
      <c r="JS93" s="230"/>
      <c r="JT93" s="230"/>
      <c r="JU93" s="230"/>
      <c r="JV93" s="230"/>
      <c r="JW93" s="230"/>
      <c r="JX93" s="230"/>
      <c r="JY93" s="230"/>
      <c r="JZ93" s="230"/>
      <c r="KA93" s="230"/>
      <c r="KB93" s="230"/>
      <c r="KC93" s="230"/>
      <c r="KD93" s="230"/>
      <c r="KE93" s="230"/>
      <c r="KF93" s="230"/>
      <c r="KG93" s="230"/>
      <c r="KH93" s="230"/>
      <c r="KI93" s="230"/>
      <c r="KJ93" s="230"/>
      <c r="KK93" s="230"/>
      <c r="KL93" s="230"/>
      <c r="KM93" s="230"/>
      <c r="KN93" s="230"/>
      <c r="KO93" s="230"/>
      <c r="KP93" s="230"/>
      <c r="KQ93" s="230"/>
      <c r="KR93" s="230"/>
      <c r="KS93" s="230"/>
      <c r="KT93" s="230"/>
      <c r="KU93" s="230"/>
      <c r="KV93" s="230"/>
      <c r="KW93" s="230"/>
      <c r="KX93" s="230"/>
      <c r="KY93" s="230"/>
      <c r="KZ93" s="230"/>
      <c r="LA93" s="230"/>
      <c r="LB93" s="230"/>
      <c r="LC93" s="230"/>
      <c r="LD93" s="230"/>
      <c r="LE93" s="230"/>
      <c r="LF93" s="230"/>
      <c r="LG93" s="230"/>
      <c r="LH93" s="230"/>
      <c r="LI93" s="230"/>
      <c r="LJ93" s="230"/>
      <c r="LK93" s="230"/>
      <c r="LL93" s="230"/>
      <c r="LM93" s="230"/>
      <c r="LN93" s="230"/>
      <c r="LO93" s="230"/>
      <c r="LP93" s="230"/>
      <c r="LQ93" s="230"/>
      <c r="LR93" s="230"/>
      <c r="LS93" s="230"/>
      <c r="LT93" s="230"/>
      <c r="LU93" s="230"/>
      <c r="LV93" s="230"/>
      <c r="LW93" s="230"/>
      <c r="LX93" s="230"/>
      <c r="LY93" s="230"/>
      <c r="LZ93" s="230"/>
      <c r="MA93" s="230"/>
      <c r="MB93" s="230"/>
      <c r="MC93" s="230"/>
      <c r="MD93" s="230"/>
      <c r="ME93" s="230"/>
      <c r="MF93" s="230"/>
      <c r="MG93" s="230"/>
      <c r="MH93" s="230"/>
      <c r="MI93" s="230"/>
      <c r="MJ93" s="230"/>
      <c r="MK93" s="230"/>
      <c r="ML93" s="230"/>
      <c r="MM93" s="230"/>
      <c r="MN93" s="230"/>
      <c r="MO93" s="230"/>
      <c r="MP93" s="230"/>
      <c r="MQ93" s="230"/>
      <c r="MR93" s="230"/>
      <c r="MS93" s="230"/>
      <c r="MT93" s="230"/>
      <c r="MU93" s="230"/>
      <c r="MV93" s="230"/>
      <c r="MW93" s="230"/>
      <c r="MX93" s="230"/>
      <c r="MY93" s="230"/>
      <c r="MZ93" s="230"/>
      <c r="NA93" s="230"/>
      <c r="NB93" s="230"/>
      <c r="NC93" s="230"/>
      <c r="ND93" s="230"/>
      <c r="NE93" s="230"/>
      <c r="NF93" s="230"/>
      <c r="NG93" s="230"/>
      <c r="NH93" s="230"/>
      <c r="NI93" s="230"/>
      <c r="NJ93" s="230"/>
      <c r="NK93" s="230"/>
      <c r="NL93" s="230"/>
      <c r="NM93" s="230"/>
      <c r="NN93" s="230"/>
      <c r="NO93" s="230"/>
      <c r="NP93" s="230"/>
      <c r="NQ93" s="230"/>
      <c r="NR93" s="230"/>
      <c r="NS93" s="230"/>
      <c r="NT93" s="230"/>
      <c r="NU93" s="230"/>
      <c r="NV93" s="230"/>
      <c r="NW93" s="230"/>
    </row>
    <row r="94" spans="1:387" s="99" customFormat="1" ht="20.25" customHeight="1" thickBot="1">
      <c r="A94" s="202" t="s">
        <v>158</v>
      </c>
      <c r="B94" s="15">
        <v>122.76690342285286</v>
      </c>
      <c r="C94" s="15">
        <v>134.97155528507739</v>
      </c>
      <c r="D94" s="15">
        <v>159.65763232219615</v>
      </c>
      <c r="E94" s="15">
        <v>74.969080000000005</v>
      </c>
      <c r="F94" s="15">
        <v>106.41815431907749</v>
      </c>
      <c r="G94" s="118">
        <v>57.742503637702846</v>
      </c>
      <c r="H94" s="15">
        <v>28.757057099529675</v>
      </c>
      <c r="I94" s="15">
        <v>397.06575259217811</v>
      </c>
      <c r="J94" s="15">
        <v>1000.071407</v>
      </c>
      <c r="K94" s="127">
        <v>544.15182567077204</v>
      </c>
      <c r="L94" s="273" t="s">
        <v>220</v>
      </c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</row>
    <row r="95" spans="1:387" s="99" customFormat="1" ht="20.25" customHeight="1" thickBot="1">
      <c r="A95" s="274" t="s">
        <v>85</v>
      </c>
      <c r="B95" s="15">
        <v>1388.9218119602342</v>
      </c>
      <c r="C95" s="15">
        <v>861.2123893195776</v>
      </c>
      <c r="D95" s="15">
        <v>1036.1767957378668</v>
      </c>
      <c r="E95" s="15">
        <v>1500.380952</v>
      </c>
      <c r="F95" s="15">
        <v>1845.0858647034834</v>
      </c>
      <c r="G95" s="118">
        <v>1175.8023766612766</v>
      </c>
      <c r="H95" s="15">
        <v>1052.6245693233511</v>
      </c>
      <c r="I95" s="15">
        <v>1325.9859736565256</v>
      </c>
      <c r="J95" s="15">
        <v>1495.200237</v>
      </c>
      <c r="K95" s="127">
        <v>1539.8431495592095</v>
      </c>
      <c r="L95" s="272" t="s">
        <v>110</v>
      </c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</row>
    <row r="96" spans="1:387" s="99" customFormat="1" ht="15.75">
      <c r="A96" s="205" t="s">
        <v>290</v>
      </c>
      <c r="B96" s="19">
        <v>527.38438623675722</v>
      </c>
      <c r="C96" s="19">
        <v>401.72814097574064</v>
      </c>
      <c r="D96" s="19">
        <v>458.91229489091143</v>
      </c>
      <c r="E96" s="19">
        <v>722.15979600000003</v>
      </c>
      <c r="F96" s="19">
        <v>983.32448141491659</v>
      </c>
      <c r="G96" s="126">
        <v>227.60550341189338</v>
      </c>
      <c r="H96" s="19">
        <v>416.73443662641182</v>
      </c>
      <c r="I96" s="19">
        <v>360.41503638596384</v>
      </c>
      <c r="J96" s="19">
        <v>511.51530600000001</v>
      </c>
      <c r="K96" s="146">
        <v>477.12788000141234</v>
      </c>
      <c r="L96" s="204" t="s">
        <v>296</v>
      </c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</row>
    <row r="97" spans="1:387" s="252" customFormat="1" ht="12.75" customHeight="1">
      <c r="A97" s="40" t="s">
        <v>160</v>
      </c>
      <c r="B97" s="46">
        <v>506.69372244909476</v>
      </c>
      <c r="C97" s="46">
        <v>376.10209483125948</v>
      </c>
      <c r="D97" s="46">
        <v>411.61264011394729</v>
      </c>
      <c r="E97" s="46">
        <v>687.25627999999995</v>
      </c>
      <c r="F97" s="46">
        <v>968.70513729495258</v>
      </c>
      <c r="G97" s="122">
        <v>192.86945184375236</v>
      </c>
      <c r="H97" s="46">
        <v>361.28974401776105</v>
      </c>
      <c r="I97" s="46">
        <v>264.61580984151243</v>
      </c>
      <c r="J97" s="46">
        <v>388.83683600000001</v>
      </c>
      <c r="K97" s="133">
        <v>396.07747350052244</v>
      </c>
      <c r="L97" s="41" t="s">
        <v>161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</row>
    <row r="98" spans="1:387">
      <c r="A98" s="40" t="s">
        <v>255</v>
      </c>
      <c r="B98" s="38">
        <v>14.269914373732064</v>
      </c>
      <c r="C98" s="38">
        <v>15.565719880046551</v>
      </c>
      <c r="D98" s="38">
        <v>43.454004780801654</v>
      </c>
      <c r="E98" s="38">
        <v>29.89592</v>
      </c>
      <c r="F98" s="38">
        <v>12.272963053224148</v>
      </c>
      <c r="G98" s="121">
        <v>21.982567083993871</v>
      </c>
      <c r="H98" s="38">
        <v>27.564357709124597</v>
      </c>
      <c r="I98" s="38">
        <v>29.834365005639622</v>
      </c>
      <c r="J98" s="38">
        <v>44.562094999999999</v>
      </c>
      <c r="K98" s="132">
        <v>36.753814750590266</v>
      </c>
      <c r="L98" s="41" t="s">
        <v>257</v>
      </c>
      <c r="CG98" s="230"/>
      <c r="CH98" s="230"/>
      <c r="CI98" s="230"/>
      <c r="CJ98" s="230"/>
      <c r="CK98" s="230"/>
      <c r="CL98" s="230"/>
      <c r="CM98" s="230"/>
      <c r="CN98" s="230"/>
      <c r="CO98" s="230"/>
      <c r="CP98" s="230"/>
      <c r="CQ98" s="230"/>
      <c r="CR98" s="230"/>
      <c r="CS98" s="230"/>
      <c r="CT98" s="230"/>
      <c r="CU98" s="230"/>
      <c r="CV98" s="230"/>
      <c r="CW98" s="230"/>
      <c r="CX98" s="230"/>
      <c r="CY98" s="230"/>
      <c r="CZ98" s="230"/>
      <c r="DA98" s="230"/>
      <c r="DB98" s="230"/>
      <c r="DC98" s="230"/>
      <c r="DD98" s="230"/>
      <c r="DE98" s="230"/>
      <c r="DF98" s="230"/>
      <c r="DG98" s="230"/>
      <c r="DH98" s="230"/>
      <c r="DI98" s="230"/>
      <c r="DJ98" s="230"/>
      <c r="DK98" s="230"/>
      <c r="DL98" s="230"/>
      <c r="DM98" s="230"/>
      <c r="DN98" s="230"/>
      <c r="DO98" s="230"/>
      <c r="DP98" s="230"/>
      <c r="DQ98" s="230"/>
      <c r="DR98" s="230"/>
      <c r="DS98" s="230"/>
      <c r="DT98" s="230"/>
      <c r="DU98" s="230"/>
      <c r="DV98" s="230"/>
      <c r="DW98" s="230"/>
      <c r="DX98" s="230"/>
      <c r="DY98" s="230"/>
      <c r="DZ98" s="230"/>
      <c r="EA98" s="230"/>
      <c r="EB98" s="230"/>
      <c r="EC98" s="230"/>
      <c r="ED98" s="230"/>
      <c r="EE98" s="230"/>
      <c r="EF98" s="230"/>
      <c r="EG98" s="230"/>
      <c r="EH98" s="230"/>
      <c r="EI98" s="230"/>
      <c r="EJ98" s="230"/>
      <c r="EK98" s="230"/>
      <c r="EL98" s="230"/>
      <c r="EM98" s="230"/>
      <c r="EN98" s="230"/>
      <c r="EO98" s="230"/>
      <c r="EP98" s="230"/>
      <c r="EQ98" s="230"/>
      <c r="ER98" s="230"/>
      <c r="ES98" s="230"/>
      <c r="ET98" s="230"/>
      <c r="EU98" s="230"/>
      <c r="EV98" s="230"/>
      <c r="EW98" s="230"/>
      <c r="EX98" s="230"/>
      <c r="EY98" s="230"/>
      <c r="EZ98" s="230"/>
      <c r="FA98" s="230"/>
      <c r="FB98" s="230"/>
      <c r="FC98" s="230"/>
      <c r="FD98" s="230"/>
      <c r="FE98" s="230"/>
      <c r="FF98" s="230"/>
      <c r="FG98" s="230"/>
      <c r="FH98" s="230"/>
      <c r="FI98" s="230"/>
      <c r="FJ98" s="230"/>
      <c r="FK98" s="230"/>
      <c r="FL98" s="230"/>
      <c r="FM98" s="230"/>
      <c r="FN98" s="230"/>
      <c r="FO98" s="230"/>
      <c r="FP98" s="230"/>
      <c r="FQ98" s="230"/>
      <c r="FR98" s="230"/>
      <c r="FS98" s="230"/>
      <c r="FT98" s="230"/>
      <c r="FU98" s="230"/>
      <c r="FV98" s="230"/>
      <c r="FW98" s="230"/>
      <c r="FX98" s="230"/>
      <c r="FY98" s="230"/>
      <c r="FZ98" s="230"/>
      <c r="GA98" s="230"/>
      <c r="GB98" s="230"/>
      <c r="GC98" s="230"/>
      <c r="GD98" s="230"/>
      <c r="GE98" s="230"/>
      <c r="GF98" s="230"/>
      <c r="GG98" s="230"/>
      <c r="GH98" s="230"/>
      <c r="GI98" s="230"/>
      <c r="GJ98" s="230"/>
      <c r="GK98" s="230"/>
      <c r="GL98" s="230"/>
      <c r="GM98" s="230"/>
      <c r="GN98" s="230"/>
      <c r="GO98" s="230"/>
      <c r="GP98" s="230"/>
      <c r="GQ98" s="230"/>
      <c r="GR98" s="230"/>
      <c r="GS98" s="230"/>
      <c r="GT98" s="230"/>
      <c r="GU98" s="230"/>
      <c r="GV98" s="230"/>
      <c r="GW98" s="230"/>
      <c r="GX98" s="230"/>
      <c r="GY98" s="230"/>
      <c r="GZ98" s="230"/>
      <c r="HA98" s="230"/>
      <c r="HB98" s="230"/>
      <c r="HC98" s="230"/>
      <c r="HD98" s="230"/>
      <c r="HE98" s="230"/>
      <c r="HF98" s="230"/>
      <c r="HG98" s="230"/>
      <c r="HH98" s="230"/>
      <c r="HI98" s="230"/>
      <c r="HJ98" s="230"/>
      <c r="HK98" s="230"/>
      <c r="HL98" s="230"/>
      <c r="HM98" s="230"/>
      <c r="HN98" s="230"/>
      <c r="HO98" s="230"/>
      <c r="HP98" s="230"/>
      <c r="HQ98" s="230"/>
      <c r="HR98" s="230"/>
      <c r="HS98" s="230"/>
      <c r="HT98" s="230"/>
      <c r="HU98" s="230"/>
      <c r="HV98" s="230"/>
      <c r="HW98" s="230"/>
      <c r="HX98" s="230"/>
      <c r="HY98" s="230"/>
      <c r="HZ98" s="230"/>
      <c r="IA98" s="230"/>
      <c r="IB98" s="230"/>
      <c r="IC98" s="230"/>
      <c r="ID98" s="230"/>
      <c r="IE98" s="230"/>
      <c r="IF98" s="230"/>
      <c r="IG98" s="230"/>
      <c r="IH98" s="230"/>
      <c r="II98" s="230"/>
      <c r="IJ98" s="230"/>
      <c r="IK98" s="230"/>
      <c r="IL98" s="230"/>
      <c r="IM98" s="230"/>
      <c r="IN98" s="230"/>
      <c r="IO98" s="230"/>
      <c r="IP98" s="230"/>
      <c r="IQ98" s="230"/>
      <c r="IR98" s="230"/>
      <c r="IS98" s="230"/>
      <c r="IT98" s="230"/>
      <c r="IU98" s="230"/>
      <c r="IV98" s="230"/>
      <c r="IW98" s="230"/>
      <c r="IX98" s="230"/>
      <c r="IY98" s="230"/>
      <c r="IZ98" s="230"/>
      <c r="JA98" s="230"/>
      <c r="JB98" s="230"/>
      <c r="JC98" s="230"/>
      <c r="JD98" s="230"/>
      <c r="JE98" s="230"/>
      <c r="JF98" s="230"/>
      <c r="JG98" s="230"/>
      <c r="JH98" s="230"/>
      <c r="JI98" s="230"/>
      <c r="JJ98" s="230"/>
      <c r="JK98" s="230"/>
      <c r="JL98" s="230"/>
      <c r="JM98" s="230"/>
      <c r="JN98" s="230"/>
      <c r="JO98" s="230"/>
      <c r="JP98" s="230"/>
      <c r="JQ98" s="230"/>
      <c r="JR98" s="230"/>
      <c r="JS98" s="230"/>
      <c r="JT98" s="230"/>
      <c r="JU98" s="230"/>
      <c r="JV98" s="230"/>
      <c r="JW98" s="230"/>
      <c r="JX98" s="230"/>
      <c r="JY98" s="230"/>
      <c r="JZ98" s="230"/>
      <c r="KA98" s="230"/>
      <c r="KB98" s="230"/>
      <c r="KC98" s="230"/>
      <c r="KD98" s="230"/>
      <c r="KE98" s="230"/>
      <c r="KF98" s="230"/>
      <c r="KG98" s="230"/>
      <c r="KH98" s="230"/>
      <c r="KI98" s="230"/>
      <c r="KJ98" s="230"/>
      <c r="KK98" s="230"/>
      <c r="KL98" s="230"/>
      <c r="KM98" s="230"/>
      <c r="KN98" s="230"/>
      <c r="KO98" s="230"/>
      <c r="KP98" s="230"/>
      <c r="KQ98" s="230"/>
      <c r="KR98" s="230"/>
      <c r="KS98" s="230"/>
      <c r="KT98" s="230"/>
      <c r="KU98" s="230"/>
      <c r="KV98" s="230"/>
      <c r="KW98" s="230"/>
      <c r="KX98" s="230"/>
      <c r="KY98" s="230"/>
      <c r="KZ98" s="230"/>
      <c r="LA98" s="230"/>
      <c r="LB98" s="230"/>
      <c r="LC98" s="230"/>
      <c r="LD98" s="230"/>
      <c r="LE98" s="230"/>
      <c r="LF98" s="230"/>
      <c r="LG98" s="230"/>
      <c r="LH98" s="230"/>
      <c r="LI98" s="230"/>
      <c r="LJ98" s="230"/>
      <c r="LK98" s="230"/>
      <c r="LL98" s="230"/>
      <c r="LM98" s="230"/>
      <c r="LN98" s="230"/>
      <c r="LO98" s="230"/>
      <c r="LP98" s="230"/>
      <c r="LQ98" s="230"/>
      <c r="LR98" s="230"/>
      <c r="LS98" s="230"/>
      <c r="LT98" s="230"/>
      <c r="LU98" s="230"/>
      <c r="LV98" s="230"/>
      <c r="LW98" s="230"/>
      <c r="LX98" s="230"/>
      <c r="LY98" s="230"/>
      <c r="LZ98" s="230"/>
      <c r="MA98" s="230"/>
      <c r="MB98" s="230"/>
      <c r="MC98" s="230"/>
      <c r="MD98" s="230"/>
      <c r="ME98" s="230"/>
      <c r="MF98" s="230"/>
      <c r="MG98" s="230"/>
      <c r="MH98" s="230"/>
      <c r="MI98" s="230"/>
      <c r="MJ98" s="230"/>
      <c r="MK98" s="230"/>
      <c r="ML98" s="230"/>
      <c r="MM98" s="230"/>
      <c r="MN98" s="230"/>
      <c r="MO98" s="230"/>
      <c r="MP98" s="230"/>
      <c r="MQ98" s="230"/>
      <c r="MR98" s="230"/>
      <c r="MS98" s="230"/>
      <c r="MT98" s="230"/>
      <c r="MU98" s="230"/>
      <c r="MV98" s="230"/>
      <c r="MW98" s="230"/>
      <c r="MX98" s="230"/>
      <c r="MY98" s="230"/>
      <c r="MZ98" s="230"/>
      <c r="NA98" s="230"/>
      <c r="NB98" s="230"/>
      <c r="NC98" s="230"/>
      <c r="ND98" s="230"/>
      <c r="NE98" s="230"/>
      <c r="NF98" s="230"/>
      <c r="NG98" s="230"/>
      <c r="NH98" s="230"/>
      <c r="NI98" s="230"/>
      <c r="NJ98" s="230"/>
      <c r="NK98" s="230"/>
      <c r="NL98" s="230"/>
      <c r="NM98" s="230"/>
      <c r="NN98" s="230"/>
      <c r="NO98" s="230"/>
      <c r="NP98" s="230"/>
      <c r="NQ98" s="230"/>
      <c r="NR98" s="230"/>
      <c r="NS98" s="230"/>
      <c r="NT98" s="230"/>
      <c r="NU98" s="230"/>
      <c r="NV98" s="230"/>
      <c r="NW98" s="230"/>
    </row>
    <row r="99" spans="1:387">
      <c r="A99" s="40" t="s">
        <v>256</v>
      </c>
      <c r="B99" s="38">
        <v>0.31008670260725829</v>
      </c>
      <c r="C99" s="38">
        <v>0.29028103303195774</v>
      </c>
      <c r="D99" s="38">
        <v>0.30430371765803504</v>
      </c>
      <c r="E99" s="38">
        <v>0.37368800000000002</v>
      </c>
      <c r="F99" s="38">
        <v>0.27714429611730895</v>
      </c>
      <c r="G99" s="121">
        <v>6.7732035817131537</v>
      </c>
      <c r="H99" s="38">
        <v>22.719465074963477</v>
      </c>
      <c r="I99" s="38">
        <v>19.06076096782612</v>
      </c>
      <c r="J99" s="38">
        <v>70.112326999999993</v>
      </c>
      <c r="K99" s="132">
        <v>31.517867398718039</v>
      </c>
      <c r="L99" s="41" t="s">
        <v>258</v>
      </c>
      <c r="CG99" s="230"/>
      <c r="CH99" s="230"/>
      <c r="CI99" s="230"/>
      <c r="CJ99" s="230"/>
      <c r="CK99" s="230"/>
      <c r="CL99" s="230"/>
      <c r="CM99" s="230"/>
      <c r="CN99" s="230"/>
      <c r="CO99" s="230"/>
      <c r="CP99" s="230"/>
      <c r="CQ99" s="230"/>
      <c r="CR99" s="230"/>
      <c r="CS99" s="230"/>
      <c r="CT99" s="230"/>
      <c r="CU99" s="230"/>
      <c r="CV99" s="230"/>
      <c r="CW99" s="230"/>
      <c r="CX99" s="230"/>
      <c r="CY99" s="230"/>
      <c r="CZ99" s="230"/>
      <c r="DA99" s="230"/>
      <c r="DB99" s="230"/>
      <c r="DC99" s="230"/>
      <c r="DD99" s="230"/>
      <c r="DE99" s="230"/>
      <c r="DF99" s="230"/>
      <c r="DG99" s="230"/>
      <c r="DH99" s="230"/>
      <c r="DI99" s="230"/>
      <c r="DJ99" s="230"/>
      <c r="DK99" s="230"/>
      <c r="DL99" s="230"/>
      <c r="DM99" s="230"/>
      <c r="DN99" s="230"/>
      <c r="DO99" s="230"/>
      <c r="DP99" s="230"/>
      <c r="DQ99" s="230"/>
      <c r="DR99" s="230"/>
      <c r="DS99" s="230"/>
      <c r="DT99" s="230"/>
      <c r="DU99" s="230"/>
      <c r="DV99" s="230"/>
      <c r="DW99" s="230"/>
      <c r="DX99" s="230"/>
      <c r="DY99" s="230"/>
      <c r="DZ99" s="230"/>
      <c r="EA99" s="230"/>
      <c r="EB99" s="230"/>
      <c r="EC99" s="230"/>
      <c r="ED99" s="230"/>
      <c r="EE99" s="230"/>
      <c r="EF99" s="230"/>
      <c r="EG99" s="230"/>
      <c r="EH99" s="230"/>
      <c r="EI99" s="230"/>
      <c r="EJ99" s="230"/>
      <c r="EK99" s="230"/>
      <c r="EL99" s="230"/>
      <c r="EM99" s="230"/>
      <c r="EN99" s="230"/>
      <c r="EO99" s="230"/>
      <c r="EP99" s="230"/>
      <c r="EQ99" s="230"/>
      <c r="ER99" s="230"/>
      <c r="ES99" s="230"/>
      <c r="ET99" s="230"/>
      <c r="EU99" s="230"/>
      <c r="EV99" s="230"/>
      <c r="EW99" s="230"/>
      <c r="EX99" s="230"/>
      <c r="EY99" s="230"/>
      <c r="EZ99" s="230"/>
      <c r="FA99" s="230"/>
      <c r="FB99" s="230"/>
      <c r="FC99" s="230"/>
      <c r="FD99" s="230"/>
      <c r="FE99" s="230"/>
      <c r="FF99" s="230"/>
      <c r="FG99" s="230"/>
      <c r="FH99" s="230"/>
      <c r="FI99" s="230"/>
      <c r="FJ99" s="230"/>
      <c r="FK99" s="230"/>
      <c r="FL99" s="230"/>
      <c r="FM99" s="230"/>
      <c r="FN99" s="230"/>
      <c r="FO99" s="230"/>
      <c r="FP99" s="230"/>
      <c r="FQ99" s="230"/>
      <c r="FR99" s="230"/>
      <c r="FS99" s="230"/>
      <c r="FT99" s="230"/>
      <c r="FU99" s="230"/>
      <c r="FV99" s="230"/>
      <c r="FW99" s="230"/>
      <c r="FX99" s="230"/>
      <c r="FY99" s="230"/>
      <c r="FZ99" s="230"/>
      <c r="GA99" s="230"/>
      <c r="GB99" s="230"/>
      <c r="GC99" s="230"/>
      <c r="GD99" s="230"/>
      <c r="GE99" s="230"/>
      <c r="GF99" s="230"/>
      <c r="GG99" s="230"/>
      <c r="GH99" s="230"/>
      <c r="GI99" s="230"/>
      <c r="GJ99" s="230"/>
      <c r="GK99" s="230"/>
      <c r="GL99" s="230"/>
      <c r="GM99" s="230"/>
      <c r="GN99" s="230"/>
      <c r="GO99" s="230"/>
      <c r="GP99" s="230"/>
      <c r="GQ99" s="230"/>
      <c r="GR99" s="230"/>
      <c r="GS99" s="230"/>
      <c r="GT99" s="230"/>
      <c r="GU99" s="230"/>
      <c r="GV99" s="230"/>
      <c r="GW99" s="230"/>
      <c r="GX99" s="230"/>
      <c r="GY99" s="230"/>
      <c r="GZ99" s="230"/>
      <c r="HA99" s="230"/>
      <c r="HB99" s="230"/>
      <c r="HC99" s="230"/>
      <c r="HD99" s="230"/>
      <c r="HE99" s="230"/>
      <c r="HF99" s="230"/>
      <c r="HG99" s="230"/>
      <c r="HH99" s="230"/>
      <c r="HI99" s="230"/>
      <c r="HJ99" s="230"/>
      <c r="HK99" s="230"/>
      <c r="HL99" s="230"/>
      <c r="HM99" s="230"/>
      <c r="HN99" s="230"/>
      <c r="HO99" s="230"/>
      <c r="HP99" s="230"/>
      <c r="HQ99" s="230"/>
      <c r="HR99" s="230"/>
      <c r="HS99" s="230"/>
      <c r="HT99" s="230"/>
      <c r="HU99" s="230"/>
      <c r="HV99" s="230"/>
      <c r="HW99" s="230"/>
      <c r="HX99" s="230"/>
      <c r="HY99" s="230"/>
      <c r="HZ99" s="230"/>
      <c r="IA99" s="230"/>
      <c r="IB99" s="230"/>
      <c r="IC99" s="230"/>
      <c r="ID99" s="230"/>
      <c r="IE99" s="230"/>
      <c r="IF99" s="230"/>
      <c r="IG99" s="230"/>
      <c r="IH99" s="230"/>
      <c r="II99" s="230"/>
      <c r="IJ99" s="230"/>
      <c r="IK99" s="230"/>
      <c r="IL99" s="230"/>
      <c r="IM99" s="230"/>
      <c r="IN99" s="230"/>
      <c r="IO99" s="230"/>
      <c r="IP99" s="230"/>
      <c r="IQ99" s="230"/>
      <c r="IR99" s="230"/>
      <c r="IS99" s="230"/>
      <c r="IT99" s="230"/>
      <c r="IU99" s="230"/>
      <c r="IV99" s="230"/>
      <c r="IW99" s="230"/>
      <c r="IX99" s="230"/>
      <c r="IY99" s="230"/>
      <c r="IZ99" s="230"/>
      <c r="JA99" s="230"/>
      <c r="JB99" s="230"/>
      <c r="JC99" s="230"/>
      <c r="JD99" s="230"/>
      <c r="JE99" s="230"/>
      <c r="JF99" s="230"/>
      <c r="JG99" s="230"/>
      <c r="JH99" s="230"/>
      <c r="JI99" s="230"/>
      <c r="JJ99" s="230"/>
      <c r="JK99" s="230"/>
      <c r="JL99" s="230"/>
      <c r="JM99" s="230"/>
      <c r="JN99" s="230"/>
      <c r="JO99" s="230"/>
      <c r="JP99" s="230"/>
      <c r="JQ99" s="230"/>
      <c r="JR99" s="230"/>
      <c r="JS99" s="230"/>
      <c r="JT99" s="230"/>
      <c r="JU99" s="230"/>
      <c r="JV99" s="230"/>
      <c r="JW99" s="230"/>
      <c r="JX99" s="230"/>
      <c r="JY99" s="230"/>
      <c r="JZ99" s="230"/>
      <c r="KA99" s="230"/>
      <c r="KB99" s="230"/>
      <c r="KC99" s="230"/>
      <c r="KD99" s="230"/>
      <c r="KE99" s="230"/>
      <c r="KF99" s="230"/>
      <c r="KG99" s="230"/>
      <c r="KH99" s="230"/>
      <c r="KI99" s="230"/>
      <c r="KJ99" s="230"/>
      <c r="KK99" s="230"/>
      <c r="KL99" s="230"/>
      <c r="KM99" s="230"/>
      <c r="KN99" s="230"/>
      <c r="KO99" s="230"/>
      <c r="KP99" s="230"/>
      <c r="KQ99" s="230"/>
      <c r="KR99" s="230"/>
      <c r="KS99" s="230"/>
      <c r="KT99" s="230"/>
      <c r="KU99" s="230"/>
      <c r="KV99" s="230"/>
      <c r="KW99" s="230"/>
      <c r="KX99" s="230"/>
      <c r="KY99" s="230"/>
      <c r="KZ99" s="230"/>
      <c r="LA99" s="230"/>
      <c r="LB99" s="230"/>
      <c r="LC99" s="230"/>
      <c r="LD99" s="230"/>
      <c r="LE99" s="230"/>
      <c r="LF99" s="230"/>
      <c r="LG99" s="230"/>
      <c r="LH99" s="230"/>
      <c r="LI99" s="230"/>
      <c r="LJ99" s="230"/>
      <c r="LK99" s="230"/>
      <c r="LL99" s="230"/>
      <c r="LM99" s="230"/>
      <c r="LN99" s="230"/>
      <c r="LO99" s="230"/>
      <c r="LP99" s="230"/>
      <c r="LQ99" s="230"/>
      <c r="LR99" s="230"/>
      <c r="LS99" s="230"/>
      <c r="LT99" s="230"/>
      <c r="LU99" s="230"/>
      <c r="LV99" s="230"/>
      <c r="LW99" s="230"/>
      <c r="LX99" s="230"/>
      <c r="LY99" s="230"/>
      <c r="LZ99" s="230"/>
      <c r="MA99" s="230"/>
      <c r="MB99" s="230"/>
      <c r="MC99" s="230"/>
      <c r="MD99" s="230"/>
      <c r="ME99" s="230"/>
      <c r="MF99" s="230"/>
      <c r="MG99" s="230"/>
      <c r="MH99" s="230"/>
      <c r="MI99" s="230"/>
      <c r="MJ99" s="230"/>
      <c r="MK99" s="230"/>
      <c r="ML99" s="230"/>
      <c r="MM99" s="230"/>
      <c r="MN99" s="230"/>
      <c r="MO99" s="230"/>
      <c r="MP99" s="230"/>
      <c r="MQ99" s="230"/>
      <c r="MR99" s="230"/>
      <c r="MS99" s="230"/>
      <c r="MT99" s="230"/>
      <c r="MU99" s="230"/>
      <c r="MV99" s="230"/>
      <c r="MW99" s="230"/>
      <c r="MX99" s="230"/>
      <c r="MY99" s="230"/>
      <c r="MZ99" s="230"/>
      <c r="NA99" s="230"/>
      <c r="NB99" s="230"/>
      <c r="NC99" s="230"/>
      <c r="ND99" s="230"/>
      <c r="NE99" s="230"/>
      <c r="NF99" s="230"/>
      <c r="NG99" s="230"/>
      <c r="NH99" s="230"/>
      <c r="NI99" s="230"/>
      <c r="NJ99" s="230"/>
      <c r="NK99" s="230"/>
      <c r="NL99" s="230"/>
      <c r="NM99" s="230"/>
      <c r="NN99" s="230"/>
      <c r="NO99" s="230"/>
      <c r="NP99" s="230"/>
      <c r="NQ99" s="230"/>
      <c r="NR99" s="230"/>
      <c r="NS99" s="230"/>
      <c r="NT99" s="230"/>
      <c r="NU99" s="230"/>
      <c r="NV99" s="230"/>
      <c r="NW99" s="230"/>
    </row>
    <row r="100" spans="1:387">
      <c r="A100" s="40" t="s">
        <v>58</v>
      </c>
      <c r="B100" s="38">
        <v>6.1106627113231671</v>
      </c>
      <c r="C100" s="38">
        <v>9.7700452314027384</v>
      </c>
      <c r="D100" s="38">
        <v>3.5413462785044096</v>
      </c>
      <c r="E100" s="38">
        <v>4.6339079999999999</v>
      </c>
      <c r="F100" s="38">
        <v>2.069236770622362</v>
      </c>
      <c r="G100" s="121">
        <v>5.9802809024340098</v>
      </c>
      <c r="H100" s="38">
        <v>5.1608698245626545</v>
      </c>
      <c r="I100" s="38">
        <v>46.904100570985719</v>
      </c>
      <c r="J100" s="38">
        <v>8.0040479999999992</v>
      </c>
      <c r="K100" s="132">
        <v>12.778724351581522</v>
      </c>
      <c r="L100" s="41" t="s">
        <v>59</v>
      </c>
      <c r="CG100" s="230"/>
      <c r="CH100" s="230"/>
      <c r="CI100" s="230"/>
      <c r="CJ100" s="230"/>
      <c r="CK100" s="230"/>
      <c r="CL100" s="230"/>
      <c r="CM100" s="230"/>
      <c r="CN100" s="230"/>
      <c r="CO100" s="230"/>
      <c r="CP100" s="230"/>
      <c r="CQ100" s="230"/>
      <c r="CR100" s="230"/>
      <c r="CS100" s="230"/>
      <c r="CT100" s="230"/>
      <c r="CU100" s="230"/>
      <c r="CV100" s="230"/>
      <c r="CW100" s="230"/>
      <c r="CX100" s="230"/>
      <c r="CY100" s="230"/>
      <c r="CZ100" s="230"/>
      <c r="DA100" s="230"/>
      <c r="DB100" s="230"/>
      <c r="DC100" s="230"/>
      <c r="DD100" s="230"/>
      <c r="DE100" s="230"/>
      <c r="DF100" s="230"/>
      <c r="DG100" s="230"/>
      <c r="DH100" s="230"/>
      <c r="DI100" s="230"/>
      <c r="DJ100" s="230"/>
      <c r="DK100" s="230"/>
      <c r="DL100" s="230"/>
      <c r="DM100" s="230"/>
      <c r="DN100" s="230"/>
      <c r="DO100" s="230"/>
      <c r="DP100" s="230"/>
      <c r="DQ100" s="230"/>
      <c r="DR100" s="230"/>
      <c r="DS100" s="230"/>
      <c r="DT100" s="230"/>
      <c r="DU100" s="230"/>
      <c r="DV100" s="230"/>
      <c r="DW100" s="230"/>
      <c r="DX100" s="230"/>
      <c r="DY100" s="230"/>
      <c r="DZ100" s="230"/>
      <c r="EA100" s="230"/>
      <c r="EB100" s="230"/>
      <c r="EC100" s="230"/>
      <c r="ED100" s="230"/>
      <c r="EE100" s="230"/>
      <c r="EF100" s="230"/>
      <c r="EG100" s="230"/>
      <c r="EH100" s="230"/>
      <c r="EI100" s="230"/>
      <c r="EJ100" s="230"/>
      <c r="EK100" s="230"/>
      <c r="EL100" s="230"/>
      <c r="EM100" s="230"/>
      <c r="EN100" s="230"/>
      <c r="EO100" s="230"/>
      <c r="EP100" s="230"/>
      <c r="EQ100" s="230"/>
      <c r="ER100" s="230"/>
      <c r="ES100" s="230"/>
      <c r="ET100" s="230"/>
      <c r="EU100" s="230"/>
      <c r="EV100" s="230"/>
      <c r="EW100" s="230"/>
      <c r="EX100" s="230"/>
      <c r="EY100" s="230"/>
      <c r="EZ100" s="230"/>
      <c r="FA100" s="230"/>
      <c r="FB100" s="230"/>
      <c r="FC100" s="230"/>
      <c r="FD100" s="230"/>
      <c r="FE100" s="230"/>
      <c r="FF100" s="230"/>
      <c r="FG100" s="230"/>
      <c r="FH100" s="230"/>
      <c r="FI100" s="230"/>
      <c r="FJ100" s="230"/>
      <c r="FK100" s="230"/>
      <c r="FL100" s="230"/>
      <c r="FM100" s="230"/>
      <c r="FN100" s="230"/>
      <c r="FO100" s="230"/>
      <c r="FP100" s="230"/>
      <c r="FQ100" s="230"/>
      <c r="FR100" s="230"/>
      <c r="FS100" s="230"/>
      <c r="FT100" s="230"/>
      <c r="FU100" s="230"/>
      <c r="FV100" s="230"/>
      <c r="FW100" s="230"/>
      <c r="FX100" s="230"/>
      <c r="FY100" s="230"/>
      <c r="FZ100" s="230"/>
      <c r="GA100" s="230"/>
      <c r="GB100" s="230"/>
      <c r="GC100" s="230"/>
      <c r="GD100" s="230"/>
      <c r="GE100" s="230"/>
      <c r="GF100" s="230"/>
      <c r="GG100" s="230"/>
      <c r="GH100" s="230"/>
      <c r="GI100" s="230"/>
      <c r="GJ100" s="230"/>
      <c r="GK100" s="230"/>
      <c r="GL100" s="230"/>
      <c r="GM100" s="230"/>
      <c r="GN100" s="230"/>
      <c r="GO100" s="230"/>
      <c r="GP100" s="230"/>
      <c r="GQ100" s="230"/>
      <c r="GR100" s="230"/>
      <c r="GS100" s="230"/>
      <c r="GT100" s="230"/>
      <c r="GU100" s="230"/>
      <c r="GV100" s="230"/>
      <c r="GW100" s="230"/>
      <c r="GX100" s="230"/>
      <c r="GY100" s="230"/>
      <c r="GZ100" s="230"/>
      <c r="HA100" s="230"/>
      <c r="HB100" s="230"/>
      <c r="HC100" s="230"/>
      <c r="HD100" s="230"/>
      <c r="HE100" s="230"/>
      <c r="HF100" s="230"/>
      <c r="HG100" s="230"/>
      <c r="HH100" s="230"/>
      <c r="HI100" s="230"/>
      <c r="HJ100" s="230"/>
      <c r="HK100" s="230"/>
      <c r="HL100" s="230"/>
      <c r="HM100" s="230"/>
      <c r="HN100" s="230"/>
      <c r="HO100" s="230"/>
      <c r="HP100" s="230"/>
      <c r="HQ100" s="230"/>
      <c r="HR100" s="230"/>
      <c r="HS100" s="230"/>
      <c r="HT100" s="230"/>
      <c r="HU100" s="230"/>
      <c r="HV100" s="230"/>
      <c r="HW100" s="230"/>
      <c r="HX100" s="230"/>
      <c r="HY100" s="230"/>
      <c r="HZ100" s="230"/>
      <c r="IA100" s="230"/>
      <c r="IB100" s="230"/>
      <c r="IC100" s="230"/>
      <c r="ID100" s="230"/>
      <c r="IE100" s="230"/>
      <c r="IF100" s="230"/>
      <c r="IG100" s="230"/>
      <c r="IH100" s="230"/>
      <c r="II100" s="230"/>
      <c r="IJ100" s="230"/>
      <c r="IK100" s="230"/>
      <c r="IL100" s="230"/>
      <c r="IM100" s="230"/>
      <c r="IN100" s="230"/>
      <c r="IO100" s="230"/>
      <c r="IP100" s="230"/>
      <c r="IQ100" s="230"/>
      <c r="IR100" s="230"/>
      <c r="IS100" s="230"/>
      <c r="IT100" s="230"/>
      <c r="IU100" s="230"/>
      <c r="IV100" s="230"/>
      <c r="IW100" s="230"/>
      <c r="IX100" s="230"/>
      <c r="IY100" s="230"/>
      <c r="IZ100" s="230"/>
      <c r="JA100" s="230"/>
      <c r="JB100" s="230"/>
      <c r="JC100" s="230"/>
      <c r="JD100" s="230"/>
      <c r="JE100" s="230"/>
      <c r="JF100" s="230"/>
      <c r="JG100" s="230"/>
      <c r="JH100" s="230"/>
      <c r="JI100" s="230"/>
      <c r="JJ100" s="230"/>
      <c r="JK100" s="230"/>
      <c r="JL100" s="230"/>
      <c r="JM100" s="230"/>
      <c r="JN100" s="230"/>
      <c r="JO100" s="230"/>
      <c r="JP100" s="230"/>
      <c r="JQ100" s="230"/>
      <c r="JR100" s="230"/>
      <c r="JS100" s="230"/>
      <c r="JT100" s="230"/>
      <c r="JU100" s="230"/>
      <c r="JV100" s="230"/>
      <c r="JW100" s="230"/>
      <c r="JX100" s="230"/>
      <c r="JY100" s="230"/>
      <c r="JZ100" s="230"/>
      <c r="KA100" s="230"/>
      <c r="KB100" s="230"/>
      <c r="KC100" s="230"/>
      <c r="KD100" s="230"/>
      <c r="KE100" s="230"/>
      <c r="KF100" s="230"/>
      <c r="KG100" s="230"/>
      <c r="KH100" s="230"/>
      <c r="KI100" s="230"/>
      <c r="KJ100" s="230"/>
      <c r="KK100" s="230"/>
      <c r="KL100" s="230"/>
      <c r="KM100" s="230"/>
      <c r="KN100" s="230"/>
      <c r="KO100" s="230"/>
      <c r="KP100" s="230"/>
      <c r="KQ100" s="230"/>
      <c r="KR100" s="230"/>
      <c r="KS100" s="230"/>
      <c r="KT100" s="230"/>
      <c r="KU100" s="230"/>
      <c r="KV100" s="230"/>
      <c r="KW100" s="230"/>
      <c r="KX100" s="230"/>
      <c r="KY100" s="230"/>
      <c r="KZ100" s="230"/>
      <c r="LA100" s="230"/>
      <c r="LB100" s="230"/>
      <c r="LC100" s="230"/>
      <c r="LD100" s="230"/>
      <c r="LE100" s="230"/>
      <c r="LF100" s="230"/>
      <c r="LG100" s="230"/>
      <c r="LH100" s="230"/>
      <c r="LI100" s="230"/>
      <c r="LJ100" s="230"/>
      <c r="LK100" s="230"/>
      <c r="LL100" s="230"/>
      <c r="LM100" s="230"/>
      <c r="LN100" s="230"/>
      <c r="LO100" s="230"/>
      <c r="LP100" s="230"/>
      <c r="LQ100" s="230"/>
      <c r="LR100" s="230"/>
      <c r="LS100" s="230"/>
      <c r="LT100" s="230"/>
      <c r="LU100" s="230"/>
      <c r="LV100" s="230"/>
      <c r="LW100" s="230"/>
      <c r="LX100" s="230"/>
      <c r="LY100" s="230"/>
      <c r="LZ100" s="230"/>
      <c r="MA100" s="230"/>
      <c r="MB100" s="230"/>
      <c r="MC100" s="230"/>
      <c r="MD100" s="230"/>
      <c r="ME100" s="230"/>
      <c r="MF100" s="230"/>
      <c r="MG100" s="230"/>
      <c r="MH100" s="230"/>
      <c r="MI100" s="230"/>
      <c r="MJ100" s="230"/>
      <c r="MK100" s="230"/>
      <c r="ML100" s="230"/>
      <c r="MM100" s="230"/>
      <c r="MN100" s="230"/>
      <c r="MO100" s="230"/>
      <c r="MP100" s="230"/>
      <c r="MQ100" s="230"/>
      <c r="MR100" s="230"/>
      <c r="MS100" s="230"/>
      <c r="MT100" s="230"/>
      <c r="MU100" s="230"/>
      <c r="MV100" s="230"/>
      <c r="MW100" s="230"/>
      <c r="MX100" s="230"/>
      <c r="MY100" s="230"/>
      <c r="MZ100" s="230"/>
      <c r="NA100" s="230"/>
      <c r="NB100" s="230"/>
      <c r="NC100" s="230"/>
      <c r="ND100" s="230"/>
      <c r="NE100" s="230"/>
      <c r="NF100" s="230"/>
      <c r="NG100" s="230"/>
      <c r="NH100" s="230"/>
      <c r="NI100" s="230"/>
      <c r="NJ100" s="230"/>
      <c r="NK100" s="230"/>
      <c r="NL100" s="230"/>
      <c r="NM100" s="230"/>
      <c r="NN100" s="230"/>
      <c r="NO100" s="230"/>
      <c r="NP100" s="230"/>
      <c r="NQ100" s="230"/>
      <c r="NR100" s="230"/>
      <c r="NS100" s="230"/>
      <c r="NT100" s="230"/>
      <c r="NU100" s="230"/>
      <c r="NV100" s="230"/>
      <c r="NW100" s="230"/>
    </row>
    <row r="101" spans="1:387" ht="25.5">
      <c r="A101" s="92" t="s">
        <v>168</v>
      </c>
      <c r="B101" s="66">
        <v>0.94084444736644379</v>
      </c>
      <c r="C101" s="66">
        <v>1.9729982058544449</v>
      </c>
      <c r="D101" s="66">
        <v>6.0256130282007492</v>
      </c>
      <c r="E101" s="66">
        <v>6.5233530000000002</v>
      </c>
      <c r="F101" s="66">
        <v>31.730864867059189</v>
      </c>
      <c r="G101" s="124">
        <v>22.711052525125254</v>
      </c>
      <c r="H101" s="66">
        <v>43.90621133648056</v>
      </c>
      <c r="I101" s="66">
        <v>64.52970199952712</v>
      </c>
      <c r="J101" s="66">
        <v>96.886841000000004</v>
      </c>
      <c r="K101" s="137">
        <v>67.021749759341134</v>
      </c>
      <c r="L101" s="206" t="s">
        <v>169</v>
      </c>
      <c r="CG101" s="230"/>
      <c r="CH101" s="230"/>
      <c r="CI101" s="230"/>
      <c r="CJ101" s="230"/>
      <c r="CK101" s="230"/>
      <c r="CL101" s="230"/>
      <c r="CM101" s="230"/>
      <c r="CN101" s="230"/>
      <c r="CO101" s="230"/>
      <c r="CP101" s="230"/>
      <c r="CQ101" s="230"/>
      <c r="CR101" s="230"/>
      <c r="CS101" s="230"/>
      <c r="CT101" s="230"/>
      <c r="CU101" s="230"/>
      <c r="CV101" s="230"/>
      <c r="CW101" s="230"/>
      <c r="CX101" s="230"/>
      <c r="CY101" s="230"/>
      <c r="CZ101" s="230"/>
      <c r="DA101" s="230"/>
      <c r="DB101" s="230"/>
      <c r="DC101" s="230"/>
      <c r="DD101" s="230"/>
      <c r="DE101" s="230"/>
      <c r="DF101" s="230"/>
      <c r="DG101" s="230"/>
      <c r="DH101" s="230"/>
      <c r="DI101" s="230"/>
      <c r="DJ101" s="230"/>
      <c r="DK101" s="230"/>
      <c r="DL101" s="230"/>
      <c r="DM101" s="230"/>
      <c r="DN101" s="230"/>
      <c r="DO101" s="230"/>
      <c r="DP101" s="230"/>
      <c r="DQ101" s="230"/>
      <c r="DR101" s="230"/>
      <c r="DS101" s="230"/>
      <c r="DT101" s="230"/>
      <c r="DU101" s="230"/>
      <c r="DV101" s="230"/>
      <c r="DW101" s="230"/>
      <c r="DX101" s="230"/>
      <c r="DY101" s="230"/>
      <c r="DZ101" s="230"/>
      <c r="EA101" s="230"/>
      <c r="EB101" s="230"/>
      <c r="EC101" s="230"/>
      <c r="ED101" s="230"/>
      <c r="EE101" s="230"/>
      <c r="EF101" s="230"/>
      <c r="EG101" s="230"/>
      <c r="EH101" s="230"/>
      <c r="EI101" s="230"/>
      <c r="EJ101" s="230"/>
      <c r="EK101" s="230"/>
      <c r="EL101" s="230"/>
      <c r="EM101" s="230"/>
      <c r="EN101" s="230"/>
      <c r="EO101" s="230"/>
      <c r="EP101" s="230"/>
      <c r="EQ101" s="230"/>
      <c r="ER101" s="230"/>
      <c r="ES101" s="230"/>
      <c r="ET101" s="230"/>
      <c r="EU101" s="230"/>
      <c r="EV101" s="230"/>
      <c r="EW101" s="230"/>
      <c r="EX101" s="230"/>
      <c r="EY101" s="230"/>
      <c r="EZ101" s="230"/>
      <c r="FA101" s="230"/>
      <c r="FB101" s="230"/>
      <c r="FC101" s="230"/>
      <c r="FD101" s="230"/>
      <c r="FE101" s="230"/>
      <c r="FF101" s="230"/>
      <c r="FG101" s="230"/>
      <c r="FH101" s="230"/>
      <c r="FI101" s="230"/>
      <c r="FJ101" s="230"/>
      <c r="FK101" s="230"/>
      <c r="FL101" s="230"/>
      <c r="FM101" s="230"/>
      <c r="FN101" s="230"/>
      <c r="FO101" s="230"/>
      <c r="FP101" s="230"/>
      <c r="FQ101" s="230"/>
      <c r="FR101" s="230"/>
      <c r="FS101" s="230"/>
      <c r="FT101" s="230"/>
      <c r="FU101" s="230"/>
      <c r="FV101" s="230"/>
      <c r="FW101" s="230"/>
      <c r="FX101" s="230"/>
      <c r="FY101" s="230"/>
      <c r="FZ101" s="230"/>
      <c r="GA101" s="230"/>
      <c r="GB101" s="230"/>
      <c r="GC101" s="230"/>
      <c r="GD101" s="230"/>
      <c r="GE101" s="230"/>
      <c r="GF101" s="230"/>
      <c r="GG101" s="230"/>
      <c r="GH101" s="230"/>
      <c r="GI101" s="230"/>
      <c r="GJ101" s="230"/>
      <c r="GK101" s="230"/>
      <c r="GL101" s="230"/>
      <c r="GM101" s="230"/>
      <c r="GN101" s="230"/>
      <c r="GO101" s="230"/>
      <c r="GP101" s="230"/>
      <c r="GQ101" s="230"/>
      <c r="GR101" s="230"/>
      <c r="GS101" s="230"/>
      <c r="GT101" s="230"/>
      <c r="GU101" s="230"/>
      <c r="GV101" s="230"/>
      <c r="GW101" s="230"/>
      <c r="GX101" s="230"/>
      <c r="GY101" s="230"/>
      <c r="GZ101" s="230"/>
      <c r="HA101" s="230"/>
      <c r="HB101" s="230"/>
      <c r="HC101" s="230"/>
      <c r="HD101" s="230"/>
      <c r="HE101" s="230"/>
      <c r="HF101" s="230"/>
      <c r="HG101" s="230"/>
      <c r="HH101" s="230"/>
      <c r="HI101" s="230"/>
      <c r="HJ101" s="230"/>
      <c r="HK101" s="230"/>
      <c r="HL101" s="230"/>
      <c r="HM101" s="230"/>
      <c r="HN101" s="230"/>
      <c r="HO101" s="230"/>
      <c r="HP101" s="230"/>
      <c r="HQ101" s="230"/>
      <c r="HR101" s="230"/>
      <c r="HS101" s="230"/>
      <c r="HT101" s="230"/>
      <c r="HU101" s="230"/>
      <c r="HV101" s="230"/>
      <c r="HW101" s="230"/>
      <c r="HX101" s="230"/>
      <c r="HY101" s="230"/>
      <c r="HZ101" s="230"/>
      <c r="IA101" s="230"/>
      <c r="IB101" s="230"/>
      <c r="IC101" s="230"/>
      <c r="ID101" s="230"/>
      <c r="IE101" s="230"/>
      <c r="IF101" s="230"/>
      <c r="IG101" s="230"/>
      <c r="IH101" s="230"/>
      <c r="II101" s="230"/>
      <c r="IJ101" s="230"/>
      <c r="IK101" s="230"/>
      <c r="IL101" s="230"/>
      <c r="IM101" s="230"/>
      <c r="IN101" s="230"/>
      <c r="IO101" s="230"/>
      <c r="IP101" s="230"/>
      <c r="IQ101" s="230"/>
      <c r="IR101" s="230"/>
      <c r="IS101" s="230"/>
      <c r="IT101" s="230"/>
      <c r="IU101" s="230"/>
      <c r="IV101" s="230"/>
      <c r="IW101" s="230"/>
      <c r="IX101" s="230"/>
      <c r="IY101" s="230"/>
      <c r="IZ101" s="230"/>
      <c r="JA101" s="230"/>
      <c r="JB101" s="230"/>
      <c r="JC101" s="230"/>
      <c r="JD101" s="230"/>
      <c r="JE101" s="230"/>
      <c r="JF101" s="230"/>
      <c r="JG101" s="230"/>
      <c r="JH101" s="230"/>
      <c r="JI101" s="230"/>
      <c r="JJ101" s="230"/>
      <c r="JK101" s="230"/>
      <c r="JL101" s="230"/>
      <c r="JM101" s="230"/>
      <c r="JN101" s="230"/>
      <c r="JO101" s="230"/>
      <c r="JP101" s="230"/>
      <c r="JQ101" s="230"/>
      <c r="JR101" s="230"/>
      <c r="JS101" s="230"/>
      <c r="JT101" s="230"/>
      <c r="JU101" s="230"/>
      <c r="JV101" s="230"/>
      <c r="JW101" s="230"/>
      <c r="JX101" s="230"/>
      <c r="JY101" s="230"/>
      <c r="JZ101" s="230"/>
      <c r="KA101" s="230"/>
      <c r="KB101" s="230"/>
      <c r="KC101" s="230"/>
      <c r="KD101" s="230"/>
      <c r="KE101" s="230"/>
      <c r="KF101" s="230"/>
      <c r="KG101" s="230"/>
      <c r="KH101" s="230"/>
      <c r="KI101" s="230"/>
      <c r="KJ101" s="230"/>
      <c r="KK101" s="230"/>
      <c r="KL101" s="230"/>
      <c r="KM101" s="230"/>
      <c r="KN101" s="230"/>
      <c r="KO101" s="230"/>
      <c r="KP101" s="230"/>
      <c r="KQ101" s="230"/>
      <c r="KR101" s="230"/>
      <c r="KS101" s="230"/>
      <c r="KT101" s="230"/>
      <c r="KU101" s="230"/>
      <c r="KV101" s="230"/>
      <c r="KW101" s="230"/>
      <c r="KX101" s="230"/>
      <c r="KY101" s="230"/>
      <c r="KZ101" s="230"/>
      <c r="LA101" s="230"/>
      <c r="LB101" s="230"/>
      <c r="LC101" s="230"/>
      <c r="LD101" s="230"/>
      <c r="LE101" s="230"/>
      <c r="LF101" s="230"/>
      <c r="LG101" s="230"/>
      <c r="LH101" s="230"/>
      <c r="LI101" s="230"/>
      <c r="LJ101" s="230"/>
      <c r="LK101" s="230"/>
      <c r="LL101" s="230"/>
      <c r="LM101" s="230"/>
      <c r="LN101" s="230"/>
      <c r="LO101" s="230"/>
      <c r="LP101" s="230"/>
      <c r="LQ101" s="230"/>
      <c r="LR101" s="230"/>
      <c r="LS101" s="230"/>
      <c r="LT101" s="230"/>
      <c r="LU101" s="230"/>
      <c r="LV101" s="230"/>
      <c r="LW101" s="230"/>
      <c r="LX101" s="230"/>
      <c r="LY101" s="230"/>
      <c r="LZ101" s="230"/>
      <c r="MA101" s="230"/>
      <c r="MB101" s="230"/>
      <c r="MC101" s="230"/>
      <c r="MD101" s="230"/>
      <c r="ME101" s="230"/>
      <c r="MF101" s="230"/>
      <c r="MG101" s="230"/>
      <c r="MH101" s="230"/>
      <c r="MI101" s="230"/>
      <c r="MJ101" s="230"/>
      <c r="MK101" s="230"/>
      <c r="ML101" s="230"/>
      <c r="MM101" s="230"/>
      <c r="MN101" s="230"/>
      <c r="MO101" s="230"/>
      <c r="MP101" s="230"/>
      <c r="MQ101" s="230"/>
      <c r="MR101" s="230"/>
      <c r="MS101" s="230"/>
      <c r="MT101" s="230"/>
      <c r="MU101" s="230"/>
      <c r="MV101" s="230"/>
      <c r="MW101" s="230"/>
      <c r="MX101" s="230"/>
      <c r="MY101" s="230"/>
      <c r="MZ101" s="230"/>
      <c r="NA101" s="230"/>
      <c r="NB101" s="230"/>
      <c r="NC101" s="230"/>
      <c r="ND101" s="230"/>
      <c r="NE101" s="230"/>
      <c r="NF101" s="230"/>
      <c r="NG101" s="230"/>
      <c r="NH101" s="230"/>
      <c r="NI101" s="230"/>
      <c r="NJ101" s="230"/>
      <c r="NK101" s="230"/>
      <c r="NL101" s="230"/>
      <c r="NM101" s="230"/>
      <c r="NN101" s="230"/>
      <c r="NO101" s="230"/>
      <c r="NP101" s="230"/>
      <c r="NQ101" s="230"/>
      <c r="NR101" s="230"/>
      <c r="NS101" s="230"/>
      <c r="NT101" s="230"/>
      <c r="NU101" s="230"/>
      <c r="NV101" s="230"/>
      <c r="NW101" s="230"/>
    </row>
    <row r="102" spans="1:387" ht="25.5">
      <c r="A102" s="92" t="s">
        <v>170</v>
      </c>
      <c r="B102" s="66">
        <v>12.885246425257344</v>
      </c>
      <c r="C102" s="66">
        <v>19.288191045564407</v>
      </c>
      <c r="D102" s="66">
        <v>22.532896380780535</v>
      </c>
      <c r="E102" s="66">
        <v>47.908799000000002</v>
      </c>
      <c r="F102" s="66">
        <v>56.675650665833963</v>
      </c>
      <c r="G102" s="124">
        <v>604.83877868283105</v>
      </c>
      <c r="H102" s="66">
        <v>233.13869441684179</v>
      </c>
      <c r="I102" s="66">
        <v>346.89269101176967</v>
      </c>
      <c r="J102" s="66">
        <v>302.374303</v>
      </c>
      <c r="K102" s="137">
        <v>314.28274380611163</v>
      </c>
      <c r="L102" s="206" t="s">
        <v>171</v>
      </c>
      <c r="CG102" s="230"/>
      <c r="CH102" s="230"/>
      <c r="CI102" s="230"/>
      <c r="CJ102" s="230"/>
      <c r="CK102" s="230"/>
      <c r="CL102" s="230"/>
      <c r="CM102" s="230"/>
      <c r="CN102" s="230"/>
      <c r="CO102" s="230"/>
      <c r="CP102" s="230"/>
      <c r="CQ102" s="230"/>
      <c r="CR102" s="230"/>
      <c r="CS102" s="230"/>
      <c r="CT102" s="230"/>
      <c r="CU102" s="230"/>
      <c r="CV102" s="230"/>
      <c r="CW102" s="230"/>
      <c r="CX102" s="230"/>
      <c r="CY102" s="230"/>
      <c r="CZ102" s="230"/>
      <c r="DA102" s="230"/>
      <c r="DB102" s="230"/>
      <c r="DC102" s="230"/>
      <c r="DD102" s="230"/>
      <c r="DE102" s="230"/>
      <c r="DF102" s="230"/>
      <c r="DG102" s="230"/>
      <c r="DH102" s="230"/>
      <c r="DI102" s="230"/>
      <c r="DJ102" s="230"/>
      <c r="DK102" s="230"/>
      <c r="DL102" s="230"/>
      <c r="DM102" s="230"/>
      <c r="DN102" s="230"/>
      <c r="DO102" s="230"/>
      <c r="DP102" s="230"/>
      <c r="DQ102" s="230"/>
      <c r="DR102" s="230"/>
      <c r="DS102" s="230"/>
      <c r="DT102" s="230"/>
      <c r="DU102" s="230"/>
      <c r="DV102" s="230"/>
      <c r="DW102" s="230"/>
      <c r="DX102" s="230"/>
      <c r="DY102" s="230"/>
      <c r="DZ102" s="230"/>
      <c r="EA102" s="230"/>
      <c r="EB102" s="230"/>
      <c r="EC102" s="230"/>
      <c r="ED102" s="230"/>
      <c r="EE102" s="230"/>
      <c r="EF102" s="230"/>
      <c r="EG102" s="230"/>
      <c r="EH102" s="230"/>
      <c r="EI102" s="230"/>
      <c r="EJ102" s="230"/>
      <c r="EK102" s="230"/>
      <c r="EL102" s="230"/>
      <c r="EM102" s="230"/>
      <c r="EN102" s="230"/>
      <c r="EO102" s="230"/>
      <c r="EP102" s="230"/>
      <c r="EQ102" s="230"/>
      <c r="ER102" s="230"/>
      <c r="ES102" s="230"/>
      <c r="ET102" s="230"/>
      <c r="EU102" s="230"/>
      <c r="EV102" s="230"/>
      <c r="EW102" s="230"/>
      <c r="EX102" s="230"/>
      <c r="EY102" s="230"/>
      <c r="EZ102" s="230"/>
      <c r="FA102" s="230"/>
      <c r="FB102" s="230"/>
      <c r="FC102" s="230"/>
      <c r="FD102" s="230"/>
      <c r="FE102" s="230"/>
      <c r="FF102" s="230"/>
      <c r="FG102" s="230"/>
      <c r="FH102" s="230"/>
      <c r="FI102" s="230"/>
      <c r="FJ102" s="230"/>
      <c r="FK102" s="230"/>
      <c r="FL102" s="230"/>
      <c r="FM102" s="230"/>
      <c r="FN102" s="230"/>
      <c r="FO102" s="230"/>
      <c r="FP102" s="230"/>
      <c r="FQ102" s="230"/>
      <c r="FR102" s="230"/>
      <c r="FS102" s="230"/>
      <c r="FT102" s="230"/>
      <c r="FU102" s="230"/>
      <c r="FV102" s="230"/>
      <c r="FW102" s="230"/>
      <c r="FX102" s="230"/>
      <c r="FY102" s="230"/>
      <c r="FZ102" s="230"/>
      <c r="GA102" s="230"/>
      <c r="GB102" s="230"/>
      <c r="GC102" s="230"/>
      <c r="GD102" s="230"/>
      <c r="GE102" s="230"/>
      <c r="GF102" s="230"/>
      <c r="GG102" s="230"/>
      <c r="GH102" s="230"/>
      <c r="GI102" s="230"/>
      <c r="GJ102" s="230"/>
      <c r="GK102" s="230"/>
      <c r="GL102" s="230"/>
      <c r="GM102" s="230"/>
      <c r="GN102" s="230"/>
      <c r="GO102" s="230"/>
      <c r="GP102" s="230"/>
      <c r="GQ102" s="230"/>
      <c r="GR102" s="230"/>
      <c r="GS102" s="230"/>
      <c r="GT102" s="230"/>
      <c r="GU102" s="230"/>
      <c r="GV102" s="230"/>
      <c r="GW102" s="230"/>
      <c r="GX102" s="230"/>
      <c r="GY102" s="230"/>
      <c r="GZ102" s="230"/>
      <c r="HA102" s="230"/>
      <c r="HB102" s="230"/>
      <c r="HC102" s="230"/>
      <c r="HD102" s="230"/>
      <c r="HE102" s="230"/>
      <c r="HF102" s="230"/>
      <c r="HG102" s="230"/>
      <c r="HH102" s="230"/>
      <c r="HI102" s="230"/>
      <c r="HJ102" s="230"/>
      <c r="HK102" s="230"/>
      <c r="HL102" s="230"/>
      <c r="HM102" s="230"/>
      <c r="HN102" s="230"/>
      <c r="HO102" s="230"/>
      <c r="HP102" s="230"/>
      <c r="HQ102" s="230"/>
      <c r="HR102" s="230"/>
      <c r="HS102" s="230"/>
      <c r="HT102" s="230"/>
      <c r="HU102" s="230"/>
      <c r="HV102" s="230"/>
      <c r="HW102" s="230"/>
      <c r="HX102" s="230"/>
      <c r="HY102" s="230"/>
      <c r="HZ102" s="230"/>
      <c r="IA102" s="230"/>
      <c r="IB102" s="230"/>
      <c r="IC102" s="230"/>
      <c r="ID102" s="230"/>
      <c r="IE102" s="230"/>
      <c r="IF102" s="230"/>
      <c r="IG102" s="230"/>
      <c r="IH102" s="230"/>
      <c r="II102" s="230"/>
      <c r="IJ102" s="230"/>
      <c r="IK102" s="230"/>
      <c r="IL102" s="230"/>
      <c r="IM102" s="230"/>
      <c r="IN102" s="230"/>
      <c r="IO102" s="230"/>
      <c r="IP102" s="230"/>
      <c r="IQ102" s="230"/>
      <c r="IR102" s="230"/>
      <c r="IS102" s="230"/>
      <c r="IT102" s="230"/>
      <c r="IU102" s="230"/>
      <c r="IV102" s="230"/>
      <c r="IW102" s="230"/>
      <c r="IX102" s="230"/>
      <c r="IY102" s="230"/>
      <c r="IZ102" s="230"/>
      <c r="JA102" s="230"/>
      <c r="JB102" s="230"/>
      <c r="JC102" s="230"/>
      <c r="JD102" s="230"/>
      <c r="JE102" s="230"/>
      <c r="JF102" s="230"/>
      <c r="JG102" s="230"/>
      <c r="JH102" s="230"/>
      <c r="JI102" s="230"/>
      <c r="JJ102" s="230"/>
      <c r="JK102" s="230"/>
      <c r="JL102" s="230"/>
      <c r="JM102" s="230"/>
      <c r="JN102" s="230"/>
      <c r="JO102" s="230"/>
      <c r="JP102" s="230"/>
      <c r="JQ102" s="230"/>
      <c r="JR102" s="230"/>
      <c r="JS102" s="230"/>
      <c r="JT102" s="230"/>
      <c r="JU102" s="230"/>
      <c r="JV102" s="230"/>
      <c r="JW102" s="230"/>
      <c r="JX102" s="230"/>
      <c r="JY102" s="230"/>
      <c r="JZ102" s="230"/>
      <c r="KA102" s="230"/>
      <c r="KB102" s="230"/>
      <c r="KC102" s="230"/>
      <c r="KD102" s="230"/>
      <c r="KE102" s="230"/>
      <c r="KF102" s="230"/>
      <c r="KG102" s="230"/>
      <c r="KH102" s="230"/>
      <c r="KI102" s="230"/>
      <c r="KJ102" s="230"/>
      <c r="KK102" s="230"/>
      <c r="KL102" s="230"/>
      <c r="KM102" s="230"/>
      <c r="KN102" s="230"/>
      <c r="KO102" s="230"/>
      <c r="KP102" s="230"/>
      <c r="KQ102" s="230"/>
      <c r="KR102" s="230"/>
      <c r="KS102" s="230"/>
      <c r="KT102" s="230"/>
      <c r="KU102" s="230"/>
      <c r="KV102" s="230"/>
      <c r="KW102" s="230"/>
      <c r="KX102" s="230"/>
      <c r="KY102" s="230"/>
      <c r="KZ102" s="230"/>
      <c r="LA102" s="230"/>
      <c r="LB102" s="230"/>
      <c r="LC102" s="230"/>
      <c r="LD102" s="230"/>
      <c r="LE102" s="230"/>
      <c r="LF102" s="230"/>
      <c r="LG102" s="230"/>
      <c r="LH102" s="230"/>
      <c r="LI102" s="230"/>
      <c r="LJ102" s="230"/>
      <c r="LK102" s="230"/>
      <c r="LL102" s="230"/>
      <c r="LM102" s="230"/>
      <c r="LN102" s="230"/>
      <c r="LO102" s="230"/>
      <c r="LP102" s="230"/>
      <c r="LQ102" s="230"/>
      <c r="LR102" s="230"/>
      <c r="LS102" s="230"/>
      <c r="LT102" s="230"/>
      <c r="LU102" s="230"/>
      <c r="LV102" s="230"/>
      <c r="LW102" s="230"/>
      <c r="LX102" s="230"/>
      <c r="LY102" s="230"/>
      <c r="LZ102" s="230"/>
      <c r="MA102" s="230"/>
      <c r="MB102" s="230"/>
      <c r="MC102" s="230"/>
      <c r="MD102" s="230"/>
      <c r="ME102" s="230"/>
      <c r="MF102" s="230"/>
      <c r="MG102" s="230"/>
      <c r="MH102" s="230"/>
      <c r="MI102" s="230"/>
      <c r="MJ102" s="230"/>
      <c r="MK102" s="230"/>
      <c r="ML102" s="230"/>
      <c r="MM102" s="230"/>
      <c r="MN102" s="230"/>
      <c r="MO102" s="230"/>
      <c r="MP102" s="230"/>
      <c r="MQ102" s="230"/>
      <c r="MR102" s="230"/>
      <c r="MS102" s="230"/>
      <c r="MT102" s="230"/>
      <c r="MU102" s="230"/>
      <c r="MV102" s="230"/>
      <c r="MW102" s="230"/>
      <c r="MX102" s="230"/>
      <c r="MY102" s="230"/>
      <c r="MZ102" s="230"/>
      <c r="NA102" s="230"/>
      <c r="NB102" s="230"/>
      <c r="NC102" s="230"/>
      <c r="ND102" s="230"/>
      <c r="NE102" s="230"/>
      <c r="NF102" s="230"/>
      <c r="NG102" s="230"/>
      <c r="NH102" s="230"/>
      <c r="NI102" s="230"/>
      <c r="NJ102" s="230"/>
      <c r="NK102" s="230"/>
      <c r="NL102" s="230"/>
      <c r="NM102" s="230"/>
      <c r="NN102" s="230"/>
      <c r="NO102" s="230"/>
      <c r="NP102" s="230"/>
      <c r="NQ102" s="230"/>
      <c r="NR102" s="230"/>
      <c r="NS102" s="230"/>
      <c r="NT102" s="230"/>
      <c r="NU102" s="230"/>
      <c r="NV102" s="230"/>
      <c r="NW102" s="230"/>
    </row>
    <row r="103" spans="1:387" ht="13.5" thickBot="1">
      <c r="A103" s="51" t="s">
        <v>172</v>
      </c>
      <c r="B103" s="52">
        <v>847.71133485085295</v>
      </c>
      <c r="C103" s="52">
        <v>438.22305909241794</v>
      </c>
      <c r="D103" s="52">
        <v>548.70599143797426</v>
      </c>
      <c r="E103" s="52">
        <v>723.78900399999998</v>
      </c>
      <c r="F103" s="52">
        <v>773.35486775567381</v>
      </c>
      <c r="G103" s="147">
        <v>320.6470420414268</v>
      </c>
      <c r="H103" s="52">
        <v>358.84522694361704</v>
      </c>
      <c r="I103" s="52">
        <v>554.1485442592649</v>
      </c>
      <c r="J103" s="52">
        <v>584.42378699999995</v>
      </c>
      <c r="K103" s="148">
        <v>681.41077599234416</v>
      </c>
      <c r="L103" s="54" t="s">
        <v>173</v>
      </c>
      <c r="CG103" s="230"/>
      <c r="CH103" s="230"/>
      <c r="CI103" s="230"/>
      <c r="CJ103" s="230"/>
      <c r="CK103" s="230"/>
      <c r="CL103" s="230"/>
      <c r="CM103" s="230"/>
      <c r="CN103" s="230"/>
      <c r="CO103" s="230"/>
      <c r="CP103" s="230"/>
      <c r="CQ103" s="230"/>
      <c r="CR103" s="230"/>
      <c r="CS103" s="230"/>
      <c r="CT103" s="230"/>
      <c r="CU103" s="230"/>
      <c r="CV103" s="230"/>
      <c r="CW103" s="230"/>
      <c r="CX103" s="230"/>
      <c r="CY103" s="230"/>
      <c r="CZ103" s="230"/>
      <c r="DA103" s="230"/>
      <c r="DB103" s="230"/>
      <c r="DC103" s="230"/>
      <c r="DD103" s="230"/>
      <c r="DE103" s="230"/>
      <c r="DF103" s="230"/>
      <c r="DG103" s="230"/>
      <c r="DH103" s="230"/>
      <c r="DI103" s="230"/>
      <c r="DJ103" s="230"/>
      <c r="DK103" s="230"/>
      <c r="DL103" s="230"/>
      <c r="DM103" s="230"/>
      <c r="DN103" s="230"/>
      <c r="DO103" s="230"/>
      <c r="DP103" s="230"/>
      <c r="DQ103" s="230"/>
      <c r="DR103" s="230"/>
      <c r="DS103" s="230"/>
      <c r="DT103" s="230"/>
      <c r="DU103" s="230"/>
      <c r="DV103" s="230"/>
      <c r="DW103" s="230"/>
      <c r="DX103" s="230"/>
      <c r="DY103" s="230"/>
      <c r="DZ103" s="230"/>
      <c r="EA103" s="230"/>
      <c r="EB103" s="230"/>
      <c r="EC103" s="230"/>
      <c r="ED103" s="230"/>
      <c r="EE103" s="230"/>
      <c r="EF103" s="230"/>
      <c r="EG103" s="230"/>
      <c r="EH103" s="230"/>
      <c r="EI103" s="230"/>
      <c r="EJ103" s="230"/>
      <c r="EK103" s="230"/>
      <c r="EL103" s="230"/>
      <c r="EM103" s="230"/>
      <c r="EN103" s="230"/>
      <c r="EO103" s="230"/>
      <c r="EP103" s="230"/>
      <c r="EQ103" s="230"/>
      <c r="ER103" s="230"/>
      <c r="ES103" s="230"/>
      <c r="ET103" s="230"/>
      <c r="EU103" s="230"/>
      <c r="EV103" s="230"/>
      <c r="EW103" s="230"/>
      <c r="EX103" s="230"/>
      <c r="EY103" s="230"/>
      <c r="EZ103" s="230"/>
      <c r="FA103" s="230"/>
      <c r="FB103" s="230"/>
      <c r="FC103" s="230"/>
      <c r="FD103" s="230"/>
      <c r="FE103" s="230"/>
      <c r="FF103" s="230"/>
      <c r="FG103" s="230"/>
      <c r="FH103" s="230"/>
      <c r="FI103" s="230"/>
      <c r="FJ103" s="230"/>
      <c r="FK103" s="230"/>
      <c r="FL103" s="230"/>
      <c r="FM103" s="230"/>
      <c r="FN103" s="230"/>
      <c r="FO103" s="230"/>
      <c r="FP103" s="230"/>
      <c r="FQ103" s="230"/>
      <c r="FR103" s="230"/>
      <c r="FS103" s="230"/>
      <c r="FT103" s="230"/>
      <c r="FU103" s="230"/>
      <c r="FV103" s="230"/>
      <c r="FW103" s="230"/>
      <c r="FX103" s="230"/>
      <c r="FY103" s="230"/>
      <c r="FZ103" s="230"/>
      <c r="GA103" s="230"/>
      <c r="GB103" s="230"/>
      <c r="GC103" s="230"/>
      <c r="GD103" s="230"/>
      <c r="GE103" s="230"/>
      <c r="GF103" s="230"/>
      <c r="GG103" s="230"/>
      <c r="GH103" s="230"/>
      <c r="GI103" s="230"/>
      <c r="GJ103" s="230"/>
      <c r="GK103" s="230"/>
      <c r="GL103" s="230"/>
      <c r="GM103" s="230"/>
      <c r="GN103" s="230"/>
      <c r="GO103" s="230"/>
      <c r="GP103" s="230"/>
      <c r="GQ103" s="230"/>
      <c r="GR103" s="230"/>
      <c r="GS103" s="230"/>
      <c r="GT103" s="230"/>
      <c r="GU103" s="230"/>
      <c r="GV103" s="230"/>
      <c r="GW103" s="230"/>
      <c r="GX103" s="230"/>
      <c r="GY103" s="230"/>
      <c r="GZ103" s="230"/>
      <c r="HA103" s="230"/>
      <c r="HB103" s="230"/>
      <c r="HC103" s="230"/>
      <c r="HD103" s="230"/>
      <c r="HE103" s="230"/>
      <c r="HF103" s="230"/>
      <c r="HG103" s="230"/>
      <c r="HH103" s="230"/>
      <c r="HI103" s="230"/>
      <c r="HJ103" s="230"/>
      <c r="HK103" s="230"/>
      <c r="HL103" s="230"/>
      <c r="HM103" s="230"/>
      <c r="HN103" s="230"/>
      <c r="HO103" s="230"/>
      <c r="HP103" s="230"/>
      <c r="HQ103" s="230"/>
      <c r="HR103" s="230"/>
      <c r="HS103" s="230"/>
      <c r="HT103" s="230"/>
      <c r="HU103" s="230"/>
      <c r="HV103" s="230"/>
      <c r="HW103" s="230"/>
      <c r="HX103" s="230"/>
      <c r="HY103" s="230"/>
      <c r="HZ103" s="230"/>
      <c r="IA103" s="230"/>
      <c r="IB103" s="230"/>
      <c r="IC103" s="230"/>
      <c r="ID103" s="230"/>
      <c r="IE103" s="230"/>
      <c r="IF103" s="230"/>
      <c r="IG103" s="230"/>
      <c r="IH103" s="230"/>
      <c r="II103" s="230"/>
      <c r="IJ103" s="230"/>
      <c r="IK103" s="230"/>
      <c r="IL103" s="230"/>
      <c r="IM103" s="230"/>
      <c r="IN103" s="230"/>
      <c r="IO103" s="230"/>
      <c r="IP103" s="230"/>
      <c r="IQ103" s="230"/>
      <c r="IR103" s="230"/>
      <c r="IS103" s="230"/>
      <c r="IT103" s="230"/>
      <c r="IU103" s="230"/>
      <c r="IV103" s="230"/>
      <c r="IW103" s="230"/>
      <c r="IX103" s="230"/>
      <c r="IY103" s="230"/>
      <c r="IZ103" s="230"/>
      <c r="JA103" s="230"/>
      <c r="JB103" s="230"/>
      <c r="JC103" s="230"/>
      <c r="JD103" s="230"/>
      <c r="JE103" s="230"/>
      <c r="JF103" s="230"/>
      <c r="JG103" s="230"/>
      <c r="JH103" s="230"/>
      <c r="JI103" s="230"/>
      <c r="JJ103" s="230"/>
      <c r="JK103" s="230"/>
      <c r="JL103" s="230"/>
      <c r="JM103" s="230"/>
      <c r="JN103" s="230"/>
      <c r="JO103" s="230"/>
      <c r="JP103" s="230"/>
      <c r="JQ103" s="230"/>
      <c r="JR103" s="230"/>
      <c r="JS103" s="230"/>
      <c r="JT103" s="230"/>
      <c r="JU103" s="230"/>
      <c r="JV103" s="230"/>
      <c r="JW103" s="230"/>
      <c r="JX103" s="230"/>
      <c r="JY103" s="230"/>
      <c r="JZ103" s="230"/>
      <c r="KA103" s="230"/>
      <c r="KB103" s="230"/>
      <c r="KC103" s="230"/>
      <c r="KD103" s="230"/>
      <c r="KE103" s="230"/>
      <c r="KF103" s="230"/>
      <c r="KG103" s="230"/>
      <c r="KH103" s="230"/>
      <c r="KI103" s="230"/>
      <c r="KJ103" s="230"/>
      <c r="KK103" s="230"/>
      <c r="KL103" s="230"/>
      <c r="KM103" s="230"/>
      <c r="KN103" s="230"/>
      <c r="KO103" s="230"/>
      <c r="KP103" s="230"/>
      <c r="KQ103" s="230"/>
      <c r="KR103" s="230"/>
      <c r="KS103" s="230"/>
      <c r="KT103" s="230"/>
      <c r="KU103" s="230"/>
      <c r="KV103" s="230"/>
      <c r="KW103" s="230"/>
      <c r="KX103" s="230"/>
      <c r="KY103" s="230"/>
      <c r="KZ103" s="230"/>
      <c r="LA103" s="230"/>
      <c r="LB103" s="230"/>
      <c r="LC103" s="230"/>
      <c r="LD103" s="230"/>
      <c r="LE103" s="230"/>
      <c r="LF103" s="230"/>
      <c r="LG103" s="230"/>
      <c r="LH103" s="230"/>
      <c r="LI103" s="230"/>
      <c r="LJ103" s="230"/>
      <c r="LK103" s="230"/>
      <c r="LL103" s="230"/>
      <c r="LM103" s="230"/>
      <c r="LN103" s="230"/>
      <c r="LO103" s="230"/>
      <c r="LP103" s="230"/>
      <c r="LQ103" s="230"/>
      <c r="LR103" s="230"/>
      <c r="LS103" s="230"/>
      <c r="LT103" s="230"/>
      <c r="LU103" s="230"/>
      <c r="LV103" s="230"/>
      <c r="LW103" s="230"/>
      <c r="LX103" s="230"/>
      <c r="LY103" s="230"/>
      <c r="LZ103" s="230"/>
      <c r="MA103" s="230"/>
      <c r="MB103" s="230"/>
      <c r="MC103" s="230"/>
      <c r="MD103" s="230"/>
      <c r="ME103" s="230"/>
      <c r="MF103" s="230"/>
      <c r="MG103" s="230"/>
      <c r="MH103" s="230"/>
      <c r="MI103" s="230"/>
      <c r="MJ103" s="230"/>
      <c r="MK103" s="230"/>
      <c r="ML103" s="230"/>
      <c r="MM103" s="230"/>
      <c r="MN103" s="230"/>
      <c r="MO103" s="230"/>
      <c r="MP103" s="230"/>
      <c r="MQ103" s="230"/>
      <c r="MR103" s="230"/>
      <c r="MS103" s="230"/>
      <c r="MT103" s="230"/>
      <c r="MU103" s="230"/>
      <c r="MV103" s="230"/>
      <c r="MW103" s="230"/>
      <c r="MX103" s="230"/>
      <c r="MY103" s="230"/>
      <c r="MZ103" s="230"/>
      <c r="NA103" s="230"/>
      <c r="NB103" s="230"/>
      <c r="NC103" s="230"/>
      <c r="ND103" s="230"/>
      <c r="NE103" s="230"/>
      <c r="NF103" s="230"/>
      <c r="NG103" s="230"/>
      <c r="NH103" s="230"/>
      <c r="NI103" s="230"/>
      <c r="NJ103" s="230"/>
      <c r="NK103" s="230"/>
      <c r="NL103" s="230"/>
      <c r="NM103" s="230"/>
      <c r="NN103" s="230"/>
      <c r="NO103" s="230"/>
      <c r="NP103" s="230"/>
      <c r="NQ103" s="230"/>
      <c r="NR103" s="230"/>
      <c r="NS103" s="230"/>
      <c r="NT103" s="230"/>
      <c r="NU103" s="230"/>
      <c r="NV103" s="230"/>
      <c r="NW103" s="230"/>
    </row>
    <row r="104" spans="1:387" s="187" customFormat="1" ht="12">
      <c r="A104" s="183" t="s">
        <v>174</v>
      </c>
      <c r="B104" s="216"/>
      <c r="C104" s="216"/>
      <c r="D104" s="216"/>
      <c r="E104" s="216"/>
      <c r="F104" s="216"/>
      <c r="G104" s="217"/>
      <c r="H104" s="217"/>
      <c r="I104" s="217"/>
      <c r="J104" s="217"/>
      <c r="K104" s="217"/>
      <c r="L104" s="218" t="s">
        <v>215</v>
      </c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86"/>
      <c r="BN104" s="186"/>
      <c r="BO104" s="186"/>
      <c r="BP104" s="186"/>
      <c r="BQ104" s="186"/>
      <c r="BR104" s="186"/>
      <c r="BS104" s="186"/>
      <c r="BT104" s="186"/>
      <c r="BU104" s="186"/>
      <c r="BV104" s="186"/>
      <c r="BW104" s="186"/>
      <c r="BX104" s="186"/>
      <c r="BY104" s="186"/>
      <c r="BZ104" s="186"/>
      <c r="CA104" s="186"/>
      <c r="CB104" s="186"/>
      <c r="CC104" s="186"/>
      <c r="CD104" s="186"/>
      <c r="CE104" s="186"/>
      <c r="CF104" s="186"/>
      <c r="CG104" s="186"/>
      <c r="CH104" s="186"/>
      <c r="CI104" s="186"/>
      <c r="CJ104" s="186"/>
      <c r="CK104" s="186"/>
      <c r="CL104" s="186"/>
      <c r="CM104" s="186"/>
      <c r="CN104" s="186"/>
      <c r="CO104" s="186"/>
      <c r="CP104" s="186"/>
      <c r="CQ104" s="186"/>
      <c r="CR104" s="186"/>
      <c r="CS104" s="186"/>
      <c r="CT104" s="186"/>
      <c r="CU104" s="186"/>
      <c r="CV104" s="186"/>
      <c r="CW104" s="186"/>
      <c r="CX104" s="186"/>
      <c r="CY104" s="186"/>
      <c r="CZ104" s="186"/>
      <c r="DA104" s="186"/>
      <c r="DB104" s="186"/>
      <c r="DC104" s="186"/>
      <c r="DD104" s="186"/>
      <c r="DE104" s="186"/>
      <c r="DF104" s="186"/>
      <c r="DG104" s="186"/>
      <c r="DH104" s="186"/>
      <c r="DI104" s="186"/>
      <c r="DJ104" s="186"/>
      <c r="DK104" s="186"/>
      <c r="DL104" s="186"/>
      <c r="DM104" s="186"/>
      <c r="DN104" s="186"/>
      <c r="DO104" s="186"/>
      <c r="DP104" s="186"/>
      <c r="DQ104" s="186"/>
      <c r="DR104" s="186"/>
      <c r="DS104" s="186"/>
      <c r="DT104" s="186"/>
      <c r="DU104" s="186"/>
      <c r="DV104" s="186"/>
      <c r="DW104" s="186"/>
      <c r="DX104" s="186"/>
      <c r="DY104" s="186"/>
      <c r="DZ104" s="186"/>
      <c r="EA104" s="186"/>
      <c r="EB104" s="186"/>
      <c r="EC104" s="186"/>
      <c r="ED104" s="186"/>
      <c r="EE104" s="186"/>
      <c r="EF104" s="186"/>
      <c r="EG104" s="186"/>
      <c r="EH104" s="186"/>
      <c r="EI104" s="186"/>
      <c r="EJ104" s="186"/>
      <c r="EK104" s="186"/>
      <c r="EL104" s="186"/>
      <c r="EM104" s="186"/>
      <c r="EN104" s="186"/>
      <c r="EO104" s="186"/>
      <c r="EP104" s="186"/>
      <c r="EQ104" s="186"/>
      <c r="ER104" s="186"/>
      <c r="ES104" s="186"/>
      <c r="ET104" s="186"/>
      <c r="EU104" s="186"/>
      <c r="EV104" s="186"/>
      <c r="EW104" s="186"/>
      <c r="EX104" s="186"/>
      <c r="EY104" s="186"/>
      <c r="EZ104" s="186"/>
      <c r="FA104" s="186"/>
      <c r="FB104" s="186"/>
      <c r="FC104" s="186"/>
      <c r="FD104" s="186"/>
      <c r="FE104" s="186"/>
      <c r="FF104" s="186"/>
      <c r="FG104" s="186"/>
      <c r="FH104" s="186"/>
      <c r="FI104" s="186"/>
      <c r="FJ104" s="186"/>
      <c r="FK104" s="186"/>
      <c r="FL104" s="186"/>
      <c r="FM104" s="186"/>
      <c r="FN104" s="186"/>
      <c r="FO104" s="186"/>
      <c r="FP104" s="186"/>
      <c r="FQ104" s="186"/>
      <c r="FR104" s="186"/>
      <c r="FS104" s="186"/>
      <c r="FT104" s="186"/>
      <c r="FU104" s="186"/>
      <c r="FV104" s="186"/>
      <c r="FW104" s="186"/>
      <c r="FX104" s="186"/>
      <c r="FY104" s="186"/>
      <c r="FZ104" s="186"/>
      <c r="GA104" s="186"/>
      <c r="GB104" s="186"/>
      <c r="GC104" s="186"/>
      <c r="GD104" s="186"/>
      <c r="GE104" s="186"/>
      <c r="GF104" s="186"/>
      <c r="GG104" s="186"/>
      <c r="GH104" s="186"/>
      <c r="GI104" s="186"/>
      <c r="GJ104" s="186"/>
      <c r="GK104" s="186"/>
      <c r="GL104" s="186"/>
      <c r="GM104" s="186"/>
      <c r="GN104" s="186"/>
      <c r="GO104" s="186"/>
      <c r="GP104" s="186"/>
      <c r="GQ104" s="186"/>
      <c r="GR104" s="186"/>
      <c r="GS104" s="186"/>
      <c r="GT104" s="186"/>
      <c r="GU104" s="186"/>
      <c r="GV104" s="186"/>
      <c r="GW104" s="186"/>
      <c r="GX104" s="186"/>
      <c r="GY104" s="186"/>
      <c r="GZ104" s="186"/>
      <c r="HA104" s="186"/>
      <c r="HB104" s="186"/>
      <c r="HC104" s="186"/>
      <c r="HD104" s="186"/>
      <c r="HE104" s="186"/>
      <c r="HF104" s="186"/>
      <c r="HG104" s="186"/>
      <c r="HH104" s="186"/>
      <c r="HI104" s="186"/>
      <c r="HJ104" s="186"/>
      <c r="HK104" s="186"/>
      <c r="HL104" s="186"/>
      <c r="HM104" s="186"/>
      <c r="HN104" s="186"/>
      <c r="HO104" s="186"/>
      <c r="HP104" s="186"/>
      <c r="HQ104" s="186"/>
      <c r="HR104" s="186"/>
      <c r="HS104" s="186"/>
      <c r="HT104" s="186"/>
      <c r="HU104" s="186"/>
      <c r="HV104" s="186"/>
      <c r="HW104" s="186"/>
      <c r="HX104" s="186"/>
      <c r="HY104" s="186"/>
      <c r="HZ104" s="186"/>
      <c r="IA104" s="186"/>
      <c r="IB104" s="186"/>
      <c r="IC104" s="186"/>
      <c r="ID104" s="186"/>
      <c r="IE104" s="186"/>
      <c r="IF104" s="186"/>
      <c r="IG104" s="186"/>
      <c r="IH104" s="186"/>
      <c r="II104" s="186"/>
      <c r="IJ104" s="186"/>
      <c r="IK104" s="186"/>
      <c r="IL104" s="186"/>
      <c r="IM104" s="186"/>
      <c r="IN104" s="186"/>
      <c r="IO104" s="186"/>
      <c r="IP104" s="186"/>
      <c r="IQ104" s="186"/>
      <c r="IR104" s="186"/>
      <c r="IS104" s="186"/>
      <c r="IT104" s="186"/>
      <c r="IU104" s="186"/>
      <c r="IV104" s="186"/>
      <c r="IW104" s="186"/>
      <c r="IX104" s="186"/>
      <c r="IY104" s="186"/>
      <c r="IZ104" s="186"/>
      <c r="JA104" s="186"/>
      <c r="JB104" s="186"/>
      <c r="JC104" s="186"/>
      <c r="JD104" s="186"/>
      <c r="JE104" s="186"/>
      <c r="JF104" s="186"/>
      <c r="JG104" s="186"/>
      <c r="JH104" s="186"/>
      <c r="JI104" s="186"/>
      <c r="JJ104" s="186"/>
      <c r="JK104" s="186"/>
      <c r="JL104" s="186"/>
      <c r="JM104" s="186"/>
      <c r="JN104" s="186"/>
      <c r="JO104" s="186"/>
      <c r="JP104" s="186"/>
      <c r="JQ104" s="186"/>
      <c r="JR104" s="186"/>
      <c r="JS104" s="186"/>
      <c r="JT104" s="186"/>
      <c r="JU104" s="186"/>
      <c r="JV104" s="186"/>
      <c r="JW104" s="186"/>
      <c r="JX104" s="186"/>
      <c r="JY104" s="186"/>
      <c r="JZ104" s="186"/>
      <c r="KA104" s="186"/>
      <c r="KB104" s="186"/>
      <c r="KC104" s="186"/>
      <c r="KD104" s="186"/>
      <c r="KE104" s="186"/>
      <c r="KF104" s="186"/>
      <c r="KG104" s="186"/>
      <c r="KH104" s="186"/>
      <c r="KI104" s="186"/>
      <c r="KJ104" s="186"/>
      <c r="KK104" s="186"/>
      <c r="KL104" s="186"/>
      <c r="KM104" s="186"/>
      <c r="KN104" s="186"/>
      <c r="KO104" s="186"/>
      <c r="KP104" s="186"/>
      <c r="KQ104" s="186"/>
      <c r="KR104" s="186"/>
      <c r="KS104" s="186"/>
      <c r="KT104" s="186"/>
      <c r="KU104" s="186"/>
      <c r="KV104" s="186"/>
      <c r="KW104" s="186"/>
      <c r="KX104" s="186"/>
      <c r="KY104" s="186"/>
      <c r="KZ104" s="186"/>
      <c r="LA104" s="186"/>
      <c r="LB104" s="186"/>
      <c r="LC104" s="186"/>
      <c r="LD104" s="186"/>
      <c r="LE104" s="186"/>
      <c r="LF104" s="186"/>
      <c r="LG104" s="186"/>
      <c r="LH104" s="186"/>
      <c r="LI104" s="186"/>
      <c r="LJ104" s="186"/>
      <c r="LK104" s="186"/>
      <c r="LL104" s="186"/>
      <c r="LM104" s="186"/>
      <c r="LN104" s="186"/>
      <c r="LO104" s="186"/>
      <c r="LP104" s="186"/>
      <c r="LQ104" s="186"/>
      <c r="LR104" s="186"/>
      <c r="LS104" s="186"/>
      <c r="LT104" s="186"/>
      <c r="LU104" s="186"/>
      <c r="LV104" s="186"/>
      <c r="LW104" s="186"/>
      <c r="LX104" s="186"/>
      <c r="LY104" s="186"/>
      <c r="LZ104" s="186"/>
      <c r="MA104" s="186"/>
      <c r="MB104" s="186"/>
      <c r="MC104" s="186"/>
      <c r="MD104" s="186"/>
      <c r="ME104" s="186"/>
      <c r="MF104" s="186"/>
      <c r="MG104" s="186"/>
      <c r="MH104" s="186"/>
      <c r="MI104" s="186"/>
      <c r="MJ104" s="186"/>
      <c r="MK104" s="186"/>
      <c r="ML104" s="186"/>
      <c r="MM104" s="186"/>
      <c r="MN104" s="186"/>
      <c r="MO104" s="186"/>
      <c r="MP104" s="186"/>
      <c r="MQ104" s="186"/>
      <c r="MR104" s="186"/>
      <c r="MS104" s="186"/>
      <c r="MT104" s="186"/>
      <c r="MU104" s="186"/>
      <c r="MV104" s="186"/>
      <c r="MW104" s="186"/>
      <c r="MX104" s="186"/>
      <c r="MY104" s="186"/>
      <c r="MZ104" s="186"/>
      <c r="NA104" s="186"/>
      <c r="NB104" s="186"/>
      <c r="NC104" s="186"/>
      <c r="ND104" s="186"/>
      <c r="NE104" s="186"/>
      <c r="NF104" s="186"/>
      <c r="NG104" s="186"/>
      <c r="NH104" s="186"/>
      <c r="NI104" s="186"/>
      <c r="NJ104" s="186"/>
      <c r="NK104" s="186"/>
      <c r="NL104" s="186"/>
      <c r="NM104" s="186"/>
      <c r="NN104" s="186"/>
      <c r="NO104" s="186"/>
      <c r="NP104" s="186"/>
      <c r="NQ104" s="186"/>
      <c r="NR104" s="186"/>
      <c r="NS104" s="186"/>
      <c r="NT104" s="186"/>
      <c r="NU104" s="186"/>
      <c r="NV104" s="186"/>
      <c r="NW104" s="186"/>
    </row>
    <row r="105" spans="1:387" s="187" customFormat="1" ht="12">
      <c r="A105" s="188" t="s">
        <v>180</v>
      </c>
      <c r="B105" s="216"/>
      <c r="C105" s="216"/>
      <c r="D105" s="216"/>
      <c r="E105" s="216"/>
      <c r="F105" s="216"/>
      <c r="G105" s="217"/>
      <c r="H105" s="217"/>
      <c r="I105" s="217"/>
      <c r="J105" s="217"/>
      <c r="K105" s="217"/>
      <c r="L105" s="218" t="s">
        <v>217</v>
      </c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6"/>
      <c r="BE105" s="186"/>
      <c r="BF105" s="186"/>
      <c r="BG105" s="186"/>
      <c r="BH105" s="186"/>
      <c r="BI105" s="186"/>
      <c r="BJ105" s="186"/>
      <c r="BK105" s="186"/>
      <c r="BL105" s="186"/>
      <c r="BM105" s="186"/>
      <c r="BN105" s="186"/>
      <c r="BO105" s="186"/>
      <c r="BP105" s="186"/>
      <c r="BQ105" s="186"/>
      <c r="BR105" s="186"/>
      <c r="BS105" s="186"/>
      <c r="BT105" s="186"/>
      <c r="BU105" s="186"/>
      <c r="BV105" s="186"/>
      <c r="BW105" s="186"/>
      <c r="BX105" s="186"/>
      <c r="BY105" s="186"/>
      <c r="BZ105" s="186"/>
      <c r="CA105" s="186"/>
      <c r="CB105" s="186"/>
      <c r="CC105" s="186"/>
      <c r="CD105" s="186"/>
      <c r="CE105" s="186"/>
      <c r="CF105" s="186"/>
      <c r="CG105" s="186"/>
      <c r="CH105" s="186"/>
      <c r="CI105" s="186"/>
      <c r="CJ105" s="186"/>
      <c r="CK105" s="186"/>
      <c r="CL105" s="186"/>
      <c r="CM105" s="186"/>
      <c r="CN105" s="186"/>
      <c r="CO105" s="186"/>
      <c r="CP105" s="186"/>
      <c r="CQ105" s="186"/>
      <c r="CR105" s="186"/>
      <c r="CS105" s="186"/>
      <c r="CT105" s="186"/>
      <c r="CU105" s="186"/>
      <c r="CV105" s="186"/>
      <c r="CW105" s="186"/>
      <c r="CX105" s="186"/>
      <c r="CY105" s="186"/>
      <c r="CZ105" s="186"/>
      <c r="DA105" s="186"/>
      <c r="DB105" s="186"/>
      <c r="DC105" s="186"/>
      <c r="DD105" s="186"/>
      <c r="DE105" s="186"/>
      <c r="DF105" s="186"/>
      <c r="DG105" s="186"/>
      <c r="DH105" s="186"/>
      <c r="DI105" s="186"/>
      <c r="DJ105" s="186"/>
      <c r="DK105" s="186"/>
      <c r="DL105" s="186"/>
      <c r="DM105" s="186"/>
      <c r="DN105" s="186"/>
      <c r="DO105" s="186"/>
      <c r="DP105" s="186"/>
      <c r="DQ105" s="186"/>
      <c r="DR105" s="186"/>
      <c r="DS105" s="186"/>
      <c r="DT105" s="186"/>
      <c r="DU105" s="186"/>
      <c r="DV105" s="186"/>
      <c r="DW105" s="186"/>
      <c r="DX105" s="186"/>
      <c r="DY105" s="186"/>
      <c r="DZ105" s="186"/>
      <c r="EA105" s="186"/>
      <c r="EB105" s="186"/>
      <c r="EC105" s="186"/>
      <c r="ED105" s="186"/>
      <c r="EE105" s="186"/>
      <c r="EF105" s="186"/>
      <c r="EG105" s="186"/>
      <c r="EH105" s="186"/>
      <c r="EI105" s="186"/>
      <c r="EJ105" s="186"/>
      <c r="EK105" s="186"/>
      <c r="EL105" s="186"/>
      <c r="EM105" s="186"/>
      <c r="EN105" s="186"/>
      <c r="EO105" s="186"/>
      <c r="EP105" s="186"/>
      <c r="EQ105" s="186"/>
      <c r="ER105" s="186"/>
      <c r="ES105" s="186"/>
      <c r="ET105" s="186"/>
      <c r="EU105" s="186"/>
      <c r="EV105" s="186"/>
      <c r="EW105" s="186"/>
      <c r="EX105" s="186"/>
      <c r="EY105" s="186"/>
      <c r="EZ105" s="186"/>
      <c r="FA105" s="186"/>
      <c r="FB105" s="186"/>
      <c r="FC105" s="186"/>
      <c r="FD105" s="186"/>
      <c r="FE105" s="186"/>
      <c r="FF105" s="186"/>
      <c r="FG105" s="186"/>
      <c r="FH105" s="186"/>
      <c r="FI105" s="186"/>
      <c r="FJ105" s="186"/>
      <c r="FK105" s="186"/>
      <c r="FL105" s="186"/>
      <c r="FM105" s="186"/>
      <c r="FN105" s="186"/>
      <c r="FO105" s="186"/>
      <c r="FP105" s="186"/>
      <c r="FQ105" s="186"/>
      <c r="FR105" s="186"/>
      <c r="FS105" s="186"/>
      <c r="FT105" s="186"/>
      <c r="FU105" s="186"/>
      <c r="FV105" s="186"/>
      <c r="FW105" s="186"/>
      <c r="FX105" s="186"/>
      <c r="FY105" s="186"/>
      <c r="FZ105" s="186"/>
      <c r="GA105" s="186"/>
      <c r="GB105" s="186"/>
      <c r="GC105" s="186"/>
      <c r="GD105" s="186"/>
      <c r="GE105" s="186"/>
      <c r="GF105" s="186"/>
      <c r="GG105" s="186"/>
      <c r="GH105" s="186"/>
      <c r="GI105" s="186"/>
      <c r="GJ105" s="186"/>
      <c r="GK105" s="186"/>
      <c r="GL105" s="186"/>
      <c r="GM105" s="186"/>
      <c r="GN105" s="186"/>
      <c r="GO105" s="186"/>
      <c r="GP105" s="186"/>
      <c r="GQ105" s="186"/>
      <c r="GR105" s="186"/>
      <c r="GS105" s="186"/>
      <c r="GT105" s="186"/>
      <c r="GU105" s="186"/>
      <c r="GV105" s="186"/>
      <c r="GW105" s="186"/>
      <c r="GX105" s="186"/>
      <c r="GY105" s="186"/>
      <c r="GZ105" s="186"/>
      <c r="HA105" s="186"/>
      <c r="HB105" s="186"/>
      <c r="HC105" s="186"/>
      <c r="HD105" s="186"/>
      <c r="HE105" s="186"/>
      <c r="HF105" s="186"/>
      <c r="HG105" s="186"/>
      <c r="HH105" s="186"/>
      <c r="HI105" s="186"/>
      <c r="HJ105" s="186"/>
      <c r="HK105" s="186"/>
      <c r="HL105" s="186"/>
      <c r="HM105" s="186"/>
      <c r="HN105" s="186"/>
      <c r="HO105" s="186"/>
      <c r="HP105" s="186"/>
      <c r="HQ105" s="186"/>
      <c r="HR105" s="186"/>
      <c r="HS105" s="186"/>
      <c r="HT105" s="186"/>
      <c r="HU105" s="186"/>
      <c r="HV105" s="186"/>
      <c r="HW105" s="186"/>
      <c r="HX105" s="186"/>
      <c r="HY105" s="186"/>
      <c r="HZ105" s="186"/>
      <c r="IA105" s="186"/>
      <c r="IB105" s="186"/>
      <c r="IC105" s="186"/>
      <c r="ID105" s="186"/>
      <c r="IE105" s="186"/>
      <c r="IF105" s="186"/>
      <c r="IG105" s="186"/>
      <c r="IH105" s="186"/>
      <c r="II105" s="186"/>
      <c r="IJ105" s="186"/>
      <c r="IK105" s="186"/>
      <c r="IL105" s="186"/>
      <c r="IM105" s="186"/>
      <c r="IN105" s="186"/>
      <c r="IO105" s="186"/>
      <c r="IP105" s="186"/>
      <c r="IQ105" s="186"/>
      <c r="IR105" s="186"/>
      <c r="IS105" s="186"/>
      <c r="IT105" s="186"/>
      <c r="IU105" s="186"/>
      <c r="IV105" s="186"/>
      <c r="IW105" s="186"/>
      <c r="IX105" s="186"/>
      <c r="IY105" s="186"/>
      <c r="IZ105" s="186"/>
      <c r="JA105" s="186"/>
      <c r="JB105" s="186"/>
      <c r="JC105" s="186"/>
      <c r="JD105" s="186"/>
      <c r="JE105" s="186"/>
      <c r="JF105" s="186"/>
      <c r="JG105" s="186"/>
      <c r="JH105" s="186"/>
      <c r="JI105" s="186"/>
      <c r="JJ105" s="186"/>
      <c r="JK105" s="186"/>
      <c r="JL105" s="186"/>
      <c r="JM105" s="186"/>
      <c r="JN105" s="186"/>
      <c r="JO105" s="186"/>
      <c r="JP105" s="186"/>
      <c r="JQ105" s="186"/>
      <c r="JR105" s="186"/>
      <c r="JS105" s="186"/>
      <c r="JT105" s="186"/>
      <c r="JU105" s="186"/>
      <c r="JV105" s="186"/>
      <c r="JW105" s="186"/>
      <c r="JX105" s="186"/>
      <c r="JY105" s="186"/>
      <c r="JZ105" s="186"/>
      <c r="KA105" s="186"/>
      <c r="KB105" s="186"/>
      <c r="KC105" s="186"/>
      <c r="KD105" s="186"/>
      <c r="KE105" s="186"/>
      <c r="KF105" s="186"/>
      <c r="KG105" s="186"/>
      <c r="KH105" s="186"/>
      <c r="KI105" s="186"/>
      <c r="KJ105" s="186"/>
      <c r="KK105" s="186"/>
      <c r="KL105" s="186"/>
      <c r="KM105" s="186"/>
      <c r="KN105" s="186"/>
      <c r="KO105" s="186"/>
      <c r="KP105" s="186"/>
      <c r="KQ105" s="186"/>
      <c r="KR105" s="186"/>
      <c r="KS105" s="186"/>
      <c r="KT105" s="186"/>
      <c r="KU105" s="186"/>
      <c r="KV105" s="186"/>
      <c r="KW105" s="186"/>
      <c r="KX105" s="186"/>
      <c r="KY105" s="186"/>
      <c r="KZ105" s="186"/>
      <c r="LA105" s="186"/>
      <c r="LB105" s="186"/>
      <c r="LC105" s="186"/>
      <c r="LD105" s="186"/>
      <c r="LE105" s="186"/>
      <c r="LF105" s="186"/>
      <c r="LG105" s="186"/>
      <c r="LH105" s="186"/>
      <c r="LI105" s="186"/>
      <c r="LJ105" s="186"/>
      <c r="LK105" s="186"/>
      <c r="LL105" s="186"/>
      <c r="LM105" s="186"/>
      <c r="LN105" s="186"/>
      <c r="LO105" s="186"/>
      <c r="LP105" s="186"/>
      <c r="LQ105" s="186"/>
      <c r="LR105" s="186"/>
      <c r="LS105" s="186"/>
      <c r="LT105" s="186"/>
      <c r="LU105" s="186"/>
      <c r="LV105" s="186"/>
      <c r="LW105" s="186"/>
      <c r="LX105" s="186"/>
      <c r="LY105" s="186"/>
      <c r="LZ105" s="186"/>
      <c r="MA105" s="186"/>
      <c r="MB105" s="186"/>
      <c r="MC105" s="186"/>
      <c r="MD105" s="186"/>
      <c r="ME105" s="186"/>
      <c r="MF105" s="186"/>
      <c r="MG105" s="186"/>
      <c r="MH105" s="186"/>
      <c r="MI105" s="186"/>
      <c r="MJ105" s="186"/>
      <c r="MK105" s="186"/>
      <c r="ML105" s="186"/>
      <c r="MM105" s="186"/>
      <c r="MN105" s="186"/>
      <c r="MO105" s="186"/>
      <c r="MP105" s="186"/>
      <c r="MQ105" s="186"/>
      <c r="MR105" s="186"/>
      <c r="MS105" s="186"/>
      <c r="MT105" s="186"/>
      <c r="MU105" s="186"/>
      <c r="MV105" s="186"/>
      <c r="MW105" s="186"/>
      <c r="MX105" s="186"/>
      <c r="MY105" s="186"/>
      <c r="MZ105" s="186"/>
      <c r="NA105" s="186"/>
      <c r="NB105" s="186"/>
      <c r="NC105" s="186"/>
      <c r="ND105" s="186"/>
      <c r="NE105" s="186"/>
      <c r="NF105" s="186"/>
      <c r="NG105" s="186"/>
      <c r="NH105" s="186"/>
      <c r="NI105" s="186"/>
      <c r="NJ105" s="186"/>
      <c r="NK105" s="186"/>
      <c r="NL105" s="186"/>
      <c r="NM105" s="186"/>
      <c r="NN105" s="186"/>
      <c r="NO105" s="186"/>
      <c r="NP105" s="186"/>
      <c r="NQ105" s="186"/>
      <c r="NR105" s="186"/>
      <c r="NS105" s="186"/>
      <c r="NT105" s="186"/>
      <c r="NU105" s="186"/>
      <c r="NV105" s="186"/>
      <c r="NW105" s="186"/>
    </row>
    <row r="106" spans="1:387" s="187" customFormat="1" ht="12">
      <c r="A106" s="188" t="s">
        <v>218</v>
      </c>
      <c r="B106" s="184"/>
      <c r="C106" s="185"/>
      <c r="D106" s="184"/>
      <c r="E106" s="184"/>
      <c r="F106" s="184"/>
      <c r="G106" s="185"/>
      <c r="H106" s="185"/>
      <c r="I106" s="185"/>
      <c r="J106" s="185"/>
      <c r="K106" s="185"/>
      <c r="L106" s="218" t="s">
        <v>246</v>
      </c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  <c r="BV106" s="186"/>
      <c r="BW106" s="186"/>
      <c r="BX106" s="186"/>
      <c r="BY106" s="186"/>
      <c r="BZ106" s="186"/>
      <c r="CA106" s="186"/>
      <c r="CB106" s="186"/>
      <c r="CC106" s="186"/>
      <c r="CD106" s="186"/>
      <c r="CE106" s="186"/>
      <c r="CF106" s="186"/>
      <c r="CG106" s="186"/>
      <c r="CH106" s="186"/>
      <c r="CI106" s="186"/>
      <c r="CJ106" s="186"/>
      <c r="CK106" s="186"/>
      <c r="CL106" s="186"/>
      <c r="CM106" s="186"/>
      <c r="CN106" s="186"/>
      <c r="CO106" s="186"/>
      <c r="CP106" s="186"/>
      <c r="CQ106" s="186"/>
      <c r="CR106" s="186"/>
      <c r="CS106" s="186"/>
      <c r="CT106" s="186"/>
      <c r="CU106" s="186"/>
      <c r="CV106" s="186"/>
      <c r="CW106" s="186"/>
      <c r="CX106" s="186"/>
      <c r="CY106" s="186"/>
      <c r="CZ106" s="186"/>
      <c r="DA106" s="186"/>
      <c r="DB106" s="186"/>
      <c r="DC106" s="186"/>
      <c r="DD106" s="186"/>
      <c r="DE106" s="186"/>
      <c r="DF106" s="186"/>
      <c r="DG106" s="186"/>
      <c r="DH106" s="186"/>
      <c r="DI106" s="186"/>
      <c r="DJ106" s="186"/>
      <c r="DK106" s="186"/>
      <c r="DL106" s="186"/>
      <c r="DM106" s="186"/>
      <c r="DN106" s="186"/>
      <c r="DO106" s="186"/>
      <c r="DP106" s="186"/>
      <c r="DQ106" s="186"/>
      <c r="DR106" s="186"/>
      <c r="DS106" s="186"/>
      <c r="DT106" s="186"/>
      <c r="DU106" s="186"/>
      <c r="DV106" s="186"/>
      <c r="DW106" s="186"/>
      <c r="DX106" s="186"/>
      <c r="DY106" s="186"/>
      <c r="DZ106" s="186"/>
      <c r="EA106" s="186"/>
      <c r="EB106" s="186"/>
      <c r="EC106" s="186"/>
      <c r="ED106" s="186"/>
      <c r="EE106" s="186"/>
      <c r="EF106" s="186"/>
      <c r="EG106" s="186"/>
      <c r="EH106" s="186"/>
      <c r="EI106" s="186"/>
      <c r="EJ106" s="186"/>
      <c r="EK106" s="186"/>
      <c r="EL106" s="186"/>
      <c r="EM106" s="186"/>
      <c r="EN106" s="186"/>
      <c r="EO106" s="186"/>
      <c r="EP106" s="186"/>
      <c r="EQ106" s="186"/>
      <c r="ER106" s="186"/>
      <c r="ES106" s="186"/>
      <c r="ET106" s="186"/>
      <c r="EU106" s="186"/>
      <c r="EV106" s="186"/>
      <c r="EW106" s="186"/>
      <c r="EX106" s="186"/>
      <c r="EY106" s="186"/>
      <c r="EZ106" s="186"/>
      <c r="FA106" s="186"/>
      <c r="FB106" s="186"/>
      <c r="FC106" s="186"/>
      <c r="FD106" s="186"/>
      <c r="FE106" s="186"/>
      <c r="FF106" s="186"/>
      <c r="FG106" s="186"/>
      <c r="FH106" s="186"/>
      <c r="FI106" s="186"/>
      <c r="FJ106" s="186"/>
      <c r="FK106" s="186"/>
      <c r="FL106" s="186"/>
      <c r="FM106" s="186"/>
      <c r="FN106" s="186"/>
      <c r="FO106" s="186"/>
      <c r="FP106" s="186"/>
      <c r="FQ106" s="186"/>
      <c r="FR106" s="186"/>
      <c r="FS106" s="186"/>
      <c r="FT106" s="186"/>
      <c r="FU106" s="186"/>
      <c r="FV106" s="186"/>
      <c r="FW106" s="186"/>
      <c r="FX106" s="186"/>
      <c r="FY106" s="186"/>
      <c r="FZ106" s="186"/>
      <c r="GA106" s="186"/>
      <c r="GB106" s="186"/>
      <c r="GC106" s="186"/>
      <c r="GD106" s="186"/>
      <c r="GE106" s="186"/>
      <c r="GF106" s="186"/>
      <c r="GG106" s="186"/>
      <c r="GH106" s="186"/>
      <c r="GI106" s="186"/>
      <c r="GJ106" s="186"/>
      <c r="GK106" s="186"/>
      <c r="GL106" s="186"/>
      <c r="GM106" s="186"/>
      <c r="GN106" s="186"/>
      <c r="GO106" s="186"/>
      <c r="GP106" s="186"/>
      <c r="GQ106" s="186"/>
      <c r="GR106" s="186"/>
      <c r="GS106" s="186"/>
      <c r="GT106" s="186"/>
      <c r="GU106" s="186"/>
      <c r="GV106" s="186"/>
      <c r="GW106" s="186"/>
      <c r="GX106" s="186"/>
      <c r="GY106" s="186"/>
      <c r="GZ106" s="186"/>
      <c r="HA106" s="186"/>
      <c r="HB106" s="186"/>
      <c r="HC106" s="186"/>
      <c r="HD106" s="186"/>
      <c r="HE106" s="186"/>
      <c r="HF106" s="186"/>
      <c r="HG106" s="186"/>
      <c r="HH106" s="186"/>
      <c r="HI106" s="186"/>
      <c r="HJ106" s="186"/>
      <c r="HK106" s="186"/>
      <c r="HL106" s="186"/>
      <c r="HM106" s="186"/>
      <c r="HN106" s="186"/>
      <c r="HO106" s="186"/>
      <c r="HP106" s="186"/>
      <c r="HQ106" s="186"/>
      <c r="HR106" s="186"/>
      <c r="HS106" s="186"/>
      <c r="HT106" s="186"/>
      <c r="HU106" s="186"/>
      <c r="HV106" s="186"/>
      <c r="HW106" s="186"/>
      <c r="HX106" s="186"/>
      <c r="HY106" s="186"/>
      <c r="HZ106" s="186"/>
      <c r="IA106" s="186"/>
      <c r="IB106" s="186"/>
      <c r="IC106" s="186"/>
      <c r="ID106" s="186"/>
      <c r="IE106" s="186"/>
      <c r="IF106" s="186"/>
      <c r="IG106" s="186"/>
      <c r="IH106" s="186"/>
      <c r="II106" s="186"/>
      <c r="IJ106" s="186"/>
      <c r="IK106" s="186"/>
      <c r="IL106" s="186"/>
      <c r="IM106" s="186"/>
      <c r="IN106" s="186"/>
      <c r="IO106" s="186"/>
      <c r="IP106" s="186"/>
      <c r="IQ106" s="186"/>
      <c r="IR106" s="186"/>
      <c r="IS106" s="186"/>
      <c r="IT106" s="186"/>
      <c r="IU106" s="186"/>
      <c r="IV106" s="186"/>
      <c r="IW106" s="186"/>
      <c r="IX106" s="186"/>
      <c r="IY106" s="186"/>
      <c r="IZ106" s="186"/>
      <c r="JA106" s="186"/>
      <c r="JB106" s="186"/>
      <c r="JC106" s="186"/>
      <c r="JD106" s="186"/>
      <c r="JE106" s="186"/>
      <c r="JF106" s="186"/>
      <c r="JG106" s="186"/>
      <c r="JH106" s="186"/>
      <c r="JI106" s="186"/>
      <c r="JJ106" s="186"/>
      <c r="JK106" s="186"/>
      <c r="JL106" s="186"/>
      <c r="JM106" s="186"/>
      <c r="JN106" s="186"/>
      <c r="JO106" s="186"/>
      <c r="JP106" s="186"/>
      <c r="JQ106" s="186"/>
      <c r="JR106" s="186"/>
      <c r="JS106" s="186"/>
      <c r="JT106" s="186"/>
      <c r="JU106" s="186"/>
      <c r="JV106" s="186"/>
      <c r="JW106" s="186"/>
      <c r="JX106" s="186"/>
      <c r="JY106" s="186"/>
      <c r="JZ106" s="186"/>
      <c r="KA106" s="186"/>
      <c r="KB106" s="186"/>
      <c r="KC106" s="186"/>
      <c r="KD106" s="186"/>
      <c r="KE106" s="186"/>
      <c r="KF106" s="186"/>
      <c r="KG106" s="186"/>
      <c r="KH106" s="186"/>
      <c r="KI106" s="186"/>
      <c r="KJ106" s="186"/>
      <c r="KK106" s="186"/>
      <c r="KL106" s="186"/>
      <c r="KM106" s="186"/>
      <c r="KN106" s="186"/>
      <c r="KO106" s="186"/>
      <c r="KP106" s="186"/>
      <c r="KQ106" s="186"/>
      <c r="KR106" s="186"/>
      <c r="KS106" s="186"/>
      <c r="KT106" s="186"/>
      <c r="KU106" s="186"/>
      <c r="KV106" s="186"/>
      <c r="KW106" s="186"/>
      <c r="KX106" s="186"/>
      <c r="KY106" s="186"/>
      <c r="KZ106" s="186"/>
      <c r="LA106" s="186"/>
      <c r="LB106" s="186"/>
      <c r="LC106" s="186"/>
      <c r="LD106" s="186"/>
      <c r="LE106" s="186"/>
      <c r="LF106" s="186"/>
      <c r="LG106" s="186"/>
      <c r="LH106" s="186"/>
      <c r="LI106" s="186"/>
      <c r="LJ106" s="186"/>
      <c r="LK106" s="186"/>
      <c r="LL106" s="186"/>
      <c r="LM106" s="186"/>
      <c r="LN106" s="186"/>
      <c r="LO106" s="186"/>
      <c r="LP106" s="186"/>
      <c r="LQ106" s="186"/>
      <c r="LR106" s="186"/>
      <c r="LS106" s="186"/>
      <c r="LT106" s="186"/>
      <c r="LU106" s="186"/>
      <c r="LV106" s="186"/>
      <c r="LW106" s="186"/>
      <c r="LX106" s="186"/>
      <c r="LY106" s="186"/>
      <c r="LZ106" s="186"/>
      <c r="MA106" s="186"/>
      <c r="MB106" s="186"/>
      <c r="MC106" s="186"/>
      <c r="MD106" s="186"/>
      <c r="ME106" s="186"/>
      <c r="MF106" s="186"/>
      <c r="MG106" s="186"/>
      <c r="MH106" s="186"/>
      <c r="MI106" s="186"/>
      <c r="MJ106" s="186"/>
      <c r="MK106" s="186"/>
      <c r="ML106" s="186"/>
      <c r="MM106" s="186"/>
      <c r="MN106" s="186"/>
      <c r="MO106" s="186"/>
      <c r="MP106" s="186"/>
      <c r="MQ106" s="186"/>
      <c r="MR106" s="186"/>
      <c r="MS106" s="186"/>
      <c r="MT106" s="186"/>
      <c r="MU106" s="186"/>
      <c r="MV106" s="186"/>
      <c r="MW106" s="186"/>
      <c r="MX106" s="186"/>
      <c r="MY106" s="186"/>
      <c r="MZ106" s="186"/>
      <c r="NA106" s="186"/>
      <c r="NB106" s="186"/>
      <c r="NC106" s="186"/>
      <c r="ND106" s="186"/>
      <c r="NE106" s="186"/>
      <c r="NF106" s="186"/>
      <c r="NG106" s="186"/>
      <c r="NH106" s="186"/>
      <c r="NI106" s="186"/>
      <c r="NJ106" s="186"/>
      <c r="NK106" s="186"/>
      <c r="NL106" s="186"/>
      <c r="NM106" s="186"/>
      <c r="NN106" s="186"/>
      <c r="NO106" s="186"/>
      <c r="NP106" s="186"/>
      <c r="NQ106" s="186"/>
      <c r="NR106" s="186"/>
      <c r="NS106" s="186"/>
      <c r="NT106" s="186"/>
      <c r="NU106" s="186"/>
      <c r="NV106" s="186"/>
      <c r="NW106" s="186"/>
    </row>
    <row r="107" spans="1:387" s="187" customFormat="1" ht="12">
      <c r="A107" s="188" t="s">
        <v>181</v>
      </c>
      <c r="B107" s="184"/>
      <c r="C107" s="185"/>
      <c r="D107" s="184"/>
      <c r="E107" s="184"/>
      <c r="F107" s="184"/>
      <c r="G107" s="185"/>
      <c r="H107" s="185"/>
      <c r="I107" s="185"/>
      <c r="J107" s="185"/>
      <c r="K107" s="185"/>
      <c r="L107" s="218" t="s">
        <v>228</v>
      </c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/>
      <c r="BO107" s="186"/>
      <c r="BP107" s="186"/>
      <c r="BQ107" s="186"/>
      <c r="BR107" s="186"/>
      <c r="BS107" s="186"/>
      <c r="BT107" s="186"/>
      <c r="BU107" s="186"/>
      <c r="BV107" s="186"/>
      <c r="BW107" s="186"/>
      <c r="BX107" s="186"/>
      <c r="BY107" s="186"/>
      <c r="BZ107" s="186"/>
      <c r="CA107" s="186"/>
      <c r="CB107" s="186"/>
      <c r="CC107" s="186"/>
      <c r="CD107" s="186"/>
      <c r="CE107" s="186"/>
      <c r="CF107" s="186"/>
      <c r="CG107" s="186"/>
      <c r="CH107" s="186"/>
      <c r="CI107" s="186"/>
      <c r="CJ107" s="186"/>
      <c r="CK107" s="186"/>
      <c r="CL107" s="186"/>
      <c r="CM107" s="186"/>
      <c r="CN107" s="186"/>
      <c r="CO107" s="186"/>
      <c r="CP107" s="186"/>
      <c r="CQ107" s="186"/>
      <c r="CR107" s="186"/>
      <c r="CS107" s="186"/>
      <c r="CT107" s="186"/>
      <c r="CU107" s="186"/>
      <c r="CV107" s="186"/>
      <c r="CW107" s="186"/>
      <c r="CX107" s="186"/>
      <c r="CY107" s="186"/>
      <c r="CZ107" s="186"/>
      <c r="DA107" s="186"/>
      <c r="DB107" s="186"/>
      <c r="DC107" s="186"/>
      <c r="DD107" s="186"/>
      <c r="DE107" s="186"/>
      <c r="DF107" s="186"/>
      <c r="DG107" s="186"/>
      <c r="DH107" s="186"/>
      <c r="DI107" s="186"/>
      <c r="DJ107" s="186"/>
      <c r="DK107" s="186"/>
      <c r="DL107" s="186"/>
      <c r="DM107" s="186"/>
      <c r="DN107" s="186"/>
      <c r="DO107" s="186"/>
      <c r="DP107" s="186"/>
      <c r="DQ107" s="186"/>
      <c r="DR107" s="186"/>
      <c r="DS107" s="186"/>
      <c r="DT107" s="186"/>
      <c r="DU107" s="186"/>
      <c r="DV107" s="186"/>
      <c r="DW107" s="186"/>
      <c r="DX107" s="186"/>
      <c r="DY107" s="186"/>
      <c r="DZ107" s="186"/>
      <c r="EA107" s="186"/>
      <c r="EB107" s="186"/>
      <c r="EC107" s="186"/>
      <c r="ED107" s="186"/>
      <c r="EE107" s="186"/>
      <c r="EF107" s="186"/>
      <c r="EG107" s="186"/>
      <c r="EH107" s="186"/>
      <c r="EI107" s="186"/>
      <c r="EJ107" s="186"/>
      <c r="EK107" s="186"/>
      <c r="EL107" s="186"/>
      <c r="EM107" s="186"/>
      <c r="EN107" s="186"/>
      <c r="EO107" s="186"/>
      <c r="EP107" s="186"/>
      <c r="EQ107" s="186"/>
      <c r="ER107" s="186"/>
      <c r="ES107" s="186"/>
      <c r="ET107" s="186"/>
      <c r="EU107" s="186"/>
      <c r="EV107" s="186"/>
      <c r="EW107" s="186"/>
      <c r="EX107" s="186"/>
      <c r="EY107" s="186"/>
      <c r="EZ107" s="186"/>
      <c r="FA107" s="186"/>
      <c r="FB107" s="186"/>
      <c r="FC107" s="186"/>
      <c r="FD107" s="186"/>
      <c r="FE107" s="186"/>
      <c r="FF107" s="186"/>
      <c r="FG107" s="186"/>
      <c r="FH107" s="186"/>
      <c r="FI107" s="186"/>
      <c r="FJ107" s="186"/>
      <c r="FK107" s="186"/>
      <c r="FL107" s="186"/>
      <c r="FM107" s="186"/>
      <c r="FN107" s="186"/>
      <c r="FO107" s="186"/>
      <c r="FP107" s="186"/>
      <c r="FQ107" s="186"/>
      <c r="FR107" s="186"/>
      <c r="FS107" s="186"/>
      <c r="FT107" s="186"/>
      <c r="FU107" s="186"/>
      <c r="FV107" s="186"/>
      <c r="FW107" s="186"/>
      <c r="FX107" s="186"/>
      <c r="FY107" s="186"/>
      <c r="FZ107" s="186"/>
      <c r="GA107" s="186"/>
      <c r="GB107" s="186"/>
      <c r="GC107" s="186"/>
      <c r="GD107" s="186"/>
      <c r="GE107" s="186"/>
      <c r="GF107" s="186"/>
      <c r="GG107" s="186"/>
      <c r="GH107" s="186"/>
      <c r="GI107" s="186"/>
      <c r="GJ107" s="186"/>
      <c r="GK107" s="186"/>
      <c r="GL107" s="186"/>
      <c r="GM107" s="186"/>
      <c r="GN107" s="186"/>
      <c r="GO107" s="186"/>
      <c r="GP107" s="186"/>
      <c r="GQ107" s="186"/>
      <c r="GR107" s="186"/>
      <c r="GS107" s="186"/>
      <c r="GT107" s="186"/>
      <c r="GU107" s="186"/>
      <c r="GV107" s="186"/>
      <c r="GW107" s="186"/>
      <c r="GX107" s="186"/>
      <c r="GY107" s="186"/>
      <c r="GZ107" s="186"/>
      <c r="HA107" s="186"/>
      <c r="HB107" s="186"/>
      <c r="HC107" s="186"/>
      <c r="HD107" s="186"/>
      <c r="HE107" s="186"/>
      <c r="HF107" s="186"/>
      <c r="HG107" s="186"/>
      <c r="HH107" s="186"/>
      <c r="HI107" s="186"/>
      <c r="HJ107" s="186"/>
      <c r="HK107" s="186"/>
      <c r="HL107" s="186"/>
      <c r="HM107" s="186"/>
      <c r="HN107" s="186"/>
      <c r="HO107" s="186"/>
      <c r="HP107" s="186"/>
      <c r="HQ107" s="186"/>
      <c r="HR107" s="186"/>
      <c r="HS107" s="186"/>
      <c r="HT107" s="186"/>
      <c r="HU107" s="186"/>
      <c r="HV107" s="186"/>
      <c r="HW107" s="186"/>
      <c r="HX107" s="186"/>
      <c r="HY107" s="186"/>
      <c r="HZ107" s="186"/>
      <c r="IA107" s="186"/>
      <c r="IB107" s="186"/>
      <c r="IC107" s="186"/>
      <c r="ID107" s="186"/>
      <c r="IE107" s="186"/>
      <c r="IF107" s="186"/>
      <c r="IG107" s="186"/>
      <c r="IH107" s="186"/>
      <c r="II107" s="186"/>
      <c r="IJ107" s="186"/>
      <c r="IK107" s="186"/>
      <c r="IL107" s="186"/>
      <c r="IM107" s="186"/>
      <c r="IN107" s="186"/>
      <c r="IO107" s="186"/>
      <c r="IP107" s="186"/>
      <c r="IQ107" s="186"/>
      <c r="IR107" s="186"/>
      <c r="IS107" s="186"/>
      <c r="IT107" s="186"/>
      <c r="IU107" s="186"/>
      <c r="IV107" s="186"/>
      <c r="IW107" s="186"/>
      <c r="IX107" s="186"/>
      <c r="IY107" s="186"/>
      <c r="IZ107" s="186"/>
      <c r="JA107" s="186"/>
      <c r="JB107" s="186"/>
      <c r="JC107" s="186"/>
      <c r="JD107" s="186"/>
      <c r="JE107" s="186"/>
      <c r="JF107" s="186"/>
      <c r="JG107" s="186"/>
      <c r="JH107" s="186"/>
      <c r="JI107" s="186"/>
      <c r="JJ107" s="186"/>
      <c r="JK107" s="186"/>
      <c r="JL107" s="186"/>
      <c r="JM107" s="186"/>
      <c r="JN107" s="186"/>
      <c r="JO107" s="186"/>
      <c r="JP107" s="186"/>
      <c r="JQ107" s="186"/>
      <c r="JR107" s="186"/>
      <c r="JS107" s="186"/>
      <c r="JT107" s="186"/>
      <c r="JU107" s="186"/>
      <c r="JV107" s="186"/>
      <c r="JW107" s="186"/>
      <c r="JX107" s="186"/>
      <c r="JY107" s="186"/>
      <c r="JZ107" s="186"/>
      <c r="KA107" s="186"/>
      <c r="KB107" s="186"/>
      <c r="KC107" s="186"/>
      <c r="KD107" s="186"/>
      <c r="KE107" s="186"/>
      <c r="KF107" s="186"/>
      <c r="KG107" s="186"/>
      <c r="KH107" s="186"/>
      <c r="KI107" s="186"/>
      <c r="KJ107" s="186"/>
      <c r="KK107" s="186"/>
      <c r="KL107" s="186"/>
      <c r="KM107" s="186"/>
      <c r="KN107" s="186"/>
      <c r="KO107" s="186"/>
      <c r="KP107" s="186"/>
      <c r="KQ107" s="186"/>
      <c r="KR107" s="186"/>
      <c r="KS107" s="186"/>
      <c r="KT107" s="186"/>
      <c r="KU107" s="186"/>
      <c r="KV107" s="186"/>
      <c r="KW107" s="186"/>
      <c r="KX107" s="186"/>
      <c r="KY107" s="186"/>
      <c r="KZ107" s="186"/>
      <c r="LA107" s="186"/>
      <c r="LB107" s="186"/>
      <c r="LC107" s="186"/>
      <c r="LD107" s="186"/>
      <c r="LE107" s="186"/>
      <c r="LF107" s="186"/>
      <c r="LG107" s="186"/>
      <c r="LH107" s="186"/>
      <c r="LI107" s="186"/>
      <c r="LJ107" s="186"/>
      <c r="LK107" s="186"/>
      <c r="LL107" s="186"/>
      <c r="LM107" s="186"/>
      <c r="LN107" s="186"/>
      <c r="LO107" s="186"/>
      <c r="LP107" s="186"/>
      <c r="LQ107" s="186"/>
      <c r="LR107" s="186"/>
      <c r="LS107" s="186"/>
      <c r="LT107" s="186"/>
      <c r="LU107" s="186"/>
      <c r="LV107" s="186"/>
      <c r="LW107" s="186"/>
      <c r="LX107" s="186"/>
      <c r="LY107" s="186"/>
      <c r="LZ107" s="186"/>
      <c r="MA107" s="186"/>
      <c r="MB107" s="186"/>
      <c r="MC107" s="186"/>
      <c r="MD107" s="186"/>
      <c r="ME107" s="186"/>
      <c r="MF107" s="186"/>
      <c r="MG107" s="186"/>
      <c r="MH107" s="186"/>
      <c r="MI107" s="186"/>
      <c r="MJ107" s="186"/>
      <c r="MK107" s="186"/>
      <c r="ML107" s="186"/>
      <c r="MM107" s="186"/>
      <c r="MN107" s="186"/>
      <c r="MO107" s="186"/>
      <c r="MP107" s="186"/>
      <c r="MQ107" s="186"/>
      <c r="MR107" s="186"/>
      <c r="MS107" s="186"/>
      <c r="MT107" s="186"/>
      <c r="MU107" s="186"/>
      <c r="MV107" s="186"/>
      <c r="MW107" s="186"/>
      <c r="MX107" s="186"/>
      <c r="MY107" s="186"/>
      <c r="MZ107" s="186"/>
      <c r="NA107" s="186"/>
      <c r="NB107" s="186"/>
      <c r="NC107" s="186"/>
      <c r="ND107" s="186"/>
      <c r="NE107" s="186"/>
      <c r="NF107" s="186"/>
      <c r="NG107" s="186"/>
      <c r="NH107" s="186"/>
      <c r="NI107" s="186"/>
      <c r="NJ107" s="186"/>
      <c r="NK107" s="186"/>
      <c r="NL107" s="186"/>
      <c r="NM107" s="186"/>
      <c r="NN107" s="186"/>
      <c r="NO107" s="186"/>
      <c r="NP107" s="186"/>
      <c r="NQ107" s="186"/>
      <c r="NR107" s="186"/>
      <c r="NS107" s="186"/>
      <c r="NT107" s="186"/>
      <c r="NU107" s="186"/>
      <c r="NV107" s="186"/>
      <c r="NW107" s="186"/>
    </row>
    <row r="108" spans="1:387" s="187" customFormat="1" ht="12">
      <c r="A108" s="188" t="s">
        <v>298</v>
      </c>
      <c r="C108" s="186"/>
      <c r="G108" s="186"/>
      <c r="H108" s="186"/>
      <c r="I108" s="186"/>
      <c r="J108" s="186"/>
      <c r="K108" s="186"/>
      <c r="L108" s="218" t="s">
        <v>325</v>
      </c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6"/>
      <c r="BU108" s="186"/>
      <c r="BV108" s="186"/>
      <c r="BW108" s="186"/>
      <c r="BX108" s="186"/>
      <c r="BY108" s="186"/>
      <c r="BZ108" s="186"/>
      <c r="CA108" s="186"/>
      <c r="CB108" s="186"/>
      <c r="CC108" s="186"/>
      <c r="CD108" s="186"/>
      <c r="CE108" s="186"/>
      <c r="CF108" s="186"/>
    </row>
    <row r="109" spans="1:387" s="187" customFormat="1" ht="12">
      <c r="A109" s="188" t="s">
        <v>261</v>
      </c>
      <c r="C109" s="186"/>
      <c r="G109" s="186"/>
      <c r="H109" s="186"/>
      <c r="I109" s="186"/>
      <c r="J109" s="186"/>
      <c r="K109" s="186"/>
      <c r="L109" s="225" t="s">
        <v>262</v>
      </c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  <c r="BF109" s="186"/>
      <c r="BG109" s="186"/>
      <c r="BH109" s="186"/>
      <c r="BI109" s="186"/>
      <c r="BJ109" s="186"/>
      <c r="BK109" s="186"/>
      <c r="BL109" s="186"/>
      <c r="BM109" s="186"/>
      <c r="BN109" s="186"/>
      <c r="BO109" s="186"/>
      <c r="BP109" s="186"/>
      <c r="BQ109" s="186"/>
      <c r="BR109" s="186"/>
      <c r="BS109" s="186"/>
      <c r="BT109" s="186"/>
      <c r="BU109" s="186"/>
      <c r="BV109" s="186"/>
      <c r="BW109" s="186"/>
      <c r="BX109" s="186"/>
      <c r="BY109" s="186"/>
      <c r="BZ109" s="186"/>
      <c r="CA109" s="186"/>
      <c r="CB109" s="186"/>
      <c r="CC109" s="186"/>
      <c r="CD109" s="186"/>
      <c r="CE109" s="186"/>
      <c r="CF109" s="186"/>
      <c r="CG109" s="186"/>
      <c r="CH109" s="186"/>
      <c r="CI109" s="186"/>
      <c r="CJ109" s="186"/>
      <c r="CK109" s="186"/>
      <c r="CL109" s="186"/>
      <c r="CM109" s="186"/>
      <c r="CN109" s="186"/>
      <c r="CO109" s="186"/>
      <c r="CP109" s="186"/>
      <c r="CQ109" s="186"/>
      <c r="CR109" s="186"/>
      <c r="CS109" s="186"/>
      <c r="CT109" s="186"/>
      <c r="CU109" s="186"/>
      <c r="CV109" s="186"/>
      <c r="CW109" s="186"/>
      <c r="CX109" s="186"/>
      <c r="CY109" s="186"/>
      <c r="CZ109" s="186"/>
      <c r="DA109" s="186"/>
      <c r="DB109" s="186"/>
      <c r="DC109" s="186"/>
      <c r="DD109" s="186"/>
      <c r="DE109" s="186"/>
      <c r="DF109" s="186"/>
      <c r="DG109" s="186"/>
      <c r="DH109" s="186"/>
      <c r="DI109" s="186"/>
      <c r="DJ109" s="186"/>
      <c r="DK109" s="186"/>
      <c r="DL109" s="186"/>
      <c r="DM109" s="186"/>
      <c r="DN109" s="186"/>
      <c r="DO109" s="186"/>
      <c r="DP109" s="186"/>
      <c r="DQ109" s="186"/>
      <c r="DR109" s="186"/>
      <c r="DS109" s="186"/>
      <c r="DT109" s="186"/>
      <c r="DU109" s="186"/>
      <c r="DV109" s="186"/>
      <c r="DW109" s="186"/>
      <c r="DX109" s="186"/>
      <c r="DY109" s="186"/>
      <c r="DZ109" s="186"/>
      <c r="EA109" s="186"/>
      <c r="EB109" s="186"/>
      <c r="EC109" s="186"/>
      <c r="ED109" s="186"/>
      <c r="EE109" s="186"/>
      <c r="EF109" s="186"/>
      <c r="EG109" s="186"/>
      <c r="EH109" s="186"/>
      <c r="EI109" s="186"/>
      <c r="EJ109" s="186"/>
      <c r="EK109" s="186"/>
      <c r="EL109" s="186"/>
      <c r="EM109" s="186"/>
      <c r="EN109" s="186"/>
      <c r="EO109" s="186"/>
      <c r="EP109" s="186"/>
      <c r="EQ109" s="186"/>
      <c r="ER109" s="186"/>
      <c r="ES109" s="186"/>
      <c r="ET109" s="186"/>
      <c r="EU109" s="186"/>
      <c r="EV109" s="186"/>
      <c r="EW109" s="186"/>
      <c r="EX109" s="186"/>
      <c r="EY109" s="186"/>
      <c r="EZ109" s="186"/>
      <c r="FA109" s="186"/>
      <c r="FB109" s="186"/>
      <c r="FC109" s="186"/>
      <c r="FD109" s="186"/>
      <c r="FE109" s="186"/>
      <c r="FF109" s="186"/>
      <c r="FG109" s="186"/>
      <c r="FH109" s="186"/>
      <c r="FI109" s="186"/>
      <c r="FJ109" s="186"/>
      <c r="FK109" s="186"/>
      <c r="FL109" s="186"/>
      <c r="FM109" s="186"/>
      <c r="FN109" s="186"/>
      <c r="FO109" s="186"/>
      <c r="FP109" s="186"/>
      <c r="FQ109" s="186"/>
      <c r="FR109" s="186"/>
      <c r="FS109" s="186"/>
      <c r="FT109" s="186"/>
      <c r="FU109" s="186"/>
      <c r="FV109" s="186"/>
      <c r="FW109" s="186"/>
      <c r="FX109" s="186"/>
      <c r="FY109" s="186"/>
      <c r="FZ109" s="186"/>
      <c r="GA109" s="186"/>
      <c r="GB109" s="186"/>
      <c r="GC109" s="186"/>
      <c r="GD109" s="186"/>
      <c r="GE109" s="186"/>
      <c r="GF109" s="186"/>
      <c r="GG109" s="186"/>
      <c r="GH109" s="186"/>
      <c r="GI109" s="186"/>
      <c r="GJ109" s="186"/>
      <c r="GK109" s="186"/>
      <c r="GL109" s="186"/>
      <c r="GM109" s="186"/>
      <c r="GN109" s="186"/>
      <c r="GO109" s="186"/>
      <c r="GP109" s="186"/>
      <c r="GQ109" s="186"/>
      <c r="GR109" s="186"/>
      <c r="GS109" s="186"/>
      <c r="GT109" s="186"/>
      <c r="GU109" s="186"/>
      <c r="GV109" s="186"/>
      <c r="GW109" s="186"/>
      <c r="GX109" s="186"/>
      <c r="GY109" s="186"/>
      <c r="GZ109" s="186"/>
      <c r="HA109" s="186"/>
      <c r="HB109" s="186"/>
      <c r="HC109" s="186"/>
      <c r="HD109" s="186"/>
      <c r="HE109" s="186"/>
      <c r="HF109" s="186"/>
      <c r="HG109" s="186"/>
      <c r="HH109" s="186"/>
      <c r="HI109" s="186"/>
      <c r="HJ109" s="186"/>
      <c r="HK109" s="186"/>
      <c r="HL109" s="186"/>
      <c r="HM109" s="186"/>
      <c r="HN109" s="186"/>
      <c r="HO109" s="186"/>
      <c r="HP109" s="186"/>
      <c r="HQ109" s="186"/>
      <c r="HR109" s="186"/>
      <c r="HS109" s="186"/>
      <c r="HT109" s="186"/>
      <c r="HU109" s="186"/>
      <c r="HV109" s="186"/>
      <c r="HW109" s="186"/>
      <c r="HX109" s="186"/>
      <c r="HY109" s="186"/>
      <c r="HZ109" s="186"/>
      <c r="IA109" s="186"/>
      <c r="IB109" s="186"/>
      <c r="IC109" s="186"/>
      <c r="ID109" s="186"/>
      <c r="IE109" s="186"/>
      <c r="IF109" s="186"/>
      <c r="IG109" s="186"/>
      <c r="IH109" s="186"/>
      <c r="II109" s="186"/>
      <c r="IJ109" s="186"/>
      <c r="IK109" s="186"/>
      <c r="IL109" s="186"/>
      <c r="IM109" s="186"/>
      <c r="IN109" s="186"/>
      <c r="IO109" s="186"/>
      <c r="IP109" s="186"/>
      <c r="IQ109" s="186"/>
      <c r="IR109" s="186"/>
      <c r="IS109" s="186"/>
      <c r="IT109" s="186"/>
      <c r="IU109" s="186"/>
      <c r="IV109" s="186"/>
      <c r="IW109" s="186"/>
      <c r="IX109" s="186"/>
      <c r="IY109" s="186"/>
      <c r="IZ109" s="186"/>
      <c r="JA109" s="186"/>
      <c r="JB109" s="186"/>
      <c r="JC109" s="186"/>
      <c r="JD109" s="186"/>
      <c r="JE109" s="186"/>
      <c r="JF109" s="186"/>
      <c r="JG109" s="186"/>
      <c r="JH109" s="186"/>
      <c r="JI109" s="186"/>
      <c r="JJ109" s="186"/>
      <c r="JK109" s="186"/>
      <c r="JL109" s="186"/>
      <c r="JM109" s="186"/>
      <c r="JN109" s="186"/>
      <c r="JO109" s="186"/>
      <c r="JP109" s="186"/>
      <c r="JQ109" s="186"/>
      <c r="JR109" s="186"/>
      <c r="JS109" s="186"/>
      <c r="JT109" s="186"/>
      <c r="JU109" s="186"/>
      <c r="JV109" s="186"/>
      <c r="JW109" s="186"/>
      <c r="JX109" s="186"/>
      <c r="JY109" s="186"/>
      <c r="JZ109" s="186"/>
      <c r="KA109" s="186"/>
      <c r="KB109" s="186"/>
      <c r="KC109" s="186"/>
      <c r="KD109" s="186"/>
      <c r="KE109" s="186"/>
      <c r="KF109" s="186"/>
      <c r="KG109" s="186"/>
      <c r="KH109" s="186"/>
      <c r="KI109" s="186"/>
      <c r="KJ109" s="186"/>
      <c r="KK109" s="186"/>
      <c r="KL109" s="186"/>
      <c r="KM109" s="186"/>
      <c r="KN109" s="186"/>
      <c r="KO109" s="186"/>
      <c r="KP109" s="186"/>
      <c r="KQ109" s="186"/>
      <c r="KR109" s="186"/>
      <c r="KS109" s="186"/>
      <c r="KT109" s="186"/>
      <c r="KU109" s="186"/>
      <c r="KV109" s="186"/>
      <c r="KW109" s="186"/>
      <c r="KX109" s="186"/>
      <c r="KY109" s="186"/>
      <c r="KZ109" s="186"/>
      <c r="LA109" s="186"/>
      <c r="LB109" s="186"/>
      <c r="LC109" s="186"/>
      <c r="LD109" s="186"/>
      <c r="LE109" s="186"/>
      <c r="LF109" s="186"/>
      <c r="LG109" s="186"/>
      <c r="LH109" s="186"/>
      <c r="LI109" s="186"/>
      <c r="LJ109" s="186"/>
      <c r="LK109" s="186"/>
      <c r="LL109" s="186"/>
      <c r="LM109" s="186"/>
      <c r="LN109" s="186"/>
      <c r="LO109" s="186"/>
      <c r="LP109" s="186"/>
      <c r="LQ109" s="186"/>
      <c r="LR109" s="186"/>
      <c r="LS109" s="186"/>
      <c r="LT109" s="186"/>
      <c r="LU109" s="186"/>
      <c r="LV109" s="186"/>
      <c r="LW109" s="186"/>
      <c r="LX109" s="186"/>
      <c r="LY109" s="186"/>
      <c r="LZ109" s="186"/>
      <c r="MA109" s="186"/>
      <c r="MB109" s="186"/>
      <c r="MC109" s="186"/>
      <c r="MD109" s="186"/>
      <c r="ME109" s="186"/>
      <c r="MF109" s="186"/>
      <c r="MG109" s="186"/>
      <c r="MH109" s="186"/>
      <c r="MI109" s="186"/>
      <c r="MJ109" s="186"/>
      <c r="MK109" s="186"/>
      <c r="ML109" s="186"/>
      <c r="MM109" s="186"/>
      <c r="MN109" s="186"/>
      <c r="MO109" s="186"/>
      <c r="MP109" s="186"/>
      <c r="MQ109" s="186"/>
      <c r="MR109" s="186"/>
      <c r="MS109" s="186"/>
      <c r="MT109" s="186"/>
      <c r="MU109" s="186"/>
      <c r="MV109" s="186"/>
      <c r="MW109" s="186"/>
      <c r="MX109" s="186"/>
      <c r="MY109" s="186"/>
      <c r="MZ109" s="186"/>
      <c r="NA109" s="186"/>
      <c r="NB109" s="186"/>
      <c r="NC109" s="186"/>
      <c r="ND109" s="186"/>
      <c r="NE109" s="186"/>
      <c r="NF109" s="186"/>
      <c r="NG109" s="186"/>
      <c r="NH109" s="186"/>
      <c r="NI109" s="186"/>
      <c r="NJ109" s="186"/>
      <c r="NK109" s="186"/>
      <c r="NL109" s="186"/>
      <c r="NM109" s="186"/>
      <c r="NN109" s="186"/>
      <c r="NO109" s="186"/>
      <c r="NP109" s="186"/>
      <c r="NQ109" s="186"/>
      <c r="NR109" s="186"/>
      <c r="NS109" s="186"/>
      <c r="NT109" s="186"/>
      <c r="NU109" s="186"/>
      <c r="NV109" s="186"/>
      <c r="NW109" s="186"/>
    </row>
    <row r="110" spans="1:387">
      <c r="B110" s="236"/>
      <c r="C110" s="236"/>
      <c r="D110" s="236"/>
      <c r="E110" s="236"/>
      <c r="F110" s="236"/>
      <c r="G110" s="237"/>
      <c r="H110" s="236"/>
      <c r="I110" s="236"/>
      <c r="J110" s="236"/>
      <c r="K110" s="236"/>
      <c r="N110" s="186"/>
    </row>
    <row r="111" spans="1:387">
      <c r="B111" s="236"/>
      <c r="C111" s="236"/>
      <c r="D111" s="236"/>
      <c r="E111" s="236"/>
      <c r="F111" s="236"/>
      <c r="G111" s="116"/>
      <c r="H111" s="116"/>
      <c r="I111" s="116"/>
      <c r="J111" s="116"/>
      <c r="K111" s="116"/>
      <c r="N111" s="186"/>
    </row>
    <row r="112" spans="1:387">
      <c r="B112" s="236"/>
      <c r="C112" s="236"/>
      <c r="D112" s="236"/>
      <c r="E112" s="236"/>
      <c r="F112" s="236"/>
      <c r="G112" s="236"/>
      <c r="H112" s="236"/>
      <c r="I112" s="236"/>
      <c r="J112" s="236"/>
      <c r="K112" s="236"/>
    </row>
    <row r="113" spans="2:11">
      <c r="G113" s="238"/>
      <c r="H113" s="239"/>
      <c r="I113" s="239"/>
      <c r="J113" s="239"/>
      <c r="K113" s="239"/>
    </row>
    <row r="114" spans="2:11"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</row>
    <row r="115" spans="2:11"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</row>
    <row r="116" spans="2:11"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</row>
    <row r="117" spans="2:11"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</row>
  </sheetData>
  <mergeCells count="3">
    <mergeCell ref="A3:L3"/>
    <mergeCell ref="B4:F4"/>
    <mergeCell ref="G4:K4"/>
  </mergeCells>
  <printOptions horizontalCentered="1" verticalCentered="1"/>
  <pageMargins left="0.19685039370078741" right="0.19685039370078741" top="0" bottom="0" header="0.19685039370078741" footer="0.19685039370078741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DD142"/>
  <sheetViews>
    <sheetView topLeftCell="A61" workbookViewId="0">
      <selection activeCell="F71" sqref="F71"/>
    </sheetView>
  </sheetViews>
  <sheetFormatPr defaultRowHeight="12.75"/>
  <cols>
    <col min="1" max="1" width="32.42578125" style="102" customWidth="1"/>
    <col min="2" max="11" width="9.140625" style="5"/>
    <col min="12" max="12" width="31.42578125" style="103" customWidth="1"/>
    <col min="13" max="23" width="9.140625" style="4"/>
    <col min="24" max="16384" width="9.140625" style="5"/>
  </cols>
  <sheetData>
    <row r="1" spans="1:23" ht="15.75">
      <c r="A1" s="1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23" ht="15.75">
      <c r="A2" s="176" t="s">
        <v>211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23" ht="15.75">
      <c r="A3" s="278" t="s">
        <v>208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6.5" thickBot="1">
      <c r="A4" s="8" t="s">
        <v>0</v>
      </c>
      <c r="B4" s="280" t="s">
        <v>1</v>
      </c>
      <c r="C4" s="280"/>
      <c r="D4" s="280"/>
      <c r="E4" s="280"/>
      <c r="F4" s="280"/>
      <c r="G4" s="280" t="s">
        <v>2</v>
      </c>
      <c r="H4" s="280"/>
      <c r="I4" s="280"/>
      <c r="J4" s="280"/>
      <c r="K4" s="280"/>
      <c r="L4" s="9" t="s">
        <v>3</v>
      </c>
    </row>
    <row r="5" spans="1:23" s="13" customFormat="1" ht="13.5" thickBot="1">
      <c r="A5" s="10"/>
      <c r="B5" s="117">
        <v>2007</v>
      </c>
      <c r="C5" s="117">
        <v>2008</v>
      </c>
      <c r="D5" s="117">
        <v>2009</v>
      </c>
      <c r="E5" s="117">
        <v>2010</v>
      </c>
      <c r="F5" s="153">
        <v>2011</v>
      </c>
      <c r="G5" s="117">
        <v>2007</v>
      </c>
      <c r="H5" s="117">
        <v>2008</v>
      </c>
      <c r="I5" s="117">
        <v>2009</v>
      </c>
      <c r="J5" s="117">
        <v>2010</v>
      </c>
      <c r="K5" s="153">
        <v>2011</v>
      </c>
      <c r="L5" s="11" t="s">
        <v>4</v>
      </c>
      <c r="M5" s="12"/>
      <c r="N5" s="117">
        <f>B5</f>
        <v>2007</v>
      </c>
      <c r="O5" s="117">
        <f t="shared" ref="O5:W5" si="0">C5</f>
        <v>2008</v>
      </c>
      <c r="P5" s="117">
        <f t="shared" si="0"/>
        <v>2009</v>
      </c>
      <c r="Q5" s="117">
        <f t="shared" si="0"/>
        <v>2010</v>
      </c>
      <c r="R5" s="117">
        <f t="shared" si="0"/>
        <v>2011</v>
      </c>
      <c r="S5" s="117">
        <f t="shared" si="0"/>
        <v>2007</v>
      </c>
      <c r="T5" s="117">
        <f t="shared" si="0"/>
        <v>2008</v>
      </c>
      <c r="U5" s="117">
        <f t="shared" si="0"/>
        <v>2009</v>
      </c>
      <c r="V5" s="117">
        <f t="shared" si="0"/>
        <v>2010</v>
      </c>
      <c r="W5" s="117">
        <f t="shared" si="0"/>
        <v>2011</v>
      </c>
    </row>
    <row r="6" spans="1:23" s="13" customFormat="1" ht="19.5" thickBot="1">
      <c r="A6" s="14" t="s">
        <v>5</v>
      </c>
      <c r="B6" s="177">
        <f>SUM(bahrain!B6,egypt!B6,jordan!B6,lebanon!B6,palestine!B6,sudan!B6,syria!B6,yemen!B6)</f>
        <v>153237.40758877955</v>
      </c>
      <c r="C6" s="177">
        <f>SUM(bahrain!C6,egypt!C6,jordan!C6,lebanon!C6,palestine!C6,sudan!C6,syria!C6,yemen!C6)</f>
        <v>123955.14622393437</v>
      </c>
      <c r="D6" s="177">
        <f>SUM(bahrain!D6,egypt!D6,jordan!D6,lebanon!D6,palestine!D6,sudan!D6,syria!D6,yemen!D6)</f>
        <v>144561.48846528237</v>
      </c>
      <c r="E6" s="177">
        <f>SUM(bahrain!E6,egypt!E6,jordan!E6,lebanon!E6,palestine!E6,sudan!E6,syria!E6,yemen!E6)</f>
        <v>159249.54441511855</v>
      </c>
      <c r="F6" s="127">
        <f>SUM(bahrain!F6,egypt!F6,jordan!F6,lebanon!F6,palestine!F6,sudan!F6,syria!F6,yemen!F6)</f>
        <v>131382.04318447786</v>
      </c>
      <c r="G6" s="15">
        <f>SUM(bahrain!G6,egypt!G6,jordan!G6,lebanon!G6,palestine!G6,sudan!G6,syria!G6,yemen!G6)</f>
        <v>89128.04500923671</v>
      </c>
      <c r="H6" s="15">
        <f>SUM(bahrain!H6,egypt!H6,jordan!H6,lebanon!H6,palestine!H6,sudan!H6,syria!H6,yemen!H6)</f>
        <v>70849.828228218132</v>
      </c>
      <c r="I6" s="15">
        <f>SUM(bahrain!I6,egypt!I6,jordan!I6,lebanon!I6,palestine!I6,sudan!I6,syria!I6,yemen!I6)</f>
        <v>84989.823845743493</v>
      </c>
      <c r="J6" s="15">
        <f>SUM(bahrain!J6,egypt!J6,jordan!J6,lebanon!J6,palestine!J6,sudan!J6,syria!J6,yemen!J6)</f>
        <v>92589.658307206744</v>
      </c>
      <c r="K6" s="127">
        <f>SUM(bahrain!K6,egypt!K6,jordan!K6,lebanon!K6,palestine!K6,sudan!K6,syria!K6,yemen!K6)</f>
        <v>53596.506568020493</v>
      </c>
      <c r="L6" s="16" t="s">
        <v>6</v>
      </c>
      <c r="M6" s="12"/>
      <c r="N6" s="182">
        <f>B6+'oil exporter'!B6-all!B6</f>
        <v>0</v>
      </c>
      <c r="O6" s="182">
        <f>C6+'oil exporter'!C6-all!C6</f>
        <v>0</v>
      </c>
      <c r="P6" s="182">
        <f>D6+'oil exporter'!D6-all!D6</f>
        <v>0</v>
      </c>
      <c r="Q6" s="182">
        <f>E6+'oil exporter'!E6-all!E6</f>
        <v>0</v>
      </c>
      <c r="R6" s="182">
        <f>F6+'oil exporter'!F6-all!F6</f>
        <v>0</v>
      </c>
      <c r="S6" s="182">
        <f>G6+'oil exporter'!G6-all!G6</f>
        <v>0</v>
      </c>
      <c r="T6" s="182">
        <f>H6+'oil exporter'!H6-all!H6</f>
        <v>0</v>
      </c>
      <c r="U6" s="182">
        <f>I6+'oil exporter'!I6-all!I6</f>
        <v>0</v>
      </c>
      <c r="V6" s="182">
        <f>J6+'oil exporter'!J6-all!J6</f>
        <v>0</v>
      </c>
      <c r="W6" s="182">
        <f>K6+'oil exporter'!K6-all!K6</f>
        <v>0</v>
      </c>
    </row>
    <row r="7" spans="1:23">
      <c r="A7" s="17" t="s">
        <v>7</v>
      </c>
      <c r="B7" s="18">
        <f>SUM(bahrain!B7,egypt!B7,jordan!B7,lebanon!B7,palestine!B7,sudan!B7,syria!B7,yemen!B7)</f>
        <v>54559.22306309425</v>
      </c>
      <c r="C7" s="18">
        <f>SUM(bahrain!C7,egypt!C7,jordan!C7,lebanon!C7,palestine!C7,sudan!C7,syria!C7,yemen!C7)</f>
        <v>49568.930346339606</v>
      </c>
      <c r="D7" s="18">
        <f>SUM(bahrain!D7,egypt!D7,jordan!D7,lebanon!D7,palestine!D7,sudan!D7,syria!D7,yemen!D7)</f>
        <v>53136.421045576462</v>
      </c>
      <c r="E7" s="18">
        <f>SUM(bahrain!E7,egypt!E7,jordan!E7,lebanon!E7,palestine!E7,sudan!E7,syria!E7,yemen!E7)</f>
        <v>57270.375690150824</v>
      </c>
      <c r="F7" s="128">
        <f>SUM(bahrain!F7,egypt!F7,jordan!F7,lebanon!F7,palestine!F7,sudan!F7,syria!F7,yemen!F7)</f>
        <v>50601.046983421773</v>
      </c>
      <c r="G7" s="18">
        <f>SUM(bahrain!G7,egypt!G7,jordan!G7,lebanon!G7,palestine!G7,sudan!G7,syria!G7,yemen!G7)</f>
        <v>21778.464106218387</v>
      </c>
      <c r="H7" s="18">
        <f>SUM(bahrain!H7,egypt!H7,jordan!H7,lebanon!H7,palestine!H7,sudan!H7,syria!H7,yemen!H7)</f>
        <v>17310.287796054228</v>
      </c>
      <c r="I7" s="18">
        <f>SUM(bahrain!I7,egypt!I7,jordan!I7,lebanon!I7,palestine!I7,sudan!I7,syria!I7,yemen!I7)</f>
        <v>20154.77700109332</v>
      </c>
      <c r="J7" s="18">
        <f>SUM(bahrain!J7,egypt!J7,jordan!J7,lebanon!J7,palestine!J7,sudan!J7,syria!J7,yemen!J7)</f>
        <v>22357.694560069951</v>
      </c>
      <c r="K7" s="128">
        <f>SUM(bahrain!K7,egypt!K7,jordan!K7,lebanon!K7,palestine!K7,sudan!K7,syria!K7,yemen!K7)</f>
        <v>16101.652265149572</v>
      </c>
      <c r="L7" s="20" t="s">
        <v>8</v>
      </c>
      <c r="N7" s="182">
        <f>B7+'oil exporter'!B7-all!B7</f>
        <v>0</v>
      </c>
      <c r="O7" s="182">
        <f>C7+'oil exporter'!C7-all!C7</f>
        <v>0</v>
      </c>
      <c r="P7" s="182">
        <f>D7+'oil exporter'!D7-all!D7</f>
        <v>0</v>
      </c>
      <c r="Q7" s="182">
        <f>E7+'oil exporter'!E7-all!E7</f>
        <v>0</v>
      </c>
      <c r="R7" s="182">
        <f>F7+'oil exporter'!F7-all!F7</f>
        <v>0</v>
      </c>
      <c r="S7" s="182">
        <f>G7+'oil exporter'!G7-all!G7</f>
        <v>0</v>
      </c>
      <c r="T7" s="182">
        <f>H7+'oil exporter'!H7-all!H7</f>
        <v>0</v>
      </c>
      <c r="U7" s="182">
        <f>I7+'oil exporter'!I7-all!I7</f>
        <v>0</v>
      </c>
      <c r="V7" s="182">
        <f>J7+'oil exporter'!J7-all!J7</f>
        <v>0</v>
      </c>
      <c r="W7" s="182">
        <f>K7+'oil exporter'!K7-all!K7</f>
        <v>0</v>
      </c>
    </row>
    <row r="8" spans="1:23">
      <c r="A8" s="21" t="s">
        <v>9</v>
      </c>
      <c r="B8" s="22">
        <f>SUM(bahrain!B8,egypt!B8,jordan!B8,lebanon!B8,palestine!B8,sudan!B8,syria!B8,yemen!B8)</f>
        <v>86899.140706140388</v>
      </c>
      <c r="C8" s="22">
        <f>SUM(bahrain!C8,egypt!C8,jordan!C8,lebanon!C8,palestine!C8,sudan!C8,syria!C8,yemen!C8)</f>
        <v>69492.564806549839</v>
      </c>
      <c r="D8" s="22">
        <f>SUM(bahrain!D8,egypt!D8,jordan!D8,lebanon!D8,palestine!D8,sudan!D8,syria!D8,yemen!D8)</f>
        <v>84939.56263937008</v>
      </c>
      <c r="E8" s="22">
        <f>SUM(bahrain!E8,egypt!E8,jordan!E8,lebanon!E8,palestine!E8,sudan!E8,syria!E8,yemen!E8)</f>
        <v>93959.962034982396</v>
      </c>
      <c r="F8" s="129">
        <f>SUM(bahrain!F8,egypt!F8,jordan!F8,lebanon!F8,palestine!F8,sudan!F8,syria!F8,yemen!F8)</f>
        <v>80357.625529484954</v>
      </c>
      <c r="G8" s="22">
        <f>SUM(bahrain!G8,egypt!G8,jordan!G8,lebanon!G8,palestine!G8,sudan!G8,syria!G8,yemen!G8)</f>
        <v>50056.091206862955</v>
      </c>
      <c r="H8" s="22">
        <f>SUM(bahrain!H8,egypt!H8,jordan!H8,lebanon!H8,palestine!H8,sudan!H8,syria!H8,yemen!H8)</f>
        <v>42361.70817163404</v>
      </c>
      <c r="I8" s="22">
        <f>SUM(bahrain!I8,egypt!I8,jordan!I8,lebanon!I8,palestine!I8,sudan!I8,syria!I8,yemen!I8)</f>
        <v>50531.222332669597</v>
      </c>
      <c r="J8" s="22">
        <f>SUM(bahrain!J8,egypt!J8,jordan!J8,lebanon!J8,palestine!J8,sudan!J8,syria!J8,yemen!J8)</f>
        <v>52118.367448416073</v>
      </c>
      <c r="K8" s="129">
        <f>SUM(bahrain!K8,egypt!K8,jordan!K8,lebanon!K8,palestine!K8,sudan!K8,syria!K8,yemen!K8)</f>
        <v>34320.205782404111</v>
      </c>
      <c r="L8" s="23" t="s">
        <v>10</v>
      </c>
      <c r="N8" s="182">
        <f>B8+'oil exporter'!B8-all!B8</f>
        <v>0</v>
      </c>
      <c r="O8" s="182">
        <f>C8+'oil exporter'!C8-all!C8</f>
        <v>0</v>
      </c>
      <c r="P8" s="182">
        <f>D8+'oil exporter'!D8-all!D8</f>
        <v>0</v>
      </c>
      <c r="Q8" s="182">
        <f>E8+'oil exporter'!E8-all!E8</f>
        <v>0</v>
      </c>
      <c r="R8" s="182">
        <f>F8+'oil exporter'!F8-all!F8</f>
        <v>0</v>
      </c>
      <c r="S8" s="182">
        <f>G8+'oil exporter'!G8-all!G8</f>
        <v>0</v>
      </c>
      <c r="T8" s="182">
        <f>H8+'oil exporter'!H8-all!H8</f>
        <v>0</v>
      </c>
      <c r="U8" s="182">
        <f>I8+'oil exporter'!I8-all!I8</f>
        <v>0</v>
      </c>
      <c r="V8" s="182">
        <f>J8+'oil exporter'!J8-all!J8</f>
        <v>0</v>
      </c>
      <c r="W8" s="182">
        <f>K8+'oil exporter'!K8-all!K8</f>
        <v>0</v>
      </c>
    </row>
    <row r="9" spans="1:23">
      <c r="A9" s="21" t="s">
        <v>176</v>
      </c>
      <c r="B9" s="22">
        <f>SUM(bahrain!B9,egypt!B9,jordan!B9,lebanon!B9,palestine!B9,sudan!B9,syria!B9,yemen!B9)</f>
        <v>11548.822986141226</v>
      </c>
      <c r="C9" s="22">
        <f>SUM(bahrain!C9,egypt!C9,jordan!C9,lebanon!C9,palestine!C9,sudan!C9,syria!C9,yemen!C9)</f>
        <v>6954.0154589260146</v>
      </c>
      <c r="D9" s="22">
        <f>SUM(bahrain!D9,egypt!D9,jordan!D9,lebanon!D9,palestine!D9,sudan!D9,syria!D9,yemen!D9)</f>
        <v>9060.0056433904319</v>
      </c>
      <c r="E9" s="22">
        <f>SUM(bahrain!E9,egypt!E9,jordan!E9,lebanon!E9,palestine!E9,sudan!E9,syria!E9,yemen!E9)</f>
        <v>11793.527027923546</v>
      </c>
      <c r="F9" s="129">
        <f>SUM(bahrain!F9,egypt!F9,jordan!F9,lebanon!F9,palestine!F9,sudan!F9,syria!F9,yemen!F9)</f>
        <v>5726.6402516992493</v>
      </c>
      <c r="G9" s="22">
        <f>SUM(bahrain!G9,egypt!G9,jordan!G9,lebanon!G9,palestine!G9,sudan!G9,syria!G9,yemen!G9)</f>
        <v>35268.295009792229</v>
      </c>
      <c r="H9" s="22">
        <f>SUM(bahrain!H9,egypt!H9,jordan!H9,lebanon!H9,palestine!H9,sudan!H9,syria!H9,yemen!H9)</f>
        <v>25231.795037978398</v>
      </c>
      <c r="I9" s="22">
        <f>SUM(bahrain!I9,egypt!I9,jordan!I9,lebanon!I9,palestine!I9,sudan!I9,syria!I9,yemen!I9)</f>
        <v>31532.641895395394</v>
      </c>
      <c r="J9" s="22">
        <f>SUM(bahrain!J9,egypt!J9,jordan!J9,lebanon!J9,palestine!J9,sudan!J9,syria!J9,yemen!J9)</f>
        <v>30247.157201944916</v>
      </c>
      <c r="K9" s="129">
        <f>SUM(bahrain!K9,egypt!K9,jordan!K9,lebanon!K9,palestine!K9,sudan!K9,syria!K9,yemen!K9)</f>
        <v>8503.0978273198198</v>
      </c>
      <c r="L9" s="23" t="s">
        <v>177</v>
      </c>
      <c r="N9" s="182">
        <f>B9+'oil exporter'!B9-all!B9</f>
        <v>0</v>
      </c>
      <c r="O9" s="182">
        <f>C9+'oil exporter'!C9-all!C9</f>
        <v>0</v>
      </c>
      <c r="P9" s="182">
        <f>D9+'oil exporter'!D9-all!D9</f>
        <v>0</v>
      </c>
      <c r="Q9" s="182">
        <f>E9+'oil exporter'!E9-all!E9</f>
        <v>0</v>
      </c>
      <c r="R9" s="182">
        <f>F9+'oil exporter'!F9-all!F9</f>
        <v>0</v>
      </c>
      <c r="S9" s="182">
        <f>G9+'oil exporter'!G9-all!G9</f>
        <v>0</v>
      </c>
      <c r="T9" s="182">
        <f>H9+'oil exporter'!H9-all!H9</f>
        <v>0</v>
      </c>
      <c r="U9" s="182">
        <f>I9+'oil exporter'!I9-all!I9</f>
        <v>0</v>
      </c>
      <c r="V9" s="182">
        <f>J9+'oil exporter'!J9-all!J9</f>
        <v>0</v>
      </c>
      <c r="W9" s="182">
        <f>K9+'oil exporter'!K9-all!K9</f>
        <v>0</v>
      </c>
    </row>
    <row r="10" spans="1:23" ht="13.5" thickBot="1">
      <c r="A10" s="24" t="s">
        <v>183</v>
      </c>
      <c r="B10" s="18">
        <f>SUM(bahrain!B10,egypt!B10,jordan!B10,lebanon!B10,palestine!B10,sudan!B10,syria!B10,yemen!B10)</f>
        <v>4574.800603544918</v>
      </c>
      <c r="C10" s="18">
        <f>SUM(bahrain!C10,egypt!C10,jordan!C10,lebanon!C10,palestine!C10,sudan!C10,syria!C10,yemen!C10)</f>
        <v>539.38838604491889</v>
      </c>
      <c r="D10" s="18">
        <f>SUM(bahrain!D10,egypt!D10,jordan!D10,lebanon!D10,palestine!D10,sudan!D10,syria!D10,yemen!D10)</f>
        <v>626.73781908877299</v>
      </c>
      <c r="E10" s="18">
        <f>SUM(bahrain!E10,egypt!E10,jordan!E10,lebanon!E10,palestine!E10,sudan!E10,syria!E10,yemen!E10)</f>
        <v>579.4543832364717</v>
      </c>
      <c r="F10" s="128">
        <f>SUM(bahrain!F10,egypt!F10,jordan!F10,lebanon!F10,palestine!F10,sudan!F10,syria!F10,yemen!F10)</f>
        <v>423.37067157113967</v>
      </c>
      <c r="G10" s="18">
        <f>SUM(bahrain!G10,egypt!G10,jordan!G10,lebanon!G10,palestine!G10,sudan!G10,syria!G10,yemen!G10)</f>
        <v>3504.6830741553622</v>
      </c>
      <c r="H10" s="18">
        <f>SUM(bahrain!H10,egypt!H10,jordan!H10,lebanon!H10,palestine!H10,sudan!H10,syria!H10,yemen!H10)</f>
        <v>2264.2760615298657</v>
      </c>
      <c r="I10" s="18">
        <f>SUM(bahrain!I10,egypt!I10,jordan!I10,lebanon!I10,palestine!I10,sudan!I10,syria!I10,yemen!I10)</f>
        <v>2799.0566059805756</v>
      </c>
      <c r="J10" s="18">
        <f>SUM(bahrain!J10,egypt!J10,jordan!J10,lebanon!J10,palestine!J10,sudan!J10,syria!J10,yemen!J10)</f>
        <v>2684.4555072278422</v>
      </c>
      <c r="K10" s="128">
        <f>SUM(bahrain!K10,egypt!K10,jordan!K10,lebanon!K10,palestine!K10,sudan!K10,syria!K10,yemen!K10)</f>
        <v>3174.6485204668115</v>
      </c>
      <c r="L10" s="25" t="s">
        <v>194</v>
      </c>
      <c r="N10" s="182">
        <f>B10+'oil exporter'!B10-all!B10</f>
        <v>0</v>
      </c>
      <c r="O10" s="182">
        <f>C10+'oil exporter'!C10-all!C10</f>
        <v>0</v>
      </c>
      <c r="P10" s="182">
        <f>D10+'oil exporter'!D10-all!D10</f>
        <v>0</v>
      </c>
      <c r="Q10" s="182">
        <f>E10+'oil exporter'!E10-all!E10</f>
        <v>0</v>
      </c>
      <c r="R10" s="182">
        <f>F10+'oil exporter'!F10-all!F10</f>
        <v>0</v>
      </c>
      <c r="S10" s="182">
        <f>G10+'oil exporter'!G10-all!G10</f>
        <v>0</v>
      </c>
      <c r="T10" s="182">
        <f>H10+'oil exporter'!H10-all!H10</f>
        <v>0</v>
      </c>
      <c r="U10" s="182">
        <f>I10+'oil exporter'!I10-all!I10</f>
        <v>0</v>
      </c>
      <c r="V10" s="182">
        <f>J10+'oil exporter'!J10-all!J10</f>
        <v>0</v>
      </c>
      <c r="W10" s="182">
        <f>K10+'oil exporter'!K10-all!K10</f>
        <v>0</v>
      </c>
    </row>
    <row r="11" spans="1:23" s="13" customFormat="1" ht="19.5" thickBot="1">
      <c r="A11" s="26" t="s">
        <v>11</v>
      </c>
      <c r="B11" s="27">
        <f>SUM(bahrain!B11,egypt!B11,jordan!B11,lebanon!B11,palestine!B11,sudan!B11,syria!B11,yemen!B11)</f>
        <v>51745.586489122274</v>
      </c>
      <c r="C11" s="27">
        <f>SUM(bahrain!C11,egypt!C11,jordan!C11,lebanon!C11,palestine!C11,sudan!C11,syria!C11,yemen!C11)</f>
        <v>42236.546099870131</v>
      </c>
      <c r="D11" s="27">
        <f>SUM(bahrain!D11,egypt!D11,jordan!D11,lebanon!D11,palestine!D11,sudan!D11,syria!D11,yemen!D11)</f>
        <v>47637.943185258067</v>
      </c>
      <c r="E11" s="27">
        <f>SUM(bahrain!E11,egypt!E11,jordan!E11,lebanon!E11,palestine!E11,sudan!E11,syria!E11,yemen!E11)</f>
        <v>52389.496864845743</v>
      </c>
      <c r="F11" s="130">
        <f>SUM(bahrain!F11,egypt!F11,jordan!F11,lebanon!F11,palestine!F11,sudan!F11,syria!F11,yemen!F11)</f>
        <v>49096.065470128378</v>
      </c>
      <c r="G11" s="27">
        <f>SUM(bahrain!G11,egypt!G11,jordan!G11,lebanon!G11,palestine!G11,sudan!G11,syria!G11,yemen!G11)</f>
        <v>17106.077310343931</v>
      </c>
      <c r="H11" s="27">
        <f>SUM(bahrain!H11,egypt!H11,jordan!H11,lebanon!H11,palestine!H11,sudan!H11,syria!H11,yemen!H11)</f>
        <v>13090.001660407734</v>
      </c>
      <c r="I11" s="27">
        <f>SUM(bahrain!I11,egypt!I11,jordan!I11,lebanon!I11,palestine!I11,sudan!I11,syria!I11,yemen!I11)</f>
        <v>15971.926364782434</v>
      </c>
      <c r="J11" s="27">
        <f>SUM(bahrain!J11,egypt!J11,jordan!J11,lebanon!J11,palestine!J11,sudan!J11,syria!J11,yemen!J11)</f>
        <v>17428.920049887121</v>
      </c>
      <c r="K11" s="130">
        <f>SUM(bahrain!K11,egypt!K11,jordan!K11,lebanon!K11,palestine!K11,sudan!K11,syria!K11,yemen!K11)</f>
        <v>10407.62200237521</v>
      </c>
      <c r="L11" s="28" t="s">
        <v>12</v>
      </c>
      <c r="M11" s="12"/>
      <c r="N11" s="182">
        <f>B11+'oil exporter'!B11-all!B11</f>
        <v>0</v>
      </c>
      <c r="O11" s="182">
        <f>C11+'oil exporter'!C11-all!C11</f>
        <v>0</v>
      </c>
      <c r="P11" s="182">
        <f>D11+'oil exporter'!D11-all!D11</f>
        <v>0</v>
      </c>
      <c r="Q11" s="182">
        <f>E11+'oil exporter'!E11-all!E11</f>
        <v>0</v>
      </c>
      <c r="R11" s="182">
        <f>F11+'oil exporter'!F11-all!F11</f>
        <v>0</v>
      </c>
      <c r="S11" s="182">
        <f>G11+'oil exporter'!G11-all!G11</f>
        <v>0</v>
      </c>
      <c r="T11" s="182">
        <f>H11+'oil exporter'!H11-all!H11</f>
        <v>0</v>
      </c>
      <c r="U11" s="182">
        <f>I11+'oil exporter'!I11-all!I11</f>
        <v>0</v>
      </c>
      <c r="V11" s="182">
        <f>J11+'oil exporter'!J11-all!J11</f>
        <v>0</v>
      </c>
      <c r="W11" s="182">
        <f>K11+'oil exporter'!K11-all!K11</f>
        <v>0</v>
      </c>
    </row>
    <row r="12" spans="1:23" s="13" customFormat="1" ht="15" thickBot="1">
      <c r="A12" s="29" t="s">
        <v>184</v>
      </c>
      <c r="B12" s="30">
        <f>SUM(bahrain!B12,egypt!B12,jordan!B12,lebanon!B12,palestine!B12,sudan!B12,syria!B12,yemen!B12)</f>
        <v>35129.915235203036</v>
      </c>
      <c r="C12" s="30">
        <f>SUM(bahrain!C12,egypt!C12,jordan!C12,lebanon!C12,palestine!C12,sudan!C12,syria!C12,yemen!C12)</f>
        <v>31920.14793187231</v>
      </c>
      <c r="D12" s="30">
        <f>SUM(bahrain!D12,egypt!D12,jordan!D12,lebanon!D12,palestine!D12,sudan!D12,syria!D12,yemen!D12)</f>
        <v>35563.403726865727</v>
      </c>
      <c r="E12" s="30">
        <f>SUM(bahrain!E12,egypt!E12,jordan!E12,lebanon!E12,palestine!E12,sudan!E12,syria!E12,yemen!E12)</f>
        <v>38760.430735391281</v>
      </c>
      <c r="F12" s="63">
        <f>SUM(bahrain!F12,egypt!F12,jordan!F12,lebanon!F12,palestine!F12,sudan!F12,syria!F12,yemen!F12)</f>
        <v>35038.828538860798</v>
      </c>
      <c r="G12" s="30">
        <f>SUM(bahrain!G12,egypt!G12,jordan!G12,lebanon!G12,palestine!G12,sudan!G12,syria!G12,yemen!G12)</f>
        <v>15970.331219010566</v>
      </c>
      <c r="H12" s="30">
        <f>SUM(bahrain!H12,egypt!H12,jordan!H12,lebanon!H12,palestine!H12,sudan!H12,syria!H12,yemen!H12)</f>
        <v>12209.89873927008</v>
      </c>
      <c r="I12" s="30">
        <f>SUM(bahrain!I12,egypt!I12,jordan!I12,lebanon!I12,palestine!I12,sudan!I12,syria!I12,yemen!I12)</f>
        <v>14894.325481548933</v>
      </c>
      <c r="J12" s="30">
        <f>SUM(bahrain!J12,egypt!J12,jordan!J12,lebanon!J12,palestine!J12,sudan!J12,syria!J12,yemen!J12)</f>
        <v>15758.063091656681</v>
      </c>
      <c r="K12" s="63">
        <f>SUM(bahrain!K12,egypt!K12,jordan!K12,lebanon!K12,palestine!K12,sudan!K12,syria!K12,yemen!K12)</f>
        <v>9125.0821690262692</v>
      </c>
      <c r="L12" s="31" t="s">
        <v>185</v>
      </c>
      <c r="M12" s="12"/>
      <c r="N12" s="182">
        <f>B12+'oil exporter'!B12-all!B12</f>
        <v>0</v>
      </c>
      <c r="O12" s="182">
        <f>C12+'oil exporter'!C12-all!C12</f>
        <v>0</v>
      </c>
      <c r="P12" s="182">
        <f>D12+'oil exporter'!D12-all!D12</f>
        <v>0</v>
      </c>
      <c r="Q12" s="182">
        <f>E12+'oil exporter'!E12-all!E12</f>
        <v>0</v>
      </c>
      <c r="R12" s="182">
        <f>F12+'oil exporter'!F12-all!F12</f>
        <v>0</v>
      </c>
      <c r="S12" s="182">
        <f>G12+'oil exporter'!G12-all!G12</f>
        <v>0</v>
      </c>
      <c r="T12" s="182">
        <f>H12+'oil exporter'!H12-all!H12</f>
        <v>0</v>
      </c>
      <c r="U12" s="182">
        <f>I12+'oil exporter'!I12-all!I12</f>
        <v>0</v>
      </c>
      <c r="V12" s="182">
        <f>J12+'oil exporter'!J12-all!J12</f>
        <v>0</v>
      </c>
      <c r="W12" s="182">
        <f>K12+'oil exporter'!K12-all!K12</f>
        <v>0</v>
      </c>
    </row>
    <row r="13" spans="1:23">
      <c r="A13" s="17" t="s">
        <v>13</v>
      </c>
      <c r="B13" s="19">
        <f>SUM(bahrain!B13,egypt!B13,jordan!B13,lebanon!B13,palestine!B13,sudan!B13,syria!B13,yemen!B13)</f>
        <v>34392.682610202093</v>
      </c>
      <c r="C13" s="19">
        <f>SUM(bahrain!C13,egypt!C13,jordan!C13,lebanon!C13,palestine!C13,sudan!C13,syria!C13,yemen!C13)</f>
        <v>30916.699573925922</v>
      </c>
      <c r="D13" s="19">
        <f>SUM(bahrain!D13,egypt!D13,jordan!D13,lebanon!D13,palestine!D13,sudan!D13,syria!D13,yemen!D13)</f>
        <v>37065.32786167119</v>
      </c>
      <c r="E13" s="19">
        <f>SUM(bahrain!E13,egypt!E13,jordan!E13,lebanon!E13,palestine!E13,sudan!E13,syria!E13,yemen!E13)</f>
        <v>39125.866758333686</v>
      </c>
      <c r="F13" s="146">
        <f>SUM(bahrain!F13,egypt!F13,jordan!F13,lebanon!F13,palestine!F13,sudan!F13,syria!F13,yemen!F13)</f>
        <v>35259.349819764859</v>
      </c>
      <c r="G13" s="19">
        <f>SUM(bahrain!G13,egypt!G13,jordan!G13,lebanon!G13,palestine!G13,sudan!G13,syria!G13,yemen!G13)</f>
        <v>16009.121188733865</v>
      </c>
      <c r="H13" s="19">
        <f>SUM(bahrain!H13,egypt!H13,jordan!H13,lebanon!H13,palestine!H13,sudan!H13,syria!H13,yemen!H13)</f>
        <v>10913.985906266684</v>
      </c>
      <c r="I13" s="19">
        <f>SUM(bahrain!I13,egypt!I13,jordan!I13,lebanon!I13,palestine!I13,sudan!I13,syria!I13,yemen!I13)</f>
        <v>14404.083256926238</v>
      </c>
      <c r="J13" s="19">
        <f>SUM(bahrain!J13,egypt!J13,jordan!J13,lebanon!J13,palestine!J13,sudan!J13,syria!J13,yemen!J13)</f>
        <v>15788.72140804025</v>
      </c>
      <c r="K13" s="146">
        <f>SUM(bahrain!K13,egypt!K13,jordan!K13,lebanon!K13,palestine!K13,sudan!K13,syria!K13,yemen!K13)</f>
        <v>8980.099748942408</v>
      </c>
      <c r="L13" s="158" t="s">
        <v>178</v>
      </c>
      <c r="N13" s="182">
        <f>B13+'oil exporter'!B13-all!B13</f>
        <v>0</v>
      </c>
      <c r="O13" s="182">
        <f>C13+'oil exporter'!C13-all!C13</f>
        <v>0</v>
      </c>
      <c r="P13" s="182">
        <f>D13+'oil exporter'!D13-all!D13</f>
        <v>0</v>
      </c>
      <c r="Q13" s="182">
        <f>E13+'oil exporter'!E13-all!E13</f>
        <v>0</v>
      </c>
      <c r="R13" s="182">
        <f>F13+'oil exporter'!F13-all!F13</f>
        <v>0</v>
      </c>
      <c r="S13" s="182">
        <f>G13+'oil exporter'!G13-all!G13</f>
        <v>0</v>
      </c>
      <c r="T13" s="182">
        <f>H13+'oil exporter'!H13-all!H13</f>
        <v>0</v>
      </c>
      <c r="U13" s="182">
        <f>I13+'oil exporter'!I13-all!I13</f>
        <v>0</v>
      </c>
      <c r="V13" s="182">
        <f>J13+'oil exporter'!J13-all!J13</f>
        <v>0</v>
      </c>
      <c r="W13" s="182">
        <f>K13+'oil exporter'!K13-all!K13</f>
        <v>0</v>
      </c>
    </row>
    <row r="14" spans="1:23">
      <c r="A14" s="35" t="s">
        <v>15</v>
      </c>
      <c r="B14" s="18">
        <f>SUM(bahrain!B14,egypt!B14,jordan!B14,lebanon!B14,palestine!B14,sudan!B14,syria!B14,yemen!B14)</f>
        <v>29862.822564966493</v>
      </c>
      <c r="C14" s="18">
        <f>SUM(bahrain!C14,egypt!C14,jordan!C14,lebanon!C14,palestine!C14,sudan!C14,syria!C14,yemen!C14)</f>
        <v>28247.988520959119</v>
      </c>
      <c r="D14" s="18">
        <f>SUM(bahrain!D14,egypt!D14,jordan!D14,lebanon!D14,palestine!D14,sudan!D14,syria!D14,yemen!D14)</f>
        <v>32968.821172470773</v>
      </c>
      <c r="E14" s="18">
        <f>SUM(bahrain!E14,egypt!E14,jordan!E14,lebanon!E14,palestine!E14,sudan!E14,syria!E14,yemen!E14)</f>
        <v>35229.951714125593</v>
      </c>
      <c r="F14" s="128">
        <f>SUM(bahrain!F14,egypt!F14,jordan!F14,lebanon!F14,palestine!F14,sudan!F14,syria!F14,yemen!F14)</f>
        <v>32374.510662996428</v>
      </c>
      <c r="G14" s="18">
        <f>SUM(bahrain!G14,egypt!G14,jordan!G14,lebanon!G14,palestine!G14,sudan!G14,syria!G14,yemen!G14)</f>
        <v>15298.098492788777</v>
      </c>
      <c r="H14" s="18">
        <f>SUM(bahrain!H14,egypt!H14,jordan!H14,lebanon!H14,palestine!H14,sudan!H14,syria!H14,yemen!H14)</f>
        <v>10370.355421784767</v>
      </c>
      <c r="I14" s="18">
        <f>SUM(bahrain!I14,egypt!I14,jordan!I14,lebanon!I14,palestine!I14,sudan!I14,syria!I14,yemen!I14)</f>
        <v>13800.096257117917</v>
      </c>
      <c r="J14" s="18">
        <f>SUM(bahrain!J14,egypt!J14,jordan!J14,lebanon!J14,palestine!J14,sudan!J14,syria!J14,yemen!J14)</f>
        <v>14823.032123558956</v>
      </c>
      <c r="K14" s="128">
        <f>SUM(bahrain!K14,egypt!K14,jordan!K14,lebanon!K14,palestine!K14,sudan!K14,syria!K14,yemen!K14)</f>
        <v>8092.3007255935845</v>
      </c>
      <c r="L14" s="36" t="s">
        <v>16</v>
      </c>
      <c r="N14" s="182">
        <f>B14+'oil exporter'!B14-all!B14</f>
        <v>0</v>
      </c>
      <c r="O14" s="182">
        <f>C14+'oil exporter'!C14-all!C14</f>
        <v>0</v>
      </c>
      <c r="P14" s="182">
        <f>D14+'oil exporter'!D14-all!D14</f>
        <v>0</v>
      </c>
      <c r="Q14" s="182">
        <f>E14+'oil exporter'!E14-all!E14</f>
        <v>0</v>
      </c>
      <c r="R14" s="182">
        <f>F14+'oil exporter'!F14-all!F14</f>
        <v>0</v>
      </c>
      <c r="S14" s="182">
        <f>G14+'oil exporter'!G14-all!G14</f>
        <v>0</v>
      </c>
      <c r="T14" s="182">
        <f>H14+'oil exporter'!H14-all!H14</f>
        <v>0</v>
      </c>
      <c r="U14" s="182">
        <f>I14+'oil exporter'!I14-all!I14</f>
        <v>0</v>
      </c>
      <c r="V14" s="182">
        <f>J14+'oil exporter'!J14-all!J14</f>
        <v>0</v>
      </c>
      <c r="W14" s="182">
        <f>K14+'oil exporter'!K14-all!K14</f>
        <v>0</v>
      </c>
    </row>
    <row r="15" spans="1:23">
      <c r="A15" s="37" t="s">
        <v>17</v>
      </c>
      <c r="B15" s="38">
        <f>SUM(bahrain!B15,egypt!B15,jordan!B15,lebanon!B15,palestine!B15,sudan!B15,syria!B15,yemen!B15)</f>
        <v>437.38022902825492</v>
      </c>
      <c r="C15" s="38">
        <f>SUM(bahrain!C15,egypt!C15,jordan!C15,lebanon!C15,palestine!C15,sudan!C15,syria!C15,yemen!C15)</f>
        <v>393.50318429183898</v>
      </c>
      <c r="D15" s="38">
        <f>SUM(bahrain!D15,egypt!D15,jordan!D15,lebanon!D15,palestine!D15,sudan!D15,syria!D15,yemen!D15)</f>
        <v>489.62713978679596</v>
      </c>
      <c r="E15" s="38">
        <f>SUM(bahrain!E15,egypt!E15,jordan!E15,lebanon!E15,palestine!E15,sudan!E15,syria!E15,yemen!E15)</f>
        <v>516.96302881575718</v>
      </c>
      <c r="F15" s="132">
        <f>SUM(bahrain!F15,egypt!F15,jordan!F15,lebanon!F15,palestine!F15,sudan!F15,syria!F15,yemen!F15)</f>
        <v>394.70013633625751</v>
      </c>
      <c r="G15" s="38">
        <f>SUM(bahrain!G15,egypt!G15,jordan!G15,lebanon!G15,palestine!G15,sudan!G15,syria!G15,yemen!G15)</f>
        <v>147.52160142188598</v>
      </c>
      <c r="H15" s="38">
        <f>SUM(bahrain!H15,egypt!H15,jordan!H15,lebanon!H15,palestine!H15,sudan!H15,syria!H15,yemen!H15)</f>
        <v>25.962150210039002</v>
      </c>
      <c r="I15" s="38">
        <f>SUM(bahrain!I15,egypt!I15,jordan!I15,lebanon!I15,palestine!I15,sudan!I15,syria!I15,yemen!I15)</f>
        <v>230.20237715660346</v>
      </c>
      <c r="J15" s="38">
        <f>SUM(bahrain!J15,egypt!J15,jordan!J15,lebanon!J15,palestine!J15,sudan!J15,syria!J15,yemen!J15)</f>
        <v>42.632111834458151</v>
      </c>
      <c r="K15" s="132">
        <f>SUM(bahrain!K15,egypt!K15,jordan!K15,lebanon!K15,palestine!K15,sudan!K15,syria!K15,yemen!K15)</f>
        <v>24.41011794722785</v>
      </c>
      <c r="L15" s="39" t="s">
        <v>18</v>
      </c>
      <c r="N15" s="182">
        <f>B15+'oil exporter'!B15-all!B15</f>
        <v>0</v>
      </c>
      <c r="O15" s="182">
        <f>C15+'oil exporter'!C15-all!C15</f>
        <v>0</v>
      </c>
      <c r="P15" s="182">
        <f>D15+'oil exporter'!D15-all!D15</f>
        <v>0</v>
      </c>
      <c r="Q15" s="182">
        <f>E15+'oil exporter'!E15-all!E15</f>
        <v>0</v>
      </c>
      <c r="R15" s="182">
        <f>F15+'oil exporter'!F15-all!F15</f>
        <v>0</v>
      </c>
      <c r="S15" s="182">
        <f>G15+'oil exporter'!G15-all!G15</f>
        <v>0</v>
      </c>
      <c r="T15" s="182">
        <f>H15+'oil exporter'!H15-all!H15</f>
        <v>0</v>
      </c>
      <c r="U15" s="182">
        <f>I15+'oil exporter'!I15-all!I15</f>
        <v>0</v>
      </c>
      <c r="V15" s="182">
        <f>J15+'oil exporter'!J15-all!J15</f>
        <v>0</v>
      </c>
      <c r="W15" s="182">
        <f>K15+'oil exporter'!K15-all!K15</f>
        <v>0</v>
      </c>
    </row>
    <row r="16" spans="1:23">
      <c r="A16" s="37" t="s">
        <v>19</v>
      </c>
      <c r="B16" s="38">
        <f>SUM(bahrain!B16,egypt!B16,jordan!B16,lebanon!B16,palestine!B16,sudan!B16,syria!B16,yemen!B16)</f>
        <v>1439.4557497627563</v>
      </c>
      <c r="C16" s="38">
        <f>SUM(bahrain!C16,egypt!C16,jordan!C16,lebanon!C16,palestine!C16,sudan!C16,syria!C16,yemen!C16)</f>
        <v>1213.960954305855</v>
      </c>
      <c r="D16" s="38">
        <f>SUM(bahrain!D16,egypt!D16,jordan!D16,lebanon!D16,palestine!D16,sudan!D16,syria!D16,yemen!D16)</f>
        <v>1579.6223661111185</v>
      </c>
      <c r="E16" s="38">
        <f>SUM(bahrain!E16,egypt!E16,jordan!E16,lebanon!E16,palestine!E16,sudan!E16,syria!E16,yemen!E16)</f>
        <v>2060.646382973242</v>
      </c>
      <c r="F16" s="132">
        <f>SUM(bahrain!F16,egypt!F16,jordan!F16,lebanon!F16,palestine!F16,sudan!F16,syria!F16,yemen!F16)</f>
        <v>2163.4834805474188</v>
      </c>
      <c r="G16" s="38">
        <f>SUM(bahrain!G16,egypt!G16,jordan!G16,lebanon!G16,palestine!G16,sudan!G16,syria!G16,yemen!G16)</f>
        <v>707.97564298665156</v>
      </c>
      <c r="H16" s="38">
        <f>SUM(bahrain!H16,egypt!H16,jordan!H16,lebanon!H16,palestine!H16,sudan!H16,syria!H16,yemen!H16)</f>
        <v>532.0361869241915</v>
      </c>
      <c r="I16" s="38">
        <f>SUM(bahrain!I16,egypt!I16,jordan!I16,lebanon!I16,palestine!I16,sudan!I16,syria!I16,yemen!I16)</f>
        <v>507.29445366132671</v>
      </c>
      <c r="J16" s="38">
        <f>SUM(bahrain!J16,egypt!J16,jordan!J16,lebanon!J16,palestine!J16,sudan!J16,syria!J16,yemen!J16)</f>
        <v>839.97699823212179</v>
      </c>
      <c r="K16" s="132">
        <f>SUM(bahrain!K16,egypt!K16,jordan!K16,lebanon!K16,palestine!K16,sudan!K16,syria!K16,yemen!K16)</f>
        <v>530.25773011133447</v>
      </c>
      <c r="L16" s="39" t="s">
        <v>20</v>
      </c>
      <c r="N16" s="182">
        <f>B16+'oil exporter'!B16-all!B16</f>
        <v>0</v>
      </c>
      <c r="O16" s="182">
        <f>C16+'oil exporter'!C16-all!C16</f>
        <v>0</v>
      </c>
      <c r="P16" s="182">
        <f>D16+'oil exporter'!D16-all!D16</f>
        <v>0</v>
      </c>
      <c r="Q16" s="182">
        <f>E16+'oil exporter'!E16-all!E16</f>
        <v>0</v>
      </c>
      <c r="R16" s="182">
        <f>F16+'oil exporter'!F16-all!F16</f>
        <v>0</v>
      </c>
      <c r="S16" s="182">
        <f>G16+'oil exporter'!G16-all!G16</f>
        <v>0</v>
      </c>
      <c r="T16" s="182">
        <f>H16+'oil exporter'!H16-all!H16</f>
        <v>0</v>
      </c>
      <c r="U16" s="182">
        <f>I16+'oil exporter'!I16-all!I16</f>
        <v>0</v>
      </c>
      <c r="V16" s="182">
        <f>J16+'oil exporter'!J16-all!J16</f>
        <v>0</v>
      </c>
      <c r="W16" s="182">
        <f>K16+'oil exporter'!K16-all!K16</f>
        <v>0</v>
      </c>
    </row>
    <row r="17" spans="1:23">
      <c r="A17" s="37" t="s">
        <v>21</v>
      </c>
      <c r="B17" s="38">
        <f>SUM(bahrain!B17,egypt!B17,jordan!B17,lebanon!B17,palestine!B17,sudan!B17,syria!B17,yemen!B17)</f>
        <v>370.42448829223025</v>
      </c>
      <c r="C17" s="38">
        <f>SUM(bahrain!C17,egypt!C17,jordan!C17,lebanon!C17,palestine!C17,sudan!C17,syria!C17,yemen!C17)</f>
        <v>420.55705319367138</v>
      </c>
      <c r="D17" s="38">
        <f>SUM(bahrain!D17,egypt!D17,jordan!D17,lebanon!D17,palestine!D17,sudan!D17,syria!D17,yemen!D17)</f>
        <v>450.72523445290238</v>
      </c>
      <c r="E17" s="38">
        <f>SUM(bahrain!E17,egypt!E17,jordan!E17,lebanon!E17,palestine!E17,sudan!E17,syria!E17,yemen!E17)</f>
        <v>530.78938064152896</v>
      </c>
      <c r="F17" s="132">
        <f>SUM(bahrain!F17,egypt!F17,jordan!F17,lebanon!F17,palestine!F17,sudan!F17,syria!F17,yemen!F17)</f>
        <v>509.08596904163778</v>
      </c>
      <c r="G17" s="18">
        <f>SUM(bahrain!G17,egypt!G17,jordan!G17,lebanon!G17,palestine!G17,sudan!G17,syria!G17,yemen!G17)</f>
        <v>24.461223575735495</v>
      </c>
      <c r="H17" s="18">
        <f>SUM(bahrain!H17,egypt!H17,jordan!H17,lebanon!H17,palestine!H17,sudan!H17,syria!H17,yemen!H17)</f>
        <v>19.425289658598142</v>
      </c>
      <c r="I17" s="18">
        <f>SUM(bahrain!I17,egypt!I17,jordan!I17,lebanon!I17,palestine!I17,sudan!I17,syria!I17,yemen!I17)</f>
        <v>21.521790866358224</v>
      </c>
      <c r="J17" s="18">
        <f>SUM(bahrain!J17,egypt!J17,jordan!J17,lebanon!J17,palestine!J17,sudan!J17,syria!J17,yemen!J17)</f>
        <v>40.029819987965027</v>
      </c>
      <c r="K17" s="128">
        <f>SUM(bahrain!K17,egypt!K17,jordan!K17,lebanon!K17,palestine!K17,sudan!K17,syria!K17,yemen!K17)</f>
        <v>23.922153651454444</v>
      </c>
      <c r="L17" s="39" t="s">
        <v>195</v>
      </c>
      <c r="N17" s="182">
        <f>B17+'oil exporter'!B17-all!B17</f>
        <v>0</v>
      </c>
      <c r="O17" s="182">
        <f>C17+'oil exporter'!C17-all!C17</f>
        <v>0</v>
      </c>
      <c r="P17" s="182">
        <f>D17+'oil exporter'!D17-all!D17</f>
        <v>0</v>
      </c>
      <c r="Q17" s="182">
        <f>E17+'oil exporter'!E17-all!E17</f>
        <v>0</v>
      </c>
      <c r="R17" s="182">
        <f>F17+'oil exporter'!F17-all!F17</f>
        <v>0</v>
      </c>
      <c r="S17" s="182">
        <f>G17+'oil exporter'!G17-all!G17</f>
        <v>0</v>
      </c>
      <c r="T17" s="182">
        <f>H17+'oil exporter'!H17-all!H17</f>
        <v>0</v>
      </c>
      <c r="U17" s="182">
        <f>I17+'oil exporter'!I17-all!I17</f>
        <v>0</v>
      </c>
      <c r="V17" s="182">
        <f>J17+'oil exporter'!J17-all!J17</f>
        <v>0</v>
      </c>
      <c r="W17" s="182">
        <f>K17+'oil exporter'!K17-all!K17</f>
        <v>0</v>
      </c>
    </row>
    <row r="18" spans="1:23">
      <c r="A18" s="37" t="s">
        <v>23</v>
      </c>
      <c r="B18" s="38">
        <f>SUM(bahrain!B18,egypt!B18,jordan!B18,lebanon!B18,palestine!B18,sudan!B18,syria!B18,yemen!B18)</f>
        <v>889.34332821287137</v>
      </c>
      <c r="C18" s="38">
        <f>SUM(bahrain!C18,egypt!C18,jordan!C18,lebanon!C18,palestine!C18,sudan!C18,syria!C18,yemen!C18)</f>
        <v>474.43235137665931</v>
      </c>
      <c r="D18" s="38">
        <f>SUM(bahrain!D18,egypt!D18,jordan!D18,lebanon!D18,palestine!D18,sudan!D18,syria!D18,yemen!D18)</f>
        <v>545.98931830096569</v>
      </c>
      <c r="E18" s="38">
        <f>SUM(bahrain!E18,egypt!E18,jordan!E18,lebanon!E18,palestine!E18,sudan!E18,syria!E18,yemen!E18)</f>
        <v>569.7842348490575</v>
      </c>
      <c r="F18" s="132">
        <f>SUM(bahrain!F18,egypt!F18,jordan!F18,lebanon!F18,palestine!F18,sudan!F18,syria!F18,yemen!F18)</f>
        <v>608.89091171272958</v>
      </c>
      <c r="G18" s="38">
        <f>SUM(bahrain!G18,egypt!G18,jordan!G18,lebanon!G18,palestine!G18,sudan!G18,syria!G18,yemen!G18)</f>
        <v>40.274519571505039</v>
      </c>
      <c r="H18" s="38">
        <f>SUM(bahrain!H18,egypt!H18,jordan!H18,lebanon!H18,palestine!H18,sudan!H18,syria!H18,yemen!H18)</f>
        <v>24.52509690405984</v>
      </c>
      <c r="I18" s="38">
        <f>SUM(bahrain!I18,egypt!I18,jordan!I18,lebanon!I18,palestine!I18,sudan!I18,syria!I18,yemen!I18)</f>
        <v>55.140913758905434</v>
      </c>
      <c r="J18" s="38">
        <f>SUM(bahrain!J18,egypt!J18,jordan!J18,lebanon!J18,palestine!J18,sudan!J18,syria!J18,yemen!J18)</f>
        <v>35.370365462320493</v>
      </c>
      <c r="K18" s="132">
        <f>SUM(bahrain!K18,egypt!K18,jordan!K18,lebanon!K18,palestine!K18,sudan!K18,syria!K18,yemen!K18)</f>
        <v>18.513615545698702</v>
      </c>
      <c r="L18" s="39" t="s">
        <v>24</v>
      </c>
      <c r="N18" s="182">
        <f>B18+'oil exporter'!B18-all!B18</f>
        <v>0</v>
      </c>
      <c r="O18" s="182">
        <f>C18+'oil exporter'!C18-all!C18</f>
        <v>0</v>
      </c>
      <c r="P18" s="182">
        <f>D18+'oil exporter'!D18-all!D18</f>
        <v>0</v>
      </c>
      <c r="Q18" s="182">
        <f>E18+'oil exporter'!E18-all!E18</f>
        <v>0</v>
      </c>
      <c r="R18" s="182">
        <f>F18+'oil exporter'!F18-all!F18</f>
        <v>0</v>
      </c>
      <c r="S18" s="182">
        <f>G18+'oil exporter'!G18-all!G18</f>
        <v>0</v>
      </c>
      <c r="T18" s="182">
        <f>H18+'oil exporter'!H18-all!H18</f>
        <v>0</v>
      </c>
      <c r="U18" s="182">
        <f>I18+'oil exporter'!I18-all!I18</f>
        <v>0</v>
      </c>
      <c r="V18" s="182">
        <f>J18+'oil exporter'!J18-all!J18</f>
        <v>0</v>
      </c>
      <c r="W18" s="182">
        <f>K18+'oil exporter'!K18-all!K18</f>
        <v>0</v>
      </c>
    </row>
    <row r="19" spans="1:23">
      <c r="A19" s="37" t="s">
        <v>25</v>
      </c>
      <c r="B19" s="38">
        <f>SUM(bahrain!B19,egypt!B19,jordan!B19,lebanon!B19,palestine!B19,sudan!B19,syria!B19,yemen!B19)</f>
        <v>3927.5587112198191</v>
      </c>
      <c r="C19" s="38">
        <f>SUM(bahrain!C19,egypt!C19,jordan!C19,lebanon!C19,palestine!C19,sudan!C19,syria!C19,yemen!C19)</f>
        <v>4539.8764621143819</v>
      </c>
      <c r="D19" s="38">
        <f>SUM(bahrain!D19,egypt!D19,jordan!D19,lebanon!D19,palestine!D19,sudan!D19,syria!D19,yemen!D19)</f>
        <v>4506.575297820691</v>
      </c>
      <c r="E19" s="38">
        <f>SUM(bahrain!E19,egypt!E19,jordan!E19,lebanon!E19,palestine!E19,sudan!E19,syria!E19,yemen!E19)</f>
        <v>4968.0284163740289</v>
      </c>
      <c r="F19" s="132">
        <f>SUM(bahrain!F19,egypt!F19,jordan!F19,lebanon!F19,palestine!F19,sudan!F19,syria!F19,yemen!F19)</f>
        <v>4565.6234087141311</v>
      </c>
      <c r="G19" s="38">
        <f>SUM(bahrain!G19,egypt!G19,jordan!G19,lebanon!G19,palestine!G19,sudan!G19,syria!G19,yemen!G19)</f>
        <v>2001.1144979604082</v>
      </c>
      <c r="H19" s="38">
        <f>SUM(bahrain!H19,egypt!H19,jordan!H19,lebanon!H19,palestine!H19,sudan!H19,syria!H19,yemen!H19)</f>
        <v>1536.6767150076491</v>
      </c>
      <c r="I19" s="38">
        <f>SUM(bahrain!I19,egypt!I19,jordan!I19,lebanon!I19,palestine!I19,sudan!I19,syria!I19,yemen!I19)</f>
        <v>1868.7973511679941</v>
      </c>
      <c r="J19" s="38">
        <f>SUM(bahrain!J19,egypt!J19,jordan!J19,lebanon!J19,palestine!J19,sudan!J19,syria!J19,yemen!J19)</f>
        <v>2068.3982452545624</v>
      </c>
      <c r="K19" s="132">
        <f>SUM(bahrain!K19,egypt!K19,jordan!K19,lebanon!K19,palestine!K19,sudan!K19,syria!K19,yemen!K19)</f>
        <v>1180.720144523254</v>
      </c>
      <c r="L19" s="39" t="s">
        <v>26</v>
      </c>
      <c r="N19" s="182">
        <f>B19+'oil exporter'!B19-all!B19</f>
        <v>0</v>
      </c>
      <c r="O19" s="182">
        <f>C19+'oil exporter'!C19-all!C19</f>
        <v>0</v>
      </c>
      <c r="P19" s="182">
        <f>D19+'oil exporter'!D19-all!D19</f>
        <v>0</v>
      </c>
      <c r="Q19" s="182">
        <f>E19+'oil exporter'!E19-all!E19</f>
        <v>0</v>
      </c>
      <c r="R19" s="182">
        <f>F19+'oil exporter'!F19-all!F19</f>
        <v>0</v>
      </c>
      <c r="S19" s="182">
        <f>G19+'oil exporter'!G19-all!G19</f>
        <v>0</v>
      </c>
      <c r="T19" s="182">
        <f>H19+'oil exporter'!H19-all!H19</f>
        <v>0</v>
      </c>
      <c r="U19" s="182">
        <f>I19+'oil exporter'!I19-all!I19</f>
        <v>0</v>
      </c>
      <c r="V19" s="182">
        <f>J19+'oil exporter'!J19-all!J19</f>
        <v>0</v>
      </c>
      <c r="W19" s="182">
        <f>K19+'oil exporter'!K19-all!K19</f>
        <v>0</v>
      </c>
    </row>
    <row r="20" spans="1:23">
      <c r="A20" s="37" t="s">
        <v>27</v>
      </c>
      <c r="B20" s="38">
        <f>SUM(bahrain!B20,egypt!B20,jordan!B20,lebanon!B20,palestine!B20,sudan!B20,syria!B20,yemen!B20)</f>
        <v>6811.6211499193614</v>
      </c>
      <c r="C20" s="38">
        <f>SUM(bahrain!C20,egypt!C20,jordan!C20,lebanon!C20,palestine!C20,sudan!C20,syria!C20,yemen!C20)</f>
        <v>7299.0158291169355</v>
      </c>
      <c r="D20" s="38">
        <f>SUM(bahrain!D20,egypt!D20,jordan!D20,lebanon!D20,palestine!D20,sudan!D20,syria!D20,yemen!D20)</f>
        <v>8817.0807921903488</v>
      </c>
      <c r="E20" s="38">
        <f>SUM(bahrain!E20,egypt!E20,jordan!E20,lebanon!E20,palestine!E20,sudan!E20,syria!E20,yemen!E20)</f>
        <v>7618.7882617507039</v>
      </c>
      <c r="F20" s="132">
        <f>SUM(bahrain!F20,egypt!F20,jordan!F20,lebanon!F20,palestine!F20,sudan!F20,syria!F20,yemen!F20)</f>
        <v>7041.0940689278468</v>
      </c>
      <c r="G20" s="38">
        <f>SUM(bahrain!G20,egypt!G20,jordan!G20,lebanon!G20,palestine!G20,sudan!G20,syria!G20,yemen!G20)</f>
        <v>2205.2477116004502</v>
      </c>
      <c r="H20" s="38">
        <f>SUM(bahrain!H20,egypt!H20,jordan!H20,lebanon!H20,palestine!H20,sudan!H20,syria!H20,yemen!H20)</f>
        <v>1527.9200526773207</v>
      </c>
      <c r="I20" s="38">
        <f>SUM(bahrain!I20,egypt!I20,jordan!I20,lebanon!I20,palestine!I20,sudan!I20,syria!I20,yemen!I20)</f>
        <v>2186.9928827028425</v>
      </c>
      <c r="J20" s="38">
        <f>SUM(bahrain!J20,egypt!J20,jordan!J20,lebanon!J20,palestine!J20,sudan!J20,syria!J20,yemen!J20)</f>
        <v>2064.6580482223812</v>
      </c>
      <c r="K20" s="132">
        <f>SUM(bahrain!K20,egypt!K20,jordan!K20,lebanon!K20,palestine!K20,sudan!K20,syria!K20,yemen!K20)</f>
        <v>722.3655584326192</v>
      </c>
      <c r="L20" s="39" t="s">
        <v>196</v>
      </c>
      <c r="N20" s="182">
        <f>B20+'oil exporter'!B20-all!B20</f>
        <v>0</v>
      </c>
      <c r="O20" s="182">
        <f>C20+'oil exporter'!C20-all!C20</f>
        <v>0</v>
      </c>
      <c r="P20" s="182">
        <f>D20+'oil exporter'!D20-all!D20</f>
        <v>0</v>
      </c>
      <c r="Q20" s="182">
        <f>E20+'oil exporter'!E20-all!E20</f>
        <v>0</v>
      </c>
      <c r="R20" s="182">
        <f>F20+'oil exporter'!F20-all!F20</f>
        <v>0</v>
      </c>
      <c r="S20" s="182">
        <f>G20+'oil exporter'!G20-all!G20</f>
        <v>0</v>
      </c>
      <c r="T20" s="182">
        <f>H20+'oil exporter'!H20-all!H20</f>
        <v>0</v>
      </c>
      <c r="U20" s="182">
        <f>I20+'oil exporter'!I20-all!I20</f>
        <v>0</v>
      </c>
      <c r="V20" s="182">
        <f>J20+'oil exporter'!J20-all!J20</f>
        <v>0</v>
      </c>
      <c r="W20" s="182">
        <f>K20+'oil exporter'!K20-all!K20</f>
        <v>0</v>
      </c>
    </row>
    <row r="21" spans="1:23">
      <c r="A21" s="37" t="s">
        <v>29</v>
      </c>
      <c r="B21" s="38">
        <f>SUM(bahrain!B21,egypt!B21,jordan!B21,lebanon!B21,palestine!B21,sudan!B21,syria!B21,yemen!B21)</f>
        <v>488.74242126283383</v>
      </c>
      <c r="C21" s="38">
        <f>SUM(bahrain!C21,egypt!C21,jordan!C21,lebanon!C21,palestine!C21,sudan!C21,syria!C21,yemen!C21)</f>
        <v>529.33271093483972</v>
      </c>
      <c r="D21" s="38">
        <f>SUM(bahrain!D21,egypt!D21,jordan!D21,lebanon!D21,palestine!D21,sudan!D21,syria!D21,yemen!D21)</f>
        <v>852.87993215016274</v>
      </c>
      <c r="E21" s="38">
        <f>SUM(bahrain!E21,egypt!E21,jordan!E21,lebanon!E21,palestine!E21,sudan!E21,syria!E21,yemen!E21)</f>
        <v>918.97700733602903</v>
      </c>
      <c r="F21" s="132">
        <f>SUM(bahrain!F21,egypt!F21,jordan!F21,lebanon!F21,palestine!F21,sudan!F21,syria!F21,yemen!F21)</f>
        <v>1310.9003650502443</v>
      </c>
      <c r="G21" s="38">
        <f>SUM(bahrain!G21,egypt!G21,jordan!G21,lebanon!G21,palestine!G21,sudan!G21,syria!G21,yemen!G21)</f>
        <v>494.82331310582026</v>
      </c>
      <c r="H21" s="38">
        <f>SUM(bahrain!H21,egypt!H21,jordan!H21,lebanon!H21,palestine!H21,sudan!H21,syria!H21,yemen!H21)</f>
        <v>332.52176702253701</v>
      </c>
      <c r="I21" s="38">
        <f>SUM(bahrain!I21,egypt!I21,jordan!I21,lebanon!I21,palestine!I21,sudan!I21,syria!I21,yemen!I21)</f>
        <v>485.14562565281489</v>
      </c>
      <c r="J21" s="38">
        <f>SUM(bahrain!J21,egypt!J21,jordan!J21,lebanon!J21,palestine!J21,sudan!J21,syria!J21,yemen!J21)</f>
        <v>570.03809129789931</v>
      </c>
      <c r="K21" s="132">
        <f>SUM(bahrain!K21,egypt!K21,jordan!K21,lebanon!K21,palestine!K21,sudan!K21,syria!K21,yemen!K21)</f>
        <v>293.09873761965616</v>
      </c>
      <c r="L21" s="39" t="s">
        <v>30</v>
      </c>
      <c r="N21" s="182">
        <f>B21+'oil exporter'!B21-all!B21</f>
        <v>0</v>
      </c>
      <c r="O21" s="182">
        <f>C21+'oil exporter'!C21-all!C21</f>
        <v>0</v>
      </c>
      <c r="P21" s="182">
        <f>D21+'oil exporter'!D21-all!D21</f>
        <v>0</v>
      </c>
      <c r="Q21" s="182">
        <f>E21+'oil exporter'!E21-all!E21</f>
        <v>0</v>
      </c>
      <c r="R21" s="182">
        <f>F21+'oil exporter'!F21-all!F21</f>
        <v>0</v>
      </c>
      <c r="S21" s="182">
        <f>G21+'oil exporter'!G21-all!G21</f>
        <v>0</v>
      </c>
      <c r="T21" s="182">
        <f>H21+'oil exporter'!H21-all!H21</f>
        <v>0</v>
      </c>
      <c r="U21" s="182">
        <f>I21+'oil exporter'!I21-all!I21</f>
        <v>0</v>
      </c>
      <c r="V21" s="182">
        <f>J21+'oil exporter'!J21-all!J21</f>
        <v>0</v>
      </c>
      <c r="W21" s="182">
        <f>K21+'oil exporter'!K21-all!K21</f>
        <v>0</v>
      </c>
    </row>
    <row r="22" spans="1:23">
      <c r="A22" s="37" t="s">
        <v>31</v>
      </c>
      <c r="B22" s="38">
        <f>SUM(bahrain!B22,egypt!B22,jordan!B22,lebanon!B22,palestine!B22,sudan!B22,syria!B22,yemen!B22)</f>
        <v>374.12566248011478</v>
      </c>
      <c r="C22" s="38">
        <f>SUM(bahrain!C22,egypt!C22,jordan!C22,lebanon!C22,palestine!C22,sudan!C22,syria!C22,yemen!C22)</f>
        <v>442.41817480314432</v>
      </c>
      <c r="D22" s="38">
        <f>SUM(bahrain!D22,egypt!D22,jordan!D22,lebanon!D22,palestine!D22,sudan!D22,syria!D22,yemen!D22)</f>
        <v>473.29977895276204</v>
      </c>
      <c r="E22" s="38">
        <f>SUM(bahrain!E22,egypt!E22,jordan!E22,lebanon!E22,palestine!E22,sudan!E22,syria!E22,yemen!E22)</f>
        <v>467.66130015675418</v>
      </c>
      <c r="F22" s="132">
        <f>SUM(bahrain!F22,egypt!F22,jordan!F22,lebanon!F22,palestine!F22,sudan!F22,syria!F22,yemen!F22)</f>
        <v>383.73093012153413</v>
      </c>
      <c r="G22" s="38">
        <f>SUM(bahrain!G22,egypt!G22,jordan!G22,lebanon!G22,palestine!G22,sudan!G22,syria!G22,yemen!G22)</f>
        <v>33.3299584486208</v>
      </c>
      <c r="H22" s="38">
        <f>SUM(bahrain!H22,egypt!H22,jordan!H22,lebanon!H22,palestine!H22,sudan!H22,syria!H22,yemen!H22)</f>
        <v>31.159486336559006</v>
      </c>
      <c r="I22" s="38">
        <f>SUM(bahrain!I22,egypt!I22,jordan!I22,lebanon!I22,palestine!I22,sudan!I22,syria!I22,yemen!I22)</f>
        <v>31.110309353890589</v>
      </c>
      <c r="J22" s="38">
        <f>SUM(bahrain!J22,egypt!J22,jordan!J22,lebanon!J22,palestine!J22,sudan!J22,syria!J22,yemen!J22)</f>
        <v>28.113917170366715</v>
      </c>
      <c r="K22" s="132">
        <f>SUM(bahrain!K22,egypt!K22,jordan!K22,lebanon!K22,palestine!K22,sudan!K22,syria!K22,yemen!K22)</f>
        <v>52.47461986711604</v>
      </c>
      <c r="L22" s="39" t="s">
        <v>197</v>
      </c>
      <c r="N22" s="182">
        <f>B22+'oil exporter'!B22-all!B22</f>
        <v>0</v>
      </c>
      <c r="O22" s="182">
        <f>C22+'oil exporter'!C22-all!C22</f>
        <v>0</v>
      </c>
      <c r="P22" s="182">
        <f>D22+'oil exporter'!D22-all!D22</f>
        <v>0</v>
      </c>
      <c r="Q22" s="182">
        <f>E22+'oil exporter'!E22-all!E22</f>
        <v>0</v>
      </c>
      <c r="R22" s="182">
        <f>F22+'oil exporter'!F22-all!F22</f>
        <v>0</v>
      </c>
      <c r="S22" s="182">
        <f>G22+'oil exporter'!G22-all!G22</f>
        <v>0</v>
      </c>
      <c r="T22" s="182">
        <f>H22+'oil exporter'!H22-all!H22</f>
        <v>0</v>
      </c>
      <c r="U22" s="182">
        <f>I22+'oil exporter'!I22-all!I22</f>
        <v>0</v>
      </c>
      <c r="V22" s="182">
        <f>J22+'oil exporter'!J22-all!J22</f>
        <v>0</v>
      </c>
      <c r="W22" s="182">
        <f>K22+'oil exporter'!K22-all!K22</f>
        <v>0</v>
      </c>
    </row>
    <row r="23" spans="1:23">
      <c r="A23" s="37" t="s">
        <v>33</v>
      </c>
      <c r="B23" s="38">
        <f>SUM(bahrain!B23,egypt!B23,jordan!B23,lebanon!B23,palestine!B23,sudan!B23,syria!B23,yemen!B23)</f>
        <v>6373.3205137432669</v>
      </c>
      <c r="C23" s="38">
        <f>SUM(bahrain!C23,egypt!C23,jordan!C23,lebanon!C23,palestine!C23,sudan!C23,syria!C23,yemen!C23)</f>
        <v>5542.4482439128906</v>
      </c>
      <c r="D23" s="38">
        <f>SUM(bahrain!D23,egypt!D23,jordan!D23,lebanon!D23,palestine!D23,sudan!D23,syria!D23,yemen!D23)</f>
        <v>6795.5299391396084</v>
      </c>
      <c r="E23" s="38">
        <f>SUM(bahrain!E23,egypt!E23,jordan!E23,lebanon!E23,palestine!E23,sudan!E23,syria!E23,yemen!E23)</f>
        <v>7796.2034598418941</v>
      </c>
      <c r="F23" s="132">
        <f>SUM(bahrain!F23,egypt!F23,jordan!F23,lebanon!F23,palestine!F23,sudan!F23,syria!F23,yemen!F23)</f>
        <v>6444.9859795869679</v>
      </c>
      <c r="G23" s="38">
        <f>SUM(bahrain!G23,egypt!G23,jordan!G23,lebanon!G23,palestine!G23,sudan!G23,syria!G23,yemen!G23)</f>
        <v>4165.2569294088371</v>
      </c>
      <c r="H23" s="38">
        <f>SUM(bahrain!H23,egypt!H23,jordan!H23,lebanon!H23,palestine!H23,sudan!H23,syria!H23,yemen!H23)</f>
        <v>2267.1416882147678</v>
      </c>
      <c r="I23" s="38">
        <f>SUM(bahrain!I23,egypt!I23,jordan!I23,lebanon!I23,palestine!I23,sudan!I23,syria!I23,yemen!I23)</f>
        <v>3941.9069753885237</v>
      </c>
      <c r="J23" s="38">
        <f>SUM(bahrain!J23,egypt!J23,jordan!J23,lebanon!J23,palestine!J23,sudan!J23,syria!J23,yemen!J23)</f>
        <v>4437.5376965059841</v>
      </c>
      <c r="K23" s="132">
        <f>SUM(bahrain!K23,egypt!K23,jordan!K23,lebanon!K23,palestine!K23,sudan!K23,syria!K23,yemen!K23)</f>
        <v>2471.9806356536151</v>
      </c>
      <c r="L23" s="39" t="s">
        <v>198</v>
      </c>
      <c r="N23" s="182">
        <f>B23+'oil exporter'!B23-all!B23</f>
        <v>0</v>
      </c>
      <c r="O23" s="182">
        <f>C23+'oil exporter'!C23-all!C23</f>
        <v>0</v>
      </c>
      <c r="P23" s="182">
        <f>D23+'oil exporter'!D23-all!D23</f>
        <v>0</v>
      </c>
      <c r="Q23" s="182">
        <f>E23+'oil exporter'!E23-all!E23</f>
        <v>0</v>
      </c>
      <c r="R23" s="182">
        <f>F23+'oil exporter'!F23-all!F23</f>
        <v>0</v>
      </c>
      <c r="S23" s="182">
        <f>G23+'oil exporter'!G23-all!G23</f>
        <v>0</v>
      </c>
      <c r="T23" s="182">
        <f>H23+'oil exporter'!H23-all!H23</f>
        <v>0</v>
      </c>
      <c r="U23" s="182">
        <f>I23+'oil exporter'!I23-all!I23</f>
        <v>0</v>
      </c>
      <c r="V23" s="182">
        <f>J23+'oil exporter'!J23-all!J23</f>
        <v>0</v>
      </c>
      <c r="W23" s="182">
        <f>K23+'oil exporter'!K23-all!K23</f>
        <v>0</v>
      </c>
    </row>
    <row r="24" spans="1:23">
      <c r="A24" s="40" t="s">
        <v>35</v>
      </c>
      <c r="B24" s="38">
        <f>SUM(bahrain!B24,egypt!B24,jordan!B24,lebanon!B24,palestine!B24,sudan!B24,syria!B24,yemen!B24)</f>
        <v>13.263336566907821</v>
      </c>
      <c r="C24" s="38">
        <f>SUM(bahrain!C24,egypt!C24,jordan!C24,lebanon!C24,palestine!C24,sudan!C24,syria!C24,yemen!C24)</f>
        <v>8.7092742466818915</v>
      </c>
      <c r="D24" s="38">
        <f>SUM(bahrain!D24,egypt!D24,jordan!D24,lebanon!D24,palestine!D24,sudan!D24,syria!D24,yemen!D24)</f>
        <v>14.03759537021261</v>
      </c>
      <c r="E24" s="38">
        <f>SUM(bahrain!E24,egypt!E24,jordan!E24,lebanon!E24,palestine!E24,sudan!E24,syria!E24,yemen!E24)</f>
        <v>14.02519577460464</v>
      </c>
      <c r="F24" s="132">
        <f>SUM(bahrain!F24,egypt!F24,jordan!F24,lebanon!F24,palestine!F24,sudan!F24,syria!F24,yemen!F24)</f>
        <v>10.860188792297963</v>
      </c>
      <c r="G24" s="38">
        <f>SUM(bahrain!G24,egypt!G24,jordan!G24,lebanon!G24,palestine!G24,sudan!G24,syria!G24,yemen!G24)</f>
        <v>0.4869114105596567</v>
      </c>
      <c r="H24" s="38">
        <f>SUM(bahrain!H24,egypt!H24,jordan!H24,lebanon!H24,palestine!H24,sudan!H24,syria!H24,yemen!H24)</f>
        <v>2.2542330504868682</v>
      </c>
      <c r="I24" s="38">
        <f>SUM(bahrain!I24,egypt!I24,jordan!I24,lebanon!I24,palestine!I24,sudan!I24,syria!I24,yemen!I24)</f>
        <v>6.9772322737144454E-2</v>
      </c>
      <c r="J24" s="38">
        <f>SUM(bahrain!J24,egypt!J24,jordan!J24,lebanon!J24,palestine!J24,sudan!J24,syria!J24,yemen!J24)</f>
        <v>1.5338312370475413</v>
      </c>
      <c r="K24" s="132">
        <f>SUM(bahrain!K24,egypt!K24,jordan!K24,lebanon!K24,palestine!K24,sudan!K24,syria!K24,yemen!K24)</f>
        <v>0.77721428596561104</v>
      </c>
      <c r="L24" s="41" t="s">
        <v>199</v>
      </c>
      <c r="N24" s="182">
        <f>B24+'oil exporter'!B24-all!B24</f>
        <v>0</v>
      </c>
      <c r="O24" s="182">
        <f>C24+'oil exporter'!C24-all!C24</f>
        <v>0</v>
      </c>
      <c r="P24" s="182">
        <f>D24+'oil exporter'!D24-all!D24</f>
        <v>0</v>
      </c>
      <c r="Q24" s="182">
        <f>E24+'oil exporter'!E24-all!E24</f>
        <v>0</v>
      </c>
      <c r="R24" s="182">
        <f>F24+'oil exporter'!F24-all!F24</f>
        <v>0</v>
      </c>
      <c r="S24" s="182">
        <f>G24+'oil exporter'!G24-all!G24</f>
        <v>0</v>
      </c>
      <c r="T24" s="182">
        <f>H24+'oil exporter'!H24-all!H24</f>
        <v>0</v>
      </c>
      <c r="U24" s="182">
        <f>I24+'oil exporter'!I24-all!I24</f>
        <v>0</v>
      </c>
      <c r="V24" s="182">
        <f>J24+'oil exporter'!J24-all!J24</f>
        <v>0</v>
      </c>
      <c r="W24" s="182">
        <f>K24+'oil exporter'!K24-all!K24</f>
        <v>0</v>
      </c>
    </row>
    <row r="25" spans="1:23">
      <c r="A25" s="37" t="s">
        <v>37</v>
      </c>
      <c r="B25" s="38">
        <f>SUM(bahrain!B25,egypt!B25,jordan!B25,lebanon!B25,palestine!B25,sudan!B25,syria!B25,yemen!B25)</f>
        <v>1991.1827851304001</v>
      </c>
      <c r="C25" s="38">
        <f>SUM(bahrain!C25,egypt!C25,jordan!C25,lebanon!C25,palestine!C25,sudan!C25,syria!C25,yemen!C25)</f>
        <v>1955.3014438439684</v>
      </c>
      <c r="D25" s="38">
        <f>SUM(bahrain!D25,egypt!D25,jordan!D25,lebanon!D25,palestine!D25,sudan!D25,syria!D25,yemen!D25)</f>
        <v>2270.7004985166186</v>
      </c>
      <c r="E25" s="38">
        <f>SUM(bahrain!E25,egypt!E25,jordan!E25,lebanon!E25,palestine!E25,sudan!E25,syria!E25,yemen!E25)</f>
        <v>3446.4301170272511</v>
      </c>
      <c r="F25" s="132">
        <f>SUM(bahrain!F25,egypt!F25,jordan!F25,lebanon!F25,palestine!F25,sudan!F25,syria!F25,yemen!F25)</f>
        <v>3009.940406774419</v>
      </c>
      <c r="G25" s="38">
        <f>SUM(bahrain!G25,egypt!G25,jordan!G25,lebanon!G25,palestine!G25,sudan!G25,syria!G25,yemen!G25)</f>
        <v>1968.8945978966142</v>
      </c>
      <c r="H25" s="38">
        <f>SUM(bahrain!H25,egypt!H25,jordan!H25,lebanon!H25,palestine!H25,sudan!H25,syria!H25,yemen!H25)</f>
        <v>846.55398431714036</v>
      </c>
      <c r="I25" s="38">
        <f>SUM(bahrain!I25,egypt!I25,jordan!I25,lebanon!I25,palestine!I25,sudan!I25,syria!I25,yemen!I25)</f>
        <v>1156.4971509130307</v>
      </c>
      <c r="J25" s="38">
        <f>SUM(bahrain!J25,egypt!J25,jordan!J25,lebanon!J25,palestine!J25,sudan!J25,syria!J25,yemen!J25)</f>
        <v>1562.5201077295972</v>
      </c>
      <c r="K25" s="132">
        <f>SUM(bahrain!K25,egypt!K25,jordan!K25,lebanon!K25,palestine!K25,sudan!K25,syria!K25,yemen!K25)</f>
        <v>511.1275152211573</v>
      </c>
      <c r="L25" s="39" t="s">
        <v>38</v>
      </c>
      <c r="N25" s="182">
        <f>B25+'oil exporter'!B25-all!B25</f>
        <v>0</v>
      </c>
      <c r="O25" s="182">
        <f>C25+'oil exporter'!C25-all!C25</f>
        <v>0</v>
      </c>
      <c r="P25" s="182">
        <f>D25+'oil exporter'!D25-all!D25</f>
        <v>0</v>
      </c>
      <c r="Q25" s="182">
        <f>E25+'oil exporter'!E25-all!E25</f>
        <v>0</v>
      </c>
      <c r="R25" s="182">
        <f>F25+'oil exporter'!F25-all!F25</f>
        <v>0</v>
      </c>
      <c r="S25" s="182">
        <f>G25+'oil exporter'!G25-all!G25</f>
        <v>0</v>
      </c>
      <c r="T25" s="182">
        <f>H25+'oil exporter'!H25-all!H25</f>
        <v>0</v>
      </c>
      <c r="U25" s="182">
        <f>I25+'oil exporter'!I25-all!I25</f>
        <v>0</v>
      </c>
      <c r="V25" s="182">
        <f>J25+'oil exporter'!J25-all!J25</f>
        <v>0</v>
      </c>
      <c r="W25" s="182">
        <f>K25+'oil exporter'!K25-all!K25</f>
        <v>0</v>
      </c>
    </row>
    <row r="26" spans="1:23">
      <c r="A26" s="37" t="s">
        <v>39</v>
      </c>
      <c r="B26" s="38">
        <f>SUM(bahrain!B26,egypt!B26,jordan!B26,lebanon!B26,palestine!B26,sudan!B26,syria!B26,yemen!B26)</f>
        <v>143.41409355556036</v>
      </c>
      <c r="C26" s="38">
        <f>SUM(bahrain!C26,egypt!C26,jordan!C26,lebanon!C26,palestine!C26,sudan!C26,syria!C26,yemen!C26)</f>
        <v>157.75310504551803</v>
      </c>
      <c r="D26" s="38">
        <f>SUM(bahrain!D26,egypt!D26,jordan!D26,lebanon!D26,palestine!D26,sudan!D26,syria!D26,yemen!D26)</f>
        <v>188.57915858668889</v>
      </c>
      <c r="E26" s="38">
        <f>SUM(bahrain!E26,egypt!E26,jordan!E26,lebanon!E26,palestine!E26,sudan!E26,syria!E26,yemen!E26)</f>
        <v>236.01949403512089</v>
      </c>
      <c r="F26" s="132">
        <f>SUM(bahrain!F26,egypt!F26,jordan!F26,lebanon!F26,palestine!F26,sudan!F26,syria!F26,yemen!F26)</f>
        <v>174.84976555479417</v>
      </c>
      <c r="G26" s="38">
        <f>SUM(bahrain!G26,egypt!G26,jordan!G26,lebanon!G26,palestine!G26,sudan!G26,syria!G26,yemen!G26)</f>
        <v>96.833883232938234</v>
      </c>
      <c r="H26" s="38">
        <f>SUM(bahrain!H26,egypt!H26,jordan!H26,lebanon!H26,palestine!H26,sudan!H26,syria!H26,yemen!H26)</f>
        <v>67.764205278437444</v>
      </c>
      <c r="I26" s="38">
        <f>SUM(bahrain!I26,egypt!I26,jordan!I26,lebanon!I26,palestine!I26,sudan!I26,syria!I26,yemen!I26)</f>
        <v>106.37934100360771</v>
      </c>
      <c r="J26" s="38">
        <f>SUM(bahrain!J26,egypt!J26,jordan!J26,lebanon!J26,palestine!J26,sudan!J26,syria!J26,yemen!J26)</f>
        <v>107.78309943956849</v>
      </c>
      <c r="K26" s="132">
        <f>SUM(bahrain!K26,egypt!K26,jordan!K26,lebanon!K26,palestine!K26,sudan!K26,syria!K26,yemen!K26)</f>
        <v>115.645679927503</v>
      </c>
      <c r="L26" s="39" t="s">
        <v>40</v>
      </c>
      <c r="N26" s="182">
        <f>B26+'oil exporter'!B26-all!B26</f>
        <v>0</v>
      </c>
      <c r="O26" s="182">
        <f>C26+'oil exporter'!C26-all!C26</f>
        <v>0</v>
      </c>
      <c r="P26" s="182">
        <f>D26+'oil exporter'!D26-all!D26</f>
        <v>0</v>
      </c>
      <c r="Q26" s="182">
        <f>E26+'oil exporter'!E26-all!E26</f>
        <v>0</v>
      </c>
      <c r="R26" s="182">
        <f>F26+'oil exporter'!F26-all!F26</f>
        <v>0</v>
      </c>
      <c r="S26" s="182">
        <f>G26+'oil exporter'!G26-all!G26</f>
        <v>0</v>
      </c>
      <c r="T26" s="182">
        <f>H26+'oil exporter'!H26-all!H26</f>
        <v>0</v>
      </c>
      <c r="U26" s="182">
        <f>I26+'oil exporter'!I26-all!I26</f>
        <v>0</v>
      </c>
      <c r="V26" s="182">
        <f>J26+'oil exporter'!J26-all!J26</f>
        <v>0</v>
      </c>
      <c r="W26" s="182">
        <f>K26+'oil exporter'!K26-all!K26</f>
        <v>0</v>
      </c>
    </row>
    <row r="27" spans="1:23">
      <c r="A27" s="37" t="s">
        <v>41</v>
      </c>
      <c r="B27" s="38">
        <f>SUM(bahrain!B27,egypt!B27,jordan!B27,lebanon!B27,palestine!B27,sudan!B27,syria!B27,yemen!B27)</f>
        <v>1531.1414686548624</v>
      </c>
      <c r="C27" s="38">
        <f>SUM(bahrain!C27,egypt!C27,jordan!C27,lebanon!C27,palestine!C27,sudan!C27,syria!C27,yemen!C27)</f>
        <v>1540.4546024375431</v>
      </c>
      <c r="D27" s="38">
        <f>SUM(bahrain!D27,egypt!D27,jordan!D27,lebanon!D27,palestine!D27,sudan!D27,syria!D27,yemen!D27)</f>
        <v>1638.3051777294695</v>
      </c>
      <c r="E27" s="38">
        <f>SUM(bahrain!E27,egypt!E27,jordan!E27,lebanon!E27,palestine!E27,sudan!E27,syria!E27,yemen!E27)</f>
        <v>2093.8082662136767</v>
      </c>
      <c r="F27" s="132">
        <f>SUM(bahrain!F27,egypt!F27,jordan!F27,lebanon!F27,palestine!F27,sudan!F27,syria!F27,yemen!F27)</f>
        <v>2084.3223468747919</v>
      </c>
      <c r="G27" s="38">
        <f>SUM(bahrain!G27,egypt!G27,jordan!G27,lebanon!G27,palestine!G27,sudan!G27,syria!G27,yemen!G27)</f>
        <v>2088.6197232544787</v>
      </c>
      <c r="H27" s="38">
        <f>SUM(bahrain!H27,egypt!H27,jordan!H27,lebanon!H27,palestine!H27,sudan!H27,syria!H27,yemen!H27)</f>
        <v>1966.9428716420819</v>
      </c>
      <c r="I27" s="38">
        <f>SUM(bahrain!I27,egypt!I27,jordan!I27,lebanon!I27,palestine!I27,sudan!I27,syria!I27,yemen!I27)</f>
        <v>2035.8967786169421</v>
      </c>
      <c r="J27" s="38">
        <f>SUM(bahrain!J27,egypt!J27,jordan!J27,lebanon!J27,palestine!J27,sudan!J27,syria!J27,yemen!J27)</f>
        <v>1660.9758172956144</v>
      </c>
      <c r="K27" s="132">
        <f>SUM(bahrain!K27,egypt!K27,jordan!K27,lebanon!K27,palestine!K27,sudan!K27,syria!K27,yemen!K27)</f>
        <v>1128.6389997755696</v>
      </c>
      <c r="L27" s="39" t="s">
        <v>200</v>
      </c>
      <c r="N27" s="182">
        <f>B27+'oil exporter'!B27-all!B27</f>
        <v>0</v>
      </c>
      <c r="O27" s="182">
        <f>C27+'oil exporter'!C27-all!C27</f>
        <v>0</v>
      </c>
      <c r="P27" s="182">
        <f>D27+'oil exporter'!D27-all!D27</f>
        <v>0</v>
      </c>
      <c r="Q27" s="182">
        <f>E27+'oil exporter'!E27-all!E27</f>
        <v>0</v>
      </c>
      <c r="R27" s="182">
        <f>F27+'oil exporter'!F27-all!F27</f>
        <v>0</v>
      </c>
      <c r="S27" s="182">
        <f>G27+'oil exporter'!G27-all!G27</f>
        <v>0</v>
      </c>
      <c r="T27" s="182">
        <f>H27+'oil exporter'!H27-all!H27</f>
        <v>0</v>
      </c>
      <c r="U27" s="182">
        <f>I27+'oil exporter'!I27-all!I27</f>
        <v>0</v>
      </c>
      <c r="V27" s="182">
        <f>J27+'oil exporter'!J27-all!J27</f>
        <v>0</v>
      </c>
      <c r="W27" s="182">
        <f>K27+'oil exporter'!K27-all!K27</f>
        <v>0</v>
      </c>
    </row>
    <row r="28" spans="1:23">
      <c r="A28" s="37" t="s">
        <v>43</v>
      </c>
      <c r="B28" s="38">
        <f>SUM(bahrain!B28,egypt!B28,jordan!B28,lebanon!B28,palestine!B28,sudan!B28,syria!B28,yemen!B28)</f>
        <v>1199.5759979203433</v>
      </c>
      <c r="C28" s="38">
        <f>SUM(bahrain!C28,egypt!C28,jordan!C28,lebanon!C28,palestine!C28,sudan!C28,syria!C28,yemen!C28)</f>
        <v>1184.7491124240175</v>
      </c>
      <c r="D28" s="38">
        <f>SUM(bahrain!D28,egypt!D28,jordan!D28,lebanon!D28,palestine!D28,sudan!D28,syria!D28,yemen!D28)</f>
        <v>1139.775933588108</v>
      </c>
      <c r="E28" s="38">
        <f>SUM(bahrain!E28,egypt!E28,jordan!E28,lebanon!E28,palestine!E28,sudan!E28,syria!E28,yemen!E28)</f>
        <v>1206.7802841862804</v>
      </c>
      <c r="F28" s="132">
        <f>SUM(bahrain!F28,egypt!F28,jordan!F28,lebanon!F28,palestine!F28,sudan!F28,syria!F28,yemen!F28)</f>
        <v>1336.0133961086826</v>
      </c>
      <c r="G28" s="38">
        <f>SUM(bahrain!G28,egypt!G28,jordan!G28,lebanon!G28,palestine!G28,sudan!G28,syria!G28,yemen!G28)</f>
        <v>54.032098244126885</v>
      </c>
      <c r="H28" s="38">
        <f>SUM(bahrain!H28,egypt!H28,jordan!H28,lebanon!H28,palestine!H28,sudan!H28,syria!H28,yemen!H28)</f>
        <v>56.931676010235329</v>
      </c>
      <c r="I28" s="38">
        <f>SUM(bahrain!I28,egypt!I28,jordan!I28,lebanon!I28,palestine!I28,sudan!I28,syria!I28,yemen!I28)</f>
        <v>58.311733503942826</v>
      </c>
      <c r="J28" s="38">
        <f>SUM(bahrain!J28,egypt!J28,jordan!J28,lebanon!J28,palestine!J28,sudan!J28,syria!J28,yemen!J28)</f>
        <v>68.872622132217899</v>
      </c>
      <c r="K28" s="132">
        <f>SUM(bahrain!K28,egypt!K28,jordan!K28,lebanon!K28,palestine!K28,sudan!K28,syria!K28,yemen!K28)</f>
        <v>48.883213677927479</v>
      </c>
      <c r="L28" s="39" t="s">
        <v>44</v>
      </c>
      <c r="N28" s="182">
        <f>B28+'oil exporter'!B28-all!B28</f>
        <v>0</v>
      </c>
      <c r="O28" s="182">
        <f>C28+'oil exporter'!C28-all!C28</f>
        <v>0</v>
      </c>
      <c r="P28" s="182">
        <f>D28+'oil exporter'!D28-all!D28</f>
        <v>0</v>
      </c>
      <c r="Q28" s="182">
        <f>E28+'oil exporter'!E28-all!E28</f>
        <v>0</v>
      </c>
      <c r="R28" s="182">
        <f>F28+'oil exporter'!F28-all!F28</f>
        <v>0</v>
      </c>
      <c r="S28" s="182">
        <f>G28+'oil exporter'!G28-all!G28</f>
        <v>0</v>
      </c>
      <c r="T28" s="182">
        <f>H28+'oil exporter'!H28-all!H28</f>
        <v>0</v>
      </c>
      <c r="U28" s="182">
        <f>I28+'oil exporter'!I28-all!I28</f>
        <v>0</v>
      </c>
      <c r="V28" s="182">
        <f>J28+'oil exporter'!J28-all!J28</f>
        <v>0</v>
      </c>
      <c r="W28" s="182">
        <f>K28+'oil exporter'!K28-all!K28</f>
        <v>0</v>
      </c>
    </row>
    <row r="29" spans="1:23" s="13" customFormat="1" ht="25.5">
      <c r="A29" s="42" t="s">
        <v>193</v>
      </c>
      <c r="B29" s="38">
        <f>SUM(bahrain!B29,egypt!B29,jordan!B29,lebanon!B29,palestine!B29,sudan!B29,syria!B29,yemen!B29)</f>
        <v>3872.2338994281708</v>
      </c>
      <c r="C29" s="38">
        <f>SUM(bahrain!C29,egypt!C29,jordan!C29,lebanon!C29,palestine!C29,sudan!C29,syria!C29,yemen!C29)</f>
        <v>2545.4639558746189</v>
      </c>
      <c r="D29" s="38">
        <f>SUM(bahrain!D29,egypt!D29,jordan!D29,lebanon!D29,palestine!D29,sudan!D29,syria!D29,yemen!D29)</f>
        <v>3206.0426681903118</v>
      </c>
      <c r="E29" s="38">
        <f>SUM(bahrain!E29,egypt!E29,jordan!E29,lebanon!E29,palestine!E29,sudan!E29,syria!E29,yemen!E29)</f>
        <v>2785.0173176025182</v>
      </c>
      <c r="F29" s="132">
        <f>SUM(bahrain!F29,egypt!F29,jordan!F29,lebanon!F29,palestine!F29,sudan!F29,syria!F29,yemen!F29)</f>
        <v>2336.0163376448991</v>
      </c>
      <c r="G29" s="38">
        <f>SUM(bahrain!G29,egypt!G29,jordan!G29,lebanon!G29,palestine!G29,sudan!G29,syria!G29,yemen!G29)</f>
        <v>1269.0390943736054</v>
      </c>
      <c r="H29" s="38">
        <f>SUM(bahrain!H29,egypt!H29,jordan!H29,lebanon!H29,palestine!H29,sudan!H29,syria!H29,yemen!H29)</f>
        <v>1132.4021487760231</v>
      </c>
      <c r="I29" s="38">
        <f>SUM(bahrain!I29,egypt!I29,jordan!I29,lebanon!I29,palestine!I29,sudan!I29,syria!I29,yemen!I29)</f>
        <v>1114.6602355467646</v>
      </c>
      <c r="J29" s="38">
        <f>SUM(bahrain!J29,egypt!J29,jordan!J29,lebanon!J29,palestine!J29,sudan!J29,syria!J29,yemen!J29)</f>
        <v>1294.3955778127004</v>
      </c>
      <c r="K29" s="132">
        <f>SUM(bahrain!K29,egypt!K29,jordan!K29,lebanon!K29,palestine!K29,sudan!K29,syria!K29,yemen!K29)</f>
        <v>969.45435964253454</v>
      </c>
      <c r="L29" s="43" t="s">
        <v>45</v>
      </c>
      <c r="M29" s="12"/>
      <c r="N29" s="182">
        <f>B29+'oil exporter'!B29-all!B29</f>
        <v>0</v>
      </c>
      <c r="O29" s="182">
        <f>C29+'oil exporter'!C29-all!C29</f>
        <v>0</v>
      </c>
      <c r="P29" s="182">
        <f>D29+'oil exporter'!D29-all!D29</f>
        <v>0</v>
      </c>
      <c r="Q29" s="182">
        <f>E29+'oil exporter'!E29-all!E29</f>
        <v>0</v>
      </c>
      <c r="R29" s="182">
        <f>F29+'oil exporter'!F29-all!F29</f>
        <v>0</v>
      </c>
      <c r="S29" s="182">
        <f>G29+'oil exporter'!G29-all!G29</f>
        <v>0</v>
      </c>
      <c r="T29" s="182">
        <f>H29+'oil exporter'!H29-all!H29</f>
        <v>0</v>
      </c>
      <c r="U29" s="182">
        <f>I29+'oil exporter'!I29-all!I29</f>
        <v>0</v>
      </c>
      <c r="V29" s="182">
        <f>J29+'oil exporter'!J29-all!J29</f>
        <v>0</v>
      </c>
      <c r="W29" s="182">
        <f>K29+'oil exporter'!K29-all!K29</f>
        <v>0</v>
      </c>
    </row>
    <row r="30" spans="1:23" ht="14.25">
      <c r="A30" s="44" t="s">
        <v>46</v>
      </c>
      <c r="B30" s="18">
        <f>SUM(bahrain!B30,egypt!B30,jordan!B30,lebanon!B30,palestine!B30,sudan!B30,syria!B30,yemen!B30)</f>
        <v>4529.860045235605</v>
      </c>
      <c r="C30" s="18">
        <f>SUM(bahrain!C30,egypt!C30,jordan!C30,lebanon!C30,palestine!C30,sudan!C30,syria!C30,yemen!C30)</f>
        <v>2668.7110529667943</v>
      </c>
      <c r="D30" s="18">
        <f>SUM(bahrain!D30,egypt!D30,jordan!D30,lebanon!D30,palestine!D30,sudan!D30,syria!D30,yemen!D30)</f>
        <v>4096.506689200427</v>
      </c>
      <c r="E30" s="18">
        <f>SUM(bahrain!E30,egypt!E30,jordan!E30,lebanon!E30,palestine!E30,sudan!E30,syria!E30,yemen!E30)</f>
        <v>3895.9150442080931</v>
      </c>
      <c r="F30" s="128">
        <f>SUM(bahrain!F30,egypt!F30,jordan!F30,lebanon!F30,palestine!F30,sudan!F30,syria!F30,yemen!F30)</f>
        <v>2884.839156768423</v>
      </c>
      <c r="G30" s="18">
        <f>SUM(bahrain!G30,egypt!G30,jordan!G30,lebanon!G30,palestine!G30,sudan!G30,syria!G30,yemen!G30)</f>
        <v>711.02269594508846</v>
      </c>
      <c r="H30" s="18">
        <f>SUM(bahrain!H30,egypt!H30,jordan!H30,lebanon!H30,palestine!H30,sudan!H30,syria!H30,yemen!H30)</f>
        <v>543.63048448191455</v>
      </c>
      <c r="I30" s="18">
        <f>SUM(bahrain!I30,egypt!I30,jordan!I30,lebanon!I30,palestine!I30,sudan!I30,syria!I30,yemen!I30)</f>
        <v>603.98699980831884</v>
      </c>
      <c r="J30" s="18">
        <f>SUM(bahrain!J30,egypt!J30,jordan!J30,lebanon!J30,palestine!J30,sudan!J30,syria!J30,yemen!J30)</f>
        <v>965.68928448129327</v>
      </c>
      <c r="K30" s="128">
        <f>SUM(bahrain!K30,egypt!K30,jordan!K30,lebanon!K30,palestine!K30,sudan!K30,syria!K30,yemen!K30)</f>
        <v>887.79902334882661</v>
      </c>
      <c r="L30" s="45" t="s">
        <v>47</v>
      </c>
      <c r="N30" s="182">
        <f>B30+'oil exporter'!B30-all!B30</f>
        <v>0</v>
      </c>
      <c r="O30" s="182">
        <f>C30+'oil exporter'!C30-all!C30</f>
        <v>0</v>
      </c>
      <c r="P30" s="182">
        <f>D30+'oil exporter'!D30-all!D30</f>
        <v>0</v>
      </c>
      <c r="Q30" s="182">
        <f>E30+'oil exporter'!E30-all!E30</f>
        <v>0</v>
      </c>
      <c r="R30" s="182">
        <f>F30+'oil exporter'!F30-all!F30</f>
        <v>0</v>
      </c>
      <c r="S30" s="182">
        <f>G30+'oil exporter'!G30-all!G30</f>
        <v>0</v>
      </c>
      <c r="T30" s="182">
        <f>H30+'oil exporter'!H30-all!H30</f>
        <v>0</v>
      </c>
      <c r="U30" s="182">
        <f>I30+'oil exporter'!I30-all!I30</f>
        <v>0</v>
      </c>
      <c r="V30" s="182">
        <f>J30+'oil exporter'!J30-all!J30</f>
        <v>0</v>
      </c>
      <c r="W30" s="182">
        <f>K30+'oil exporter'!K30-all!K30</f>
        <v>0</v>
      </c>
    </row>
    <row r="31" spans="1:23">
      <c r="A31" s="40" t="s">
        <v>48</v>
      </c>
      <c r="B31" s="104">
        <f>SUM(bahrain!B32,egypt!B31,jordan!B31,lebanon!B31,palestine!B31,sudan!B31,syria!B31,yemen!B31)</f>
        <v>494.53183403558222</v>
      </c>
      <c r="C31" s="104">
        <f>SUM(bahrain!C32,egypt!C31,jordan!C31,lebanon!C31,palestine!C31,sudan!C31,syria!C31,yemen!C31)</f>
        <v>314.15362427910111</v>
      </c>
      <c r="D31" s="104">
        <f>SUM(bahrain!D32,egypt!D31,jordan!D31,lebanon!D31,palestine!D31,sudan!D31,syria!D31,yemen!D31)</f>
        <v>351.33861537214807</v>
      </c>
      <c r="E31" s="104">
        <f>SUM(bahrain!E32,egypt!E31,jordan!E31,lebanon!E31,palestine!E31,sudan!E31,syria!E31,yemen!E31)</f>
        <v>310.01469271573899</v>
      </c>
      <c r="F31" s="160">
        <f>SUM(bahrain!F32,egypt!F31,jordan!F31,lebanon!F31,palestine!F31,sudan!F31,syria!F31,yemen!F31)</f>
        <v>276.7972042437716</v>
      </c>
      <c r="G31" s="46">
        <f>SUM(bahrain!G32,egypt!G31,jordan!G31,lebanon!G31,palestine!G31,sudan!G31,syria!G31,yemen!G31)</f>
        <v>98.526920794845793</v>
      </c>
      <c r="H31" s="46">
        <f>SUM(bahrain!H32,egypt!H31,jordan!H31,lebanon!H31,palestine!H31,sudan!H31,syria!H31,yemen!H31)</f>
        <v>75.083205668804254</v>
      </c>
      <c r="I31" s="46">
        <f>SUM(bahrain!I32,egypt!I31,jordan!I31,lebanon!I31,palestine!I31,sudan!I31,syria!I31,yemen!I31)</f>
        <v>84.819698372274019</v>
      </c>
      <c r="J31" s="46">
        <f>SUM(bahrain!J32,egypt!J31,jordan!J31,lebanon!J31,palestine!J31,sudan!J31,syria!J31,yemen!J31)</f>
        <v>112.28039002921966</v>
      </c>
      <c r="K31" s="133">
        <f>SUM(bahrain!K32,egypt!K31,jordan!K31,lebanon!K31,palestine!K31,sudan!K31,syria!K31,yemen!K31)</f>
        <v>176.41334124195575</v>
      </c>
      <c r="L31" s="41" t="s">
        <v>49</v>
      </c>
      <c r="N31" s="182">
        <f>B31+'oil exporter'!B31-all!B31</f>
        <v>0</v>
      </c>
      <c r="O31" s="182">
        <f>C31+'oil exporter'!C31-all!C31</f>
        <v>0</v>
      </c>
      <c r="P31" s="182">
        <f>D31+'oil exporter'!D31-all!D31</f>
        <v>0</v>
      </c>
      <c r="Q31" s="182">
        <f>E31+'oil exporter'!E31-all!E31</f>
        <v>0</v>
      </c>
      <c r="R31" s="182">
        <f>F31+'oil exporter'!F31-all!F31</f>
        <v>0</v>
      </c>
      <c r="S31" s="182">
        <f>G31+'oil exporter'!G31-all!G31</f>
        <v>0</v>
      </c>
      <c r="T31" s="182">
        <f>H31+'oil exporter'!H31-all!H31</f>
        <v>0</v>
      </c>
      <c r="U31" s="182">
        <f>I31+'oil exporter'!I31-all!I31</f>
        <v>0</v>
      </c>
      <c r="V31" s="182">
        <f>J31+'oil exporter'!J31-all!J31</f>
        <v>0</v>
      </c>
      <c r="W31" s="182">
        <f>K31+'oil exporter'!K31-all!K31</f>
        <v>0</v>
      </c>
    </row>
    <row r="32" spans="1:23">
      <c r="A32" s="40" t="s">
        <v>50</v>
      </c>
      <c r="B32" s="38">
        <f>SUM(bahrain!B33,egypt!B32,jordan!B32,lebanon!B32,palestine!B32,sudan!B32,syria!B32,yemen!B32)</f>
        <v>142.48044823299909</v>
      </c>
      <c r="C32" s="38">
        <f>SUM(bahrain!C33,egypt!C32,jordan!C32,lebanon!C32,palestine!C32,sudan!C32,syria!C32,yemen!C32)</f>
        <v>141.39350630881148</v>
      </c>
      <c r="D32" s="38">
        <f>SUM(bahrain!D33,egypt!D32,jordan!D32,lebanon!D32,palestine!D32,sudan!D32,syria!D32,yemen!D32)</f>
        <v>447.25326266810231</v>
      </c>
      <c r="E32" s="38">
        <f>SUM(bahrain!E33,egypt!E32,jordan!E32,lebanon!E32,palestine!E32,sudan!E32,syria!E32,yemen!E32)</f>
        <v>465.77123111523144</v>
      </c>
      <c r="F32" s="132">
        <f>SUM(bahrain!F33,egypt!F32,jordan!F32,lebanon!F32,palestine!F32,sudan!F32,syria!F32,yemen!F32)</f>
        <v>209.87177330909785</v>
      </c>
      <c r="G32" s="38">
        <f>SUM(bahrain!G33,egypt!G32,jordan!G32,lebanon!G32,palestine!G32,sudan!G32,syria!G32,yemen!G32)</f>
        <v>202.72176600505603</v>
      </c>
      <c r="H32" s="38">
        <f>SUM(bahrain!H33,egypt!H32,jordan!H32,lebanon!H32,palestine!H32,sudan!H32,syria!H32,yemen!H32)</f>
        <v>163.96326791028349</v>
      </c>
      <c r="I32" s="38">
        <f>SUM(bahrain!I33,egypt!I32,jordan!I32,lebanon!I32,palestine!I32,sudan!I32,syria!I32,yemen!I32)</f>
        <v>144.0143490120042</v>
      </c>
      <c r="J32" s="38">
        <f>SUM(bahrain!J33,egypt!J32,jordan!J32,lebanon!J32,palestine!J32,sudan!J32,syria!J32,yemen!J32)</f>
        <v>200.48914890210796</v>
      </c>
      <c r="K32" s="132">
        <f>SUM(bahrain!K33,egypt!K32,jordan!K32,lebanon!K32,palestine!K32,sudan!K32,syria!K32,yemen!K32)</f>
        <v>275.47357554701892</v>
      </c>
      <c r="L32" s="41" t="s">
        <v>51</v>
      </c>
      <c r="N32" s="182">
        <f>B32+'oil exporter'!B32-all!B32</f>
        <v>0</v>
      </c>
      <c r="O32" s="182">
        <f>C32+'oil exporter'!C32-all!C32</f>
        <v>0</v>
      </c>
      <c r="P32" s="182">
        <f>D32+'oil exporter'!D32-all!D32</f>
        <v>0</v>
      </c>
      <c r="Q32" s="182">
        <f>E32+'oil exporter'!E32-all!E32</f>
        <v>0</v>
      </c>
      <c r="R32" s="182">
        <f>F32+'oil exporter'!F32-all!F32</f>
        <v>0</v>
      </c>
      <c r="S32" s="182">
        <f>G32+'oil exporter'!G32-all!G32</f>
        <v>0</v>
      </c>
      <c r="T32" s="182">
        <f>H32+'oil exporter'!H32-all!H32</f>
        <v>0</v>
      </c>
      <c r="U32" s="182">
        <f>I32+'oil exporter'!I32-all!I32</f>
        <v>0</v>
      </c>
      <c r="V32" s="182">
        <f>J32+'oil exporter'!J32-all!J32</f>
        <v>0</v>
      </c>
      <c r="W32" s="182">
        <f>K32+'oil exporter'!K32-all!K32</f>
        <v>0</v>
      </c>
    </row>
    <row r="33" spans="1:23" s="13" customFormat="1">
      <c r="A33" s="37" t="s">
        <v>52</v>
      </c>
      <c r="B33" s="38">
        <f>SUM(bahrain!B34,egypt!B33,jordan!B33,lebanon!B33,palestine!B33,sudan!B33,syria!B33,yemen!B33)</f>
        <v>304.60277259569978</v>
      </c>
      <c r="C33" s="38">
        <f>SUM(bahrain!C34,egypt!C33,jordan!C33,lebanon!C33,palestine!C33,sudan!C33,syria!C33,yemen!C33)</f>
        <v>259.47075003137672</v>
      </c>
      <c r="D33" s="38">
        <f>SUM(bahrain!D34,egypt!D33,jordan!D33,lebanon!D33,palestine!D33,sudan!D33,syria!D33,yemen!D33)</f>
        <v>375.79970845276625</v>
      </c>
      <c r="E33" s="38">
        <f>SUM(bahrain!E34,egypt!E33,jordan!E33,lebanon!E33,palestine!E33,sudan!E33,syria!E33,yemen!E33)</f>
        <v>432.82662472264644</v>
      </c>
      <c r="F33" s="132">
        <f>SUM(bahrain!F34,egypt!F33,jordan!F33,lebanon!F33,palestine!F33,sudan!F33,syria!F33,yemen!F33)</f>
        <v>442.34342435915619</v>
      </c>
      <c r="G33" s="38">
        <f>SUM(bahrain!G34,egypt!G33,jordan!G33,lebanon!G33,palestine!G33,sudan!G33,syria!G33,yemen!G33)</f>
        <v>32.660733134935384</v>
      </c>
      <c r="H33" s="38">
        <f>SUM(bahrain!H34,egypt!H33,jordan!H33,lebanon!H33,palestine!H33,sudan!H33,syria!H33,yemen!H33)</f>
        <v>34.213867004608311</v>
      </c>
      <c r="I33" s="38">
        <f>SUM(bahrain!I34,egypt!I33,jordan!I33,lebanon!I33,palestine!I33,sudan!I33,syria!I33,yemen!I33)</f>
        <v>47.316291796783744</v>
      </c>
      <c r="J33" s="38">
        <f>SUM(bahrain!J34,egypt!J33,jordan!J33,lebanon!J33,palestine!J33,sudan!J33,syria!J33,yemen!J33)</f>
        <v>56.940789508464007</v>
      </c>
      <c r="K33" s="132">
        <f>SUM(bahrain!K34,egypt!K33,jordan!K33,lebanon!K33,palestine!K33,sudan!K33,syria!K33,yemen!K33)</f>
        <v>61.898915583717191</v>
      </c>
      <c r="L33" s="39" t="s">
        <v>53</v>
      </c>
      <c r="M33" s="12"/>
      <c r="N33" s="182">
        <f>B33+'oil exporter'!B33-all!B33</f>
        <v>0</v>
      </c>
      <c r="O33" s="182">
        <f>C33+'oil exporter'!C33-all!C33</f>
        <v>0</v>
      </c>
      <c r="P33" s="182">
        <f>D33+'oil exporter'!D33-all!D33</f>
        <v>0</v>
      </c>
      <c r="Q33" s="182">
        <f>E33+'oil exporter'!E33-all!E33</f>
        <v>0</v>
      </c>
      <c r="R33" s="182">
        <f>F33+'oil exporter'!F33-all!F33</f>
        <v>0</v>
      </c>
      <c r="S33" s="182">
        <f>G33+'oil exporter'!G33-all!G33</f>
        <v>0</v>
      </c>
      <c r="T33" s="182">
        <f>H33+'oil exporter'!H33-all!H33</f>
        <v>0</v>
      </c>
      <c r="U33" s="182">
        <f>I33+'oil exporter'!I33-all!I33</f>
        <v>0</v>
      </c>
      <c r="V33" s="182">
        <f>J33+'oil exporter'!J33-all!J33</f>
        <v>0</v>
      </c>
      <c r="W33" s="182">
        <f>K33+'oil exporter'!K33-all!K33</f>
        <v>0</v>
      </c>
    </row>
    <row r="34" spans="1:23" s="13" customFormat="1">
      <c r="A34" s="37" t="s">
        <v>54</v>
      </c>
      <c r="B34" s="38">
        <f>SUM(bahrain!B35,egypt!B34,jordan!B34,lebanon!B34,palestine!B34,sudan!B34,syria!B34,yemen!B34)</f>
        <v>505.53828049833464</v>
      </c>
      <c r="C34" s="38">
        <f>SUM(bahrain!C35,egypt!C34,jordan!C34,lebanon!C34,palestine!C34,sudan!C34,syria!C34,yemen!C34)</f>
        <v>219.12335135855812</v>
      </c>
      <c r="D34" s="38">
        <f>SUM(bahrain!D35,egypt!D34,jordan!D34,lebanon!D34,palestine!D34,sudan!D34,syria!D34,yemen!D34)</f>
        <v>271.06182895845177</v>
      </c>
      <c r="E34" s="38">
        <f>SUM(bahrain!E35,egypt!E34,jordan!E34,lebanon!E34,palestine!E34,sudan!E34,syria!E34,yemen!E34)</f>
        <v>340.49761339955421</v>
      </c>
      <c r="F34" s="132">
        <f>SUM(bahrain!F35,egypt!F34,jordan!F34,lebanon!F34,palestine!F34,sudan!F34,syria!F34,yemen!F34)</f>
        <v>211.52719754372998</v>
      </c>
      <c r="G34" s="38">
        <f>SUM(bahrain!G35,egypt!G34,jordan!G34,lebanon!G34,palestine!G34,sudan!G34,syria!G34,yemen!G34)</f>
        <v>24.551645887716969</v>
      </c>
      <c r="H34" s="38">
        <f>SUM(bahrain!H35,egypt!H34,jordan!H34,lebanon!H34,palestine!H34,sudan!H34,syria!H34,yemen!H34)</f>
        <v>19.75889161243526</v>
      </c>
      <c r="I34" s="38">
        <f>SUM(bahrain!I35,egypt!I34,jordan!I34,lebanon!I34,palestine!I34,sudan!I34,syria!I34,yemen!I34)</f>
        <v>20.270727952017463</v>
      </c>
      <c r="J34" s="38">
        <f>SUM(bahrain!J35,egypt!J34,jordan!J34,lebanon!J34,palestine!J34,sudan!J34,syria!J34,yemen!J34)</f>
        <v>21.923555644258546</v>
      </c>
      <c r="K34" s="132">
        <f>SUM(bahrain!K35,egypt!K34,jordan!K34,lebanon!K34,palestine!K34,sudan!K34,syria!K34,yemen!K34)</f>
        <v>15.467430344041091</v>
      </c>
      <c r="L34" s="39" t="s">
        <v>55</v>
      </c>
      <c r="M34" s="12"/>
      <c r="N34" s="182">
        <f>B34+'oil exporter'!B34-all!B34</f>
        <v>0</v>
      </c>
      <c r="O34" s="182">
        <f>C34+'oil exporter'!C34-all!C34</f>
        <v>0</v>
      </c>
      <c r="P34" s="182">
        <f>D34+'oil exporter'!D34-all!D34</f>
        <v>0</v>
      </c>
      <c r="Q34" s="182">
        <f>E34+'oil exporter'!E34-all!E34</f>
        <v>0</v>
      </c>
      <c r="R34" s="182">
        <f>F34+'oil exporter'!F34-all!F34</f>
        <v>0</v>
      </c>
      <c r="S34" s="182">
        <f>G34+'oil exporter'!G34-all!G34</f>
        <v>0</v>
      </c>
      <c r="T34" s="182">
        <f>H34+'oil exporter'!H34-all!H34</f>
        <v>0</v>
      </c>
      <c r="U34" s="182">
        <f>I34+'oil exporter'!I34-all!I34</f>
        <v>0</v>
      </c>
      <c r="V34" s="182">
        <f>J34+'oil exporter'!J34-all!J34</f>
        <v>0</v>
      </c>
      <c r="W34" s="182">
        <f>K34+'oil exporter'!K34-all!K34</f>
        <v>0</v>
      </c>
    </row>
    <row r="35" spans="1:23">
      <c r="A35" s="40" t="s">
        <v>56</v>
      </c>
      <c r="B35" s="38">
        <f>SUM(bahrain!B37,egypt!B35,jordan!B35,lebanon!B35,palestine!B35,sudan!B35,syria!B35,yemen!B35)</f>
        <v>204.60931539854127</v>
      </c>
      <c r="C35" s="38">
        <f>SUM(bahrain!C37,egypt!C35,jordan!C35,lebanon!C35,palestine!C35,sudan!C35,syria!C35,yemen!C35)</f>
        <v>344.70181589857685</v>
      </c>
      <c r="D35" s="38">
        <f>SUM(bahrain!D37,egypt!D35,jordan!D35,lebanon!D35,palestine!D35,sudan!D35,syria!D35,yemen!D35)</f>
        <v>364.99409203995759</v>
      </c>
      <c r="E35" s="38">
        <f>SUM(bahrain!E37,egypt!E35,jordan!E35,lebanon!E35,palestine!E35,sudan!E35,syria!E35,yemen!E35)</f>
        <v>310.20121493366145</v>
      </c>
      <c r="F35" s="132">
        <f>SUM(bahrain!F37,egypt!F35,jordan!F35,lebanon!F35,palestine!F35,sudan!F35,syria!F35,yemen!F35)</f>
        <v>345.5701279414896</v>
      </c>
      <c r="G35" s="38">
        <f>SUM(bahrain!G37,egypt!G35,jordan!G35,lebanon!G35,palestine!G35,sudan!G35,syria!G35,yemen!G35)</f>
        <v>71.132967097182814</v>
      </c>
      <c r="H35" s="38">
        <f>SUM(bahrain!H37,egypt!H35,jordan!H35,lebanon!H35,palestine!H35,sudan!H35,syria!H35,yemen!H35)</f>
        <v>45.191229081049038</v>
      </c>
      <c r="I35" s="38">
        <f>SUM(bahrain!I37,egypt!I35,jordan!I35,lebanon!I35,palestine!I35,sudan!I35,syria!I35,yemen!I35)</f>
        <v>61.677068334448172</v>
      </c>
      <c r="J35" s="38">
        <f>SUM(bahrain!J37,egypt!J35,jordan!J35,lebanon!J35,palestine!J35,sudan!J35,syria!J35,yemen!J35)</f>
        <v>98.590722498026565</v>
      </c>
      <c r="K35" s="132">
        <f>SUM(bahrain!K37,egypt!K35,jordan!K35,lebanon!K35,palestine!K35,sudan!K35,syria!K35,yemen!K35)</f>
        <v>105.99982635140428</v>
      </c>
      <c r="L35" s="41" t="s">
        <v>57</v>
      </c>
      <c r="N35" s="182">
        <f>B35+'oil exporter'!B35-all!B35</f>
        <v>0</v>
      </c>
      <c r="O35" s="182">
        <f>C35+'oil exporter'!C35-all!C35</f>
        <v>0</v>
      </c>
      <c r="P35" s="182">
        <f>D35+'oil exporter'!D35-all!D35</f>
        <v>0</v>
      </c>
      <c r="Q35" s="182">
        <f>E35+'oil exporter'!E35-all!E35</f>
        <v>0</v>
      </c>
      <c r="R35" s="182">
        <f>F35+'oil exporter'!F35-all!F35</f>
        <v>0</v>
      </c>
      <c r="S35" s="182">
        <f>G35+'oil exporter'!G35-all!G35</f>
        <v>0</v>
      </c>
      <c r="T35" s="182">
        <f>H35+'oil exporter'!H35-all!H35</f>
        <v>0</v>
      </c>
      <c r="U35" s="182">
        <f>I35+'oil exporter'!I35-all!I35</f>
        <v>0</v>
      </c>
      <c r="V35" s="182">
        <f>J35+'oil exporter'!J35-all!J35</f>
        <v>0</v>
      </c>
      <c r="W35" s="182">
        <f>K35+'oil exporter'!K35-all!K35</f>
        <v>0</v>
      </c>
    </row>
    <row r="36" spans="1:23">
      <c r="A36" s="40" t="s">
        <v>58</v>
      </c>
      <c r="B36" s="38">
        <f>SUM(bahrain!B38,egypt!B36,jordan!B36,lebanon!B36,palestine!B36,sudan!B36,syria!B36,yemen!B36)</f>
        <v>720.50299529573476</v>
      </c>
      <c r="C36" s="38">
        <f>SUM(bahrain!C38,egypt!C36,jordan!C36,lebanon!C36,palestine!C36,sudan!C36,syria!C36,yemen!C36)</f>
        <v>646.84101878208435</v>
      </c>
      <c r="D36" s="38">
        <f>SUM(bahrain!D38,egypt!D36,jordan!D36,lebanon!D36,palestine!D36,sudan!D36,syria!D36,yemen!D36)</f>
        <v>673.61618920209298</v>
      </c>
      <c r="E36" s="38">
        <f>SUM(bahrain!E38,egypt!E36,jordan!E36,lebanon!E36,palestine!E36,sudan!E36,syria!E36,yemen!E36)</f>
        <v>942.11296728749608</v>
      </c>
      <c r="F36" s="132">
        <f>SUM(bahrain!F38,egypt!F36,jordan!F36,lebanon!F36,palestine!F36,sudan!F36,syria!F36,yemen!F36)</f>
        <v>800.74533763454565</v>
      </c>
      <c r="G36" s="38">
        <f>SUM(bahrain!G38,egypt!G36,jordan!G36,lebanon!G36,palestine!G36,sudan!G36,syria!G36,yemen!G36)</f>
        <v>113.78869762181127</v>
      </c>
      <c r="H36" s="38">
        <f>SUM(bahrain!H38,egypt!H36,jordan!H36,lebanon!H36,palestine!H36,sudan!H36,syria!H36,yemen!H36)</f>
        <v>74.650702259614349</v>
      </c>
      <c r="I36" s="38">
        <f>SUM(bahrain!I38,egypt!I36,jordan!I36,lebanon!I36,palestine!I36,sudan!I36,syria!I36,yemen!I36)</f>
        <v>115.37175480965705</v>
      </c>
      <c r="J36" s="38">
        <f>SUM(bahrain!J38,egypt!J36,jordan!J36,lebanon!J36,palestine!J36,sudan!J36,syria!J36,yemen!J36)</f>
        <v>100.51526167859946</v>
      </c>
      <c r="K36" s="132">
        <f>SUM(bahrain!K38,egypt!K36,jordan!K36,lebanon!K36,palestine!K36,sudan!K36,syria!K36,yemen!K36)</f>
        <v>108.03220576489817</v>
      </c>
      <c r="L36" s="47" t="s">
        <v>59</v>
      </c>
      <c r="N36" s="182">
        <f>B36+'oil exporter'!B36-all!B36</f>
        <v>0</v>
      </c>
      <c r="O36" s="182">
        <f>C36+'oil exporter'!C36-all!C36</f>
        <v>0</v>
      </c>
      <c r="P36" s="182">
        <f>D36+'oil exporter'!D36-all!D36</f>
        <v>0</v>
      </c>
      <c r="Q36" s="182">
        <f>E36+'oil exporter'!E36-all!E36</f>
        <v>0</v>
      </c>
      <c r="R36" s="182">
        <f>F36+'oil exporter'!F36-all!F36</f>
        <v>0</v>
      </c>
      <c r="S36" s="182">
        <f>G36+'oil exporter'!G36-all!G36</f>
        <v>0</v>
      </c>
      <c r="T36" s="182">
        <f>H36+'oil exporter'!H36-all!H36</f>
        <v>0</v>
      </c>
      <c r="U36" s="182">
        <f>I36+'oil exporter'!I36-all!I36</f>
        <v>0</v>
      </c>
      <c r="V36" s="182">
        <f>J36+'oil exporter'!J36-all!J36</f>
        <v>0</v>
      </c>
      <c r="W36" s="182">
        <f>K36+'oil exporter'!K36-all!K36</f>
        <v>0</v>
      </c>
    </row>
    <row r="37" spans="1:23" ht="25.5">
      <c r="A37" s="48" t="s">
        <v>60</v>
      </c>
      <c r="B37" s="22">
        <f>SUM(bahrain!B39,egypt!B37,jordan!B37,lebanon!B37,palestine!B37,sudan!B37,syria!B37,yemen!B37)</f>
        <v>292.3743596606592</v>
      </c>
      <c r="C37" s="22">
        <f>SUM(bahrain!C39,egypt!C37,jordan!C37,lebanon!C37,palestine!C37,sudan!C37,syria!C37,yemen!C37)</f>
        <v>284.95360368695663</v>
      </c>
      <c r="D37" s="22">
        <f>SUM(bahrain!D39,egypt!D37,jordan!D37,lebanon!D37,palestine!D37,sudan!D37,syria!D37,yemen!D37)</f>
        <v>204.46673141306047</v>
      </c>
      <c r="E37" s="22">
        <f>SUM(bahrain!E39,egypt!E37,jordan!E37,lebanon!E37,palestine!E37,sudan!E37,syria!E37,yemen!E37)</f>
        <v>235.00928719446796</v>
      </c>
      <c r="F37" s="129">
        <f>SUM(bahrain!F39,egypt!F37,jordan!F37,lebanon!F37,palestine!F37,sudan!F37,syria!F37,yemen!F37)</f>
        <v>23.514100559992002</v>
      </c>
      <c r="G37" s="22">
        <f>SUM(bahrain!G39,egypt!G37,jordan!G37,lebanon!G37,palestine!G37,sudan!G37,syria!G37,yemen!G37)</f>
        <v>32.941053502450252</v>
      </c>
      <c r="H37" s="22">
        <f>SUM(bahrain!H39,egypt!H37,jordan!H37,lebanon!H37,palestine!H37,sudan!H37,syria!H37,yemen!H37)</f>
        <v>15.602914659143481</v>
      </c>
      <c r="I37" s="22">
        <f>SUM(bahrain!I39,egypt!I37,jordan!I37,lebanon!I37,palestine!I37,sudan!I37,syria!I37,yemen!I37)</f>
        <v>50.064294756263997</v>
      </c>
      <c r="J37" s="22">
        <f>SUM(bahrain!J39,egypt!J37,jordan!J37,lebanon!J37,palestine!J37,sudan!J37,syria!J37,yemen!J37)</f>
        <v>26.573257808579264</v>
      </c>
      <c r="K37" s="129">
        <f>SUM(bahrain!K39,egypt!K37,jordan!K37,lebanon!K37,palestine!K37,sudan!K37,syria!K37,yemen!K37)</f>
        <v>4.1415453034999992</v>
      </c>
      <c r="L37" s="49" t="s">
        <v>61</v>
      </c>
      <c r="N37" s="182">
        <f>B37+'oil exporter'!B37-all!B37</f>
        <v>0</v>
      </c>
      <c r="O37" s="182">
        <f>C37+'oil exporter'!C37-all!C37</f>
        <v>0</v>
      </c>
      <c r="P37" s="182">
        <f>D37+'oil exporter'!D37-all!D37</f>
        <v>0</v>
      </c>
      <c r="Q37" s="182">
        <f>E37+'oil exporter'!E37-all!E37</f>
        <v>0</v>
      </c>
      <c r="R37" s="182">
        <f>F37+'oil exporter'!F37-all!F37</f>
        <v>0</v>
      </c>
      <c r="S37" s="182">
        <f>G37+'oil exporter'!G37-all!G37</f>
        <v>0</v>
      </c>
      <c r="T37" s="182">
        <f>H37+'oil exporter'!H37-all!H37</f>
        <v>0</v>
      </c>
      <c r="U37" s="182">
        <f>I37+'oil exporter'!I37-all!I37</f>
        <v>0</v>
      </c>
      <c r="V37" s="182">
        <f>J37+'oil exporter'!J37-all!J37</f>
        <v>0</v>
      </c>
      <c r="W37" s="182">
        <f>K37+'oil exporter'!K37-all!K37</f>
        <v>0</v>
      </c>
    </row>
    <row r="38" spans="1:23">
      <c r="A38" s="37" t="s">
        <v>62</v>
      </c>
      <c r="B38" s="38">
        <f>SUM(bahrain!B40,egypt!B38,jordan!B38,lebanon!B38,palestine!B38,sudan!B38,syria!B38,yemen!B38)</f>
        <v>2142.4084967130052</v>
      </c>
      <c r="C38" s="38">
        <f>SUM(bahrain!C40,egypt!C38,jordan!C38,lebanon!C38,palestine!C38,sudan!C38,syria!C38,yemen!C38)</f>
        <v>754.05410232235283</v>
      </c>
      <c r="D38" s="38">
        <f>SUM(bahrain!D40,egypt!D38,jordan!D38,lebanon!D38,palestine!D38,sudan!D38,syria!D38,yemen!D38)</f>
        <v>1579.2187746320049</v>
      </c>
      <c r="E38" s="38">
        <f>SUM(bahrain!E40,egypt!E38,jordan!E38,lebanon!E38,palestine!E38,sudan!E38,syria!E38,yemen!E38)</f>
        <v>1041.1387593028728</v>
      </c>
      <c r="F38" s="132">
        <f>SUM(bahrain!F40,egypt!F38,jordan!F38,lebanon!F38,palestine!F38,sudan!F38,syria!F38,yemen!F38)</f>
        <v>574.46999117664041</v>
      </c>
      <c r="G38" s="38">
        <f>SUM(bahrain!G40,egypt!G38,jordan!G38,lebanon!G38,palestine!G38,sudan!G38,syria!G38,yemen!G38)</f>
        <v>184.23429672660967</v>
      </c>
      <c r="H38" s="38">
        <f>SUM(bahrain!H40,egypt!H38,jordan!H38,lebanon!H38,palestine!H38,sudan!H38,syria!H38,yemen!H38)</f>
        <v>132.72103344398144</v>
      </c>
      <c r="I38" s="38">
        <f>SUM(bahrain!I40,egypt!I38,jordan!I38,lebanon!I38,palestine!I38,sudan!I38,syria!I38,yemen!I38)</f>
        <v>112.72735036758674</v>
      </c>
      <c r="J38" s="38">
        <f>SUM(bahrain!J40,egypt!J38,jordan!J38,lebanon!J38,palestine!J38,sudan!J38,syria!J38,yemen!J38)</f>
        <v>382.16891825887376</v>
      </c>
      <c r="K38" s="132">
        <f>SUM(bahrain!K40,egypt!K38,jordan!K38,lebanon!K38,palestine!K38,sudan!K38,syria!K38,yemen!K38)</f>
        <v>140.36138458779115</v>
      </c>
      <c r="L38" s="39" t="s">
        <v>63</v>
      </c>
      <c r="N38" s="182">
        <f>B38+'oil exporter'!B38-all!B38</f>
        <v>0</v>
      </c>
      <c r="O38" s="182">
        <f>C38+'oil exporter'!C38-all!C38</f>
        <v>0</v>
      </c>
      <c r="P38" s="182">
        <f>D38+'oil exporter'!D38-all!D38</f>
        <v>0</v>
      </c>
      <c r="Q38" s="182">
        <f>E38+'oil exporter'!E38-all!E38</f>
        <v>0</v>
      </c>
      <c r="R38" s="182">
        <f>F38+'oil exporter'!F38-all!F38</f>
        <v>0</v>
      </c>
      <c r="S38" s="182">
        <f>G38+'oil exporter'!G38-all!G38</f>
        <v>0</v>
      </c>
      <c r="T38" s="182">
        <f>H38+'oil exporter'!H38-all!H38</f>
        <v>0</v>
      </c>
      <c r="U38" s="182">
        <f>I38+'oil exporter'!I38-all!I38</f>
        <v>0</v>
      </c>
      <c r="V38" s="182">
        <f>J38+'oil exporter'!J38-all!J38</f>
        <v>0</v>
      </c>
      <c r="W38" s="182">
        <f>K38+'oil exporter'!K38-all!K38</f>
        <v>0</v>
      </c>
    </row>
    <row r="39" spans="1:23">
      <c r="A39" s="37" t="s">
        <v>64</v>
      </c>
      <c r="B39" s="38">
        <f>SUM(bahrain!B41,egypt!B39,jordan!B39,lebanon!B39,palestine!B39,sudan!B39,syria!B39,yemen!B39)</f>
        <v>2576.1144495678345</v>
      </c>
      <c r="C39" s="38">
        <f>SUM(bahrain!C41,egypt!C39,jordan!C39,lebanon!C39,palestine!C39,sudan!C39,syria!C39,yemen!C39)</f>
        <v>1914.3861292917784</v>
      </c>
      <c r="D39" s="38">
        <f>SUM(bahrain!D41,egypt!D39,jordan!D39,lebanon!D39,palestine!D39,sudan!D39,syria!D39,yemen!D39)</f>
        <v>2158.5858442563886</v>
      </c>
      <c r="E39" s="38">
        <f>SUM(bahrain!E41,egypt!E39,jordan!E39,lebanon!E39,palestine!E39,sudan!E39,syria!E39,yemen!E39)</f>
        <v>3375.451381141107</v>
      </c>
      <c r="F39" s="132">
        <f>SUM(bahrain!F41,egypt!F39,jordan!F39,lebanon!F39,palestine!F39,sudan!F39,syria!F39,yemen!F39)</f>
        <v>2615.7481625057612</v>
      </c>
      <c r="G39" s="38">
        <f>SUM(bahrain!G41,egypt!G39,jordan!G39,lebanon!G39,palestine!G39,sudan!G39,syria!G39,yemen!G39)</f>
        <v>619.08475904220666</v>
      </c>
      <c r="H39" s="38">
        <f>SUM(bahrain!H41,egypt!H39,jordan!H39,lebanon!H39,palestine!H39,sudan!H39,syria!H39,yemen!H39)</f>
        <v>1828.9272326107975</v>
      </c>
      <c r="I39" s="38">
        <f>SUM(bahrain!I41,egypt!I39,jordan!I39,lebanon!I39,palestine!I39,sudan!I39,syria!I39,yemen!I39)</f>
        <v>1080.5640789557572</v>
      </c>
      <c r="J39" s="38">
        <f>SUM(bahrain!J41,egypt!J39,jordan!J39,lebanon!J39,palestine!J39,sudan!J39,syria!J39,yemen!J39)</f>
        <v>922.1718702487035</v>
      </c>
      <c r="K39" s="132">
        <f>SUM(bahrain!K41,egypt!K39,jordan!K39,lebanon!K39,palestine!K39,sudan!K39,syria!K39,yemen!K39)</f>
        <v>1032.1113380985237</v>
      </c>
      <c r="L39" s="39" t="s">
        <v>65</v>
      </c>
      <c r="N39" s="182">
        <f>B39+'oil exporter'!B39-all!B39</f>
        <v>0</v>
      </c>
      <c r="O39" s="182">
        <f>C39+'oil exporter'!C39-all!C39</f>
        <v>0</v>
      </c>
      <c r="P39" s="182">
        <f>D39+'oil exporter'!D39-all!D39</f>
        <v>0</v>
      </c>
      <c r="Q39" s="182">
        <f>E39+'oil exporter'!E39-all!E39</f>
        <v>0</v>
      </c>
      <c r="R39" s="182">
        <f>F39+'oil exporter'!F39-all!F39</f>
        <v>0</v>
      </c>
      <c r="S39" s="182">
        <f>G39+'oil exporter'!G39-all!G39</f>
        <v>0</v>
      </c>
      <c r="T39" s="182">
        <f>H39+'oil exporter'!H39-all!H39</f>
        <v>0</v>
      </c>
      <c r="U39" s="182">
        <f>I39+'oil exporter'!I39-all!I39</f>
        <v>0</v>
      </c>
      <c r="V39" s="182">
        <f>J39+'oil exporter'!J39-all!J39</f>
        <v>0</v>
      </c>
      <c r="W39" s="182">
        <f>K39+'oil exporter'!K39-all!K39</f>
        <v>0</v>
      </c>
    </row>
    <row r="40" spans="1:23">
      <c r="A40" s="40" t="s">
        <v>58</v>
      </c>
      <c r="B40" s="38">
        <f>SUM(bahrain!B42,egypt!B40,jordan!B40,lebanon!B40,palestine!B40,sudan!B40,syria!B40,yemen!B40)</f>
        <v>277.2395414640938</v>
      </c>
      <c r="C40" s="38">
        <f>SUM(bahrain!C42,egypt!C40,jordan!C40,lebanon!C40,palestine!C40,sudan!C40,syria!C40,yemen!C40)</f>
        <v>169.9719900026785</v>
      </c>
      <c r="D40" s="38">
        <f>SUM(bahrain!D42,egypt!D40,jordan!D40,lebanon!D40,palestine!D40,sudan!D40,syria!D40,yemen!D40)</f>
        <v>130.55114961813177</v>
      </c>
      <c r="E40" s="38">
        <f>SUM(bahrain!E42,egypt!E40,jordan!E40,lebanon!E40,palestine!E40,sudan!E40,syria!E40,yemen!E40)</f>
        <v>270.39192994644361</v>
      </c>
      <c r="F40" s="132">
        <f>SUM(bahrain!F42,egypt!F40,jordan!F40,lebanon!F40,palestine!F40,sudan!F40,syria!F40,yemen!F40)</f>
        <v>186.76228765572884</v>
      </c>
      <c r="G40" s="38">
        <f>SUM(bahrain!G42,egypt!G40,jordan!G40,lebanon!G40,palestine!G40,sudan!G40,syria!G40,yemen!G40)</f>
        <v>6.7761832238867914</v>
      </c>
      <c r="H40" s="38">
        <f>SUM(bahrain!H42,egypt!H40,jordan!H40,lebanon!H40,palestine!H40,sudan!H40,syria!H40,yemen!H40)</f>
        <v>17.106610049808861</v>
      </c>
      <c r="I40" s="38">
        <f>SUM(bahrain!I42,egypt!I40,jordan!I40,lebanon!I40,palestine!I40,sudan!I40,syria!I40,yemen!I40)</f>
        <v>16.58236760866663</v>
      </c>
      <c r="J40" s="38">
        <f>SUM(bahrain!J42,egypt!J40,jordan!J40,lebanon!J40,palestine!J40,sudan!J40,syria!J40,yemen!J40)</f>
        <v>11.603753769230769</v>
      </c>
      <c r="K40" s="132">
        <f>SUM(bahrain!K42,egypt!K40,jordan!K40,lebanon!K40,palestine!K40,sudan!K40,syria!K40,yemen!K40)</f>
        <v>13.229215699790029</v>
      </c>
      <c r="L40" s="47" t="s">
        <v>59</v>
      </c>
      <c r="N40" s="182">
        <f>B40+'oil exporter'!B40-all!B40</f>
        <v>0</v>
      </c>
      <c r="O40" s="182">
        <f>C40+'oil exporter'!C40-all!C40</f>
        <v>0</v>
      </c>
      <c r="P40" s="182">
        <f>D40+'oil exporter'!D40-all!D40</f>
        <v>0</v>
      </c>
      <c r="Q40" s="182">
        <f>E40+'oil exporter'!E40-all!E40</f>
        <v>0</v>
      </c>
      <c r="R40" s="182">
        <f>F40+'oil exporter'!F40-all!F40</f>
        <v>0</v>
      </c>
      <c r="S40" s="182">
        <f>G40+'oil exporter'!G40-all!G40</f>
        <v>0</v>
      </c>
      <c r="T40" s="182">
        <f>H40+'oil exporter'!H40-all!H40</f>
        <v>0</v>
      </c>
      <c r="U40" s="182">
        <f>I40+'oil exporter'!I40-all!I40</f>
        <v>0</v>
      </c>
      <c r="V40" s="182">
        <f>J40+'oil exporter'!J40-all!J40</f>
        <v>0</v>
      </c>
      <c r="W40" s="182">
        <f>K40+'oil exporter'!K40-all!K40</f>
        <v>0</v>
      </c>
    </row>
    <row r="41" spans="1:23" ht="13.5" thickBot="1">
      <c r="A41" s="51" t="s">
        <v>66</v>
      </c>
      <c r="B41" s="53">
        <f>SUM(bahrain!B43,egypt!B41,jordan!B41,lebanon!B41,palestine!B41,sudan!B41,syria!B41,yemen!B41)</f>
        <v>2086.3060413185253</v>
      </c>
      <c r="C41" s="53">
        <f>SUM(bahrain!C43,egypt!C41,jordan!C41,lebanon!C41,palestine!C41,sudan!C41,syria!C41,yemen!C41)</f>
        <v>1556.3197347275143</v>
      </c>
      <c r="D41" s="53">
        <f>SUM(bahrain!D43,egypt!D41,jordan!D41,lebanon!D41,palestine!D41,sudan!D41,syria!D41,yemen!D41)</f>
        <v>1859.2969167825081</v>
      </c>
      <c r="E41" s="53">
        <f>SUM(bahrain!E43,egypt!E41,jordan!E41,lebanon!E41,palestine!E41,sudan!E41,syria!E41,yemen!E41)</f>
        <v>2930.8214914167997</v>
      </c>
      <c r="F41" s="134">
        <f>SUM(bahrain!F43,egypt!F41,jordan!F41,lebanon!F41,palestine!F41,sudan!F41,syria!F41,yemen!F41)</f>
        <v>2418.9778435668172</v>
      </c>
      <c r="G41" s="53">
        <f>SUM(bahrain!G43,egypt!G41,jordan!G41,lebanon!G41,palestine!G41,sudan!G41,syria!G41,yemen!G41)</f>
        <v>603.831144977642</v>
      </c>
      <c r="H41" s="53">
        <f>SUM(bahrain!H43,egypt!H41,jordan!H41,lebanon!H41,palestine!H41,sudan!H41,syria!H41,yemen!H41)</f>
        <v>1801.5939368354889</v>
      </c>
      <c r="I41" s="53">
        <f>SUM(bahrain!I43,egypt!I41,jordan!I41,lebanon!I41,palestine!I41,sudan!I41,syria!I41,yemen!I41)</f>
        <v>1048.3078009866629</v>
      </c>
      <c r="J41" s="53">
        <f>SUM(bahrain!J43,egypt!J41,jordan!J41,lebanon!J41,palestine!J41,sudan!J41,syria!J41,yemen!J41)</f>
        <v>896.64662881235768</v>
      </c>
      <c r="K41" s="134">
        <f>SUM(bahrain!K43,egypt!K41,jordan!K41,lebanon!K41,palestine!K41,sudan!K41,syria!K41,yemen!K41)</f>
        <v>1018.7606532412276</v>
      </c>
      <c r="L41" s="54" t="s">
        <v>67</v>
      </c>
      <c r="N41" s="182">
        <f>B41+'oil exporter'!B41-all!B41</f>
        <v>0</v>
      </c>
      <c r="O41" s="182">
        <f>C41+'oil exporter'!C41-all!C41</f>
        <v>0</v>
      </c>
      <c r="P41" s="182">
        <f>D41+'oil exporter'!D41-all!D41</f>
        <v>0</v>
      </c>
      <c r="Q41" s="182">
        <f>E41+'oil exporter'!E41-all!E41</f>
        <v>0</v>
      </c>
      <c r="R41" s="182">
        <f>F41+'oil exporter'!F41-all!F41</f>
        <v>0</v>
      </c>
      <c r="S41" s="182">
        <f>G41+'oil exporter'!G41-all!G41</f>
        <v>0</v>
      </c>
      <c r="T41" s="182">
        <f>H41+'oil exporter'!H41-all!H41</f>
        <v>0</v>
      </c>
      <c r="U41" s="182">
        <f>I41+'oil exporter'!I41-all!I41</f>
        <v>0</v>
      </c>
      <c r="V41" s="182">
        <f>J41+'oil exporter'!J41-all!J41</f>
        <v>0</v>
      </c>
      <c r="W41" s="182">
        <f>K41+'oil exporter'!K41-all!K41</f>
        <v>0</v>
      </c>
    </row>
    <row r="42" spans="1:23" ht="15" thickBot="1">
      <c r="A42" s="55" t="s">
        <v>186</v>
      </c>
      <c r="B42" s="56">
        <f>SUM(bahrain!B44,egypt!B42,jordan!B42,lebanon!B42,palestine!B42,sudan!B42,syria!B42,yemen!B42)</f>
        <v>100.82613745981492</v>
      </c>
      <c r="C42" s="56">
        <f>SUM(bahrain!C44,egypt!C42,jordan!C42,lebanon!C42,palestine!C42,sudan!C42,syria!C42,yemen!C42)</f>
        <v>80.969632977012253</v>
      </c>
      <c r="D42" s="56">
        <f>SUM(bahrain!D44,egypt!D42,jordan!D42,lebanon!D42,palestine!D42,sudan!D42,syria!D42,yemen!D42)</f>
        <v>81.185845217105793</v>
      </c>
      <c r="E42" s="56">
        <f>SUM(bahrain!E44,egypt!E42,jordan!E42,lebanon!E42,palestine!E42,sudan!E42,syria!E42,yemen!E42)</f>
        <v>277.37933517264179</v>
      </c>
      <c r="F42" s="135">
        <f>SUM(bahrain!F44,egypt!F42,jordan!F42,lebanon!F42,palestine!F42,sudan!F42,syria!F42,yemen!F42)</f>
        <v>10.008031283215136</v>
      </c>
      <c r="G42" s="56">
        <f>SUM(bahrain!G44,egypt!G42,jordan!G42,lebanon!G42,palestine!G42,sudan!G42,syria!G42,yemen!G42)</f>
        <v>9.3501185823361368</v>
      </c>
      <c r="H42" s="56">
        <f>SUM(bahrain!H44,egypt!H42,jordan!H42,lebanon!H42,palestine!H42,sudan!H42,syria!H42,yemen!H42)</f>
        <v>2.7313974115515749</v>
      </c>
      <c r="I42" s="56">
        <f>SUM(bahrain!I44,egypt!I42,jordan!I42,lebanon!I42,palestine!I42,sudan!I42,syria!I42,yemen!I42)</f>
        <v>5.9961073753073375</v>
      </c>
      <c r="J42" s="56">
        <f>SUM(bahrain!J44,egypt!J42,jordan!J42,lebanon!J42,palestine!J42,sudan!J42,syria!J42,yemen!J42)</f>
        <v>35.145158792747019</v>
      </c>
      <c r="K42" s="135">
        <f>SUM(bahrain!K44,egypt!K42,jordan!K42,lebanon!K42,palestine!K42,sudan!K42,syria!K42,yemen!K42)</f>
        <v>9.2735978526080981E-2</v>
      </c>
      <c r="L42" s="57" t="s">
        <v>187</v>
      </c>
      <c r="N42" s="182">
        <f>B42+'oil exporter'!B42-all!B42</f>
        <v>0</v>
      </c>
      <c r="O42" s="182">
        <f>C42+'oil exporter'!C42-all!C42</f>
        <v>0</v>
      </c>
      <c r="P42" s="182">
        <f>D42+'oil exporter'!D42-all!D42</f>
        <v>0</v>
      </c>
      <c r="Q42" s="182">
        <f>E42+'oil exporter'!E42-all!E42</f>
        <v>0</v>
      </c>
      <c r="R42" s="182">
        <f>F42+'oil exporter'!F42-all!F42</f>
        <v>0</v>
      </c>
      <c r="S42" s="182">
        <f>G42+'oil exporter'!G42-all!G42</f>
        <v>0</v>
      </c>
      <c r="T42" s="182">
        <f>H42+'oil exporter'!H42-all!H42</f>
        <v>0</v>
      </c>
      <c r="U42" s="182">
        <f>I42+'oil exporter'!I42-all!I42</f>
        <v>0</v>
      </c>
      <c r="V42" s="182">
        <f>J42+'oil exporter'!J42-all!J42</f>
        <v>0</v>
      </c>
      <c r="W42" s="182">
        <f>K42+'oil exporter'!K42-all!K42</f>
        <v>0</v>
      </c>
    </row>
    <row r="43" spans="1:23">
      <c r="A43" s="37" t="s">
        <v>68</v>
      </c>
      <c r="B43" s="38">
        <f>SUM(bahrain!B31,egypt!B43,jordan!B43,lebanon!B43,palestine!B43,sudan!B43,syria!B43,yemen!B43)</f>
        <v>2652.54500066217</v>
      </c>
      <c r="C43" s="38">
        <f>SUM(bahrain!C31,egypt!C43,jordan!C43,lebanon!C43,palestine!C43,sudan!C43,syria!C43,yemen!C43)</f>
        <v>1699.4687687540049</v>
      </c>
      <c r="D43" s="38">
        <f>SUM(bahrain!D31,egypt!D43,jordan!D43,lebanon!D43,palestine!D43,sudan!D43,syria!D43,yemen!D43)</f>
        <v>428.95714430815053</v>
      </c>
      <c r="E43" s="38">
        <f>SUM(bahrain!E31,egypt!E43,jordan!E43,lebanon!E43,palestine!E43,sudan!E43,syria!E43,yemen!E43)</f>
        <v>140.16298642392343</v>
      </c>
      <c r="F43" s="132">
        <f>SUM(bahrain!F31,egypt!F43,jordan!F43,lebanon!F43,palestine!F43,sudan!F43,syria!F43,yemen!F43)</f>
        <v>48.569713358602158</v>
      </c>
      <c r="G43" s="38">
        <f>SUM(bahrain!G31,egypt!G43,jordan!G43,lebanon!G43,palestine!G43,sudan!G43,syria!G43,yemen!G43)</f>
        <v>32.371208519643872</v>
      </c>
      <c r="H43" s="38">
        <f>SUM(bahrain!H31,egypt!H43,jordan!H43,lebanon!H43,palestine!H43,sudan!H43,syria!H43,yemen!H43)</f>
        <v>6.4009514322648737</v>
      </c>
      <c r="I43" s="38">
        <f>SUM(bahrain!I31,egypt!I43,jordan!I43,lebanon!I43,palestine!I43,sudan!I43,syria!I43,yemen!I43)</f>
        <v>4.2208852958669763</v>
      </c>
      <c r="J43" s="38">
        <f>SUM(bahrain!J31,egypt!J43,jordan!J43,lebanon!J43,palestine!J43,sudan!J43,syria!J43,yemen!J43)</f>
        <v>2.47306787878451</v>
      </c>
      <c r="K43" s="132">
        <f>SUM(bahrain!K31,egypt!K43,jordan!K43,lebanon!K43,palestine!K43,sudan!K43,syria!K43,yemen!K43)</f>
        <v>0.63732421910000003</v>
      </c>
      <c r="L43" s="39" t="s">
        <v>69</v>
      </c>
      <c r="N43" s="182">
        <f>B43+'oil exporter'!B43-all!B43</f>
        <v>0</v>
      </c>
      <c r="O43" s="182">
        <f>C43+'oil exporter'!C43-all!C43</f>
        <v>0</v>
      </c>
      <c r="P43" s="182">
        <f>D43+'oil exporter'!D43-all!D43</f>
        <v>0</v>
      </c>
      <c r="Q43" s="182">
        <f>E43+'oil exporter'!E43-all!E43</f>
        <v>0</v>
      </c>
      <c r="R43" s="182">
        <f>F43+'oil exporter'!F43-all!F43</f>
        <v>0</v>
      </c>
      <c r="S43" s="182">
        <f>G43+'oil exporter'!G43-all!G43</f>
        <v>0</v>
      </c>
      <c r="T43" s="182">
        <f>H43+'oil exporter'!H43-all!H43</f>
        <v>0</v>
      </c>
      <c r="U43" s="182">
        <f>I43+'oil exporter'!I43-all!I43</f>
        <v>0</v>
      </c>
      <c r="V43" s="182">
        <f>J43+'oil exporter'!J43-all!J43</f>
        <v>0</v>
      </c>
      <c r="W43" s="182">
        <f>K43+'oil exporter'!K43-all!K43</f>
        <v>0</v>
      </c>
    </row>
    <row r="44" spans="1:23" s="13" customFormat="1">
      <c r="A44" s="40" t="s">
        <v>70</v>
      </c>
      <c r="B44" s="38">
        <f>SUM(bahrain!B45,egypt!B44,jordan!B44,lebanon!B44,palestine!B44,sudan!B44,syria!B44,yemen!B44)</f>
        <v>16517.126993941951</v>
      </c>
      <c r="C44" s="38">
        <f>SUM(bahrain!C45,egypt!C44,jordan!C44,lebanon!C44,palestine!C44,sudan!C44,syria!C44,yemen!C44)</f>
        <v>10237.075041034839</v>
      </c>
      <c r="D44" s="38">
        <f>SUM(bahrain!D45,egypt!D44,jordan!D44,lebanon!D44,palestine!D44,sudan!D44,syria!D44,yemen!D44)</f>
        <v>11995.582322258631</v>
      </c>
      <c r="E44" s="38">
        <f>SUM(bahrain!E45,egypt!E44,jordan!E44,lebanon!E44,palestine!E44,sudan!E44,syria!E44,yemen!E44)</f>
        <v>13364.709872898167</v>
      </c>
      <c r="F44" s="132">
        <f>SUM(bahrain!F45,egypt!F44,jordan!F44,lebanon!F44,palestine!F44,sudan!F44,syria!F44,yemen!F44)</f>
        <v>14057.236931267586</v>
      </c>
      <c r="G44" s="38">
        <f>SUM(bahrain!G45,egypt!G44,jordan!G44,lebanon!G44,palestine!G44,sudan!G44,syria!G44,yemen!G44)</f>
        <v>1127.3658288164856</v>
      </c>
      <c r="H44" s="38">
        <f>SUM(bahrain!H45,egypt!H44,jordan!H44,lebanon!H44,palestine!H44,sudan!H44,syria!H44,yemen!H44)</f>
        <v>877.90973865199351</v>
      </c>
      <c r="I44" s="38">
        <f>SUM(bahrain!I45,egypt!I44,jordan!I44,lebanon!I44,palestine!I44,sudan!I44,syria!I44,yemen!I44)</f>
        <v>1071.6653001201908</v>
      </c>
      <c r="J44" s="38">
        <f>SUM(bahrain!J45,egypt!J44,jordan!J44,lebanon!J44,palestine!J44,sudan!J44,syria!J44,yemen!J44)</f>
        <v>1652.9434985119378</v>
      </c>
      <c r="K44" s="132">
        <f>SUM(bahrain!K45,egypt!K44,jordan!K44,lebanon!K44,palestine!K44,sudan!K44,syria!K44,yemen!K44)</f>
        <v>1282.5398333489393</v>
      </c>
      <c r="L44" s="41" t="s">
        <v>71</v>
      </c>
      <c r="M44" s="12"/>
      <c r="N44" s="182">
        <f>B44+'oil exporter'!B44-all!B44</f>
        <v>0</v>
      </c>
      <c r="O44" s="182">
        <f>C44+'oil exporter'!C44-all!C44</f>
        <v>0</v>
      </c>
      <c r="P44" s="182">
        <f>D44+'oil exporter'!D44-all!D44</f>
        <v>0</v>
      </c>
      <c r="Q44" s="182">
        <f>E44+'oil exporter'!E44-all!E44</f>
        <v>0</v>
      </c>
      <c r="R44" s="182">
        <f>F44+'oil exporter'!F44-all!F44</f>
        <v>0</v>
      </c>
      <c r="S44" s="182">
        <f>G44+'oil exporter'!G44-all!G44</f>
        <v>0</v>
      </c>
      <c r="T44" s="182">
        <f>H44+'oil exporter'!H44-all!H44</f>
        <v>0</v>
      </c>
      <c r="U44" s="182">
        <f>I44+'oil exporter'!I44-all!I44</f>
        <v>0</v>
      </c>
      <c r="V44" s="182">
        <f>J44+'oil exporter'!J44-all!J44</f>
        <v>0</v>
      </c>
      <c r="W44" s="182">
        <f>K44+'oil exporter'!K44-all!K44</f>
        <v>0</v>
      </c>
    </row>
    <row r="45" spans="1:23">
      <c r="A45" s="37" t="s">
        <v>72</v>
      </c>
      <c r="B45" s="38">
        <f>SUM(bahrain!B36,egypt!B45,jordan!B45,lebanon!B45,palestine!B45,sudan!B45,syria!B45,yemen!B45)</f>
        <v>32.745225751504577</v>
      </c>
      <c r="C45" s="38">
        <f>SUM(bahrain!C36,egypt!C45,jordan!C45,lebanon!C45,palestine!C45,sudan!C45,syria!C45,yemen!C45)</f>
        <v>25.29182060826372</v>
      </c>
      <c r="D45" s="38">
        <f>SUM(bahrain!D36,egypt!D45,jordan!D45,lebanon!D45,palestine!D45,sudan!D45,syria!D45,yemen!D45)</f>
        <v>45.891644088381611</v>
      </c>
      <c r="E45" s="38">
        <f>SUM(bahrain!E36,egypt!E45,jordan!E45,lebanon!E45,palestine!E45,sudan!E45,syria!E45,yemen!E45)</f>
        <v>30.86426762282899</v>
      </c>
      <c r="F45" s="132">
        <f>SUM(bahrain!F36,egypt!F45,jordan!F45,lebanon!F45,palestine!F45,sudan!F45,syria!F45,yemen!F45)</f>
        <v>19.921286782114823</v>
      </c>
      <c r="G45" s="38">
        <f>SUM(bahrain!G36,egypt!G45,jordan!G45,lebanon!G45,palestine!G45,sudan!G45,syria!G45,yemen!G45)</f>
        <v>3.4286622810727119</v>
      </c>
      <c r="H45" s="38">
        <f>SUM(bahrain!H36,egypt!H45,jordan!H45,lebanon!H45,palestine!H45,sudan!H45,syria!H45,yemen!H45)</f>
        <v>2.7612944447237244</v>
      </c>
      <c r="I45" s="38">
        <f>SUM(bahrain!I36,egypt!I45,jordan!I45,lebanon!I45,palestine!I45,sudan!I45,syria!I45,yemen!I45)</f>
        <v>4.3755735237454925</v>
      </c>
      <c r="J45" s="38">
        <f>SUM(bahrain!J36,egypt!J45,jordan!J45,lebanon!J45,palestine!J45,sudan!J45,syria!J45,yemen!J45)</f>
        <v>4.1374183362682606</v>
      </c>
      <c r="K45" s="132">
        <f>SUM(bahrain!K36,egypt!K45,jordan!K45,lebanon!K45,palestine!K45,sudan!K45,syria!K45,yemen!K45)</f>
        <v>3.1547872550992295</v>
      </c>
      <c r="L45" s="39" t="s">
        <v>73</v>
      </c>
      <c r="N45" s="182">
        <f>B45+'oil exporter'!B45-all!B45</f>
        <v>0</v>
      </c>
      <c r="O45" s="182">
        <f>C45+'oil exporter'!C45-all!C45</f>
        <v>0</v>
      </c>
      <c r="P45" s="182">
        <f>D45+'oil exporter'!D45-all!D45</f>
        <v>0</v>
      </c>
      <c r="Q45" s="182">
        <f>E45+'oil exporter'!E45-all!E45</f>
        <v>0</v>
      </c>
      <c r="R45" s="182">
        <f>F45+'oil exporter'!F45-all!F45</f>
        <v>0</v>
      </c>
      <c r="S45" s="182">
        <f>G45+'oil exporter'!G45-all!G45</f>
        <v>0</v>
      </c>
      <c r="T45" s="182">
        <f>H45+'oil exporter'!H45-all!H45</f>
        <v>0</v>
      </c>
      <c r="U45" s="182">
        <f>I45+'oil exporter'!I45-all!I45</f>
        <v>0</v>
      </c>
      <c r="V45" s="182">
        <f>J45+'oil exporter'!J45-all!J45</f>
        <v>0</v>
      </c>
      <c r="W45" s="182">
        <f>K45+'oil exporter'!K45-all!K45</f>
        <v>0</v>
      </c>
    </row>
    <row r="46" spans="1:23" s="13" customFormat="1">
      <c r="A46" s="40" t="s">
        <v>74</v>
      </c>
      <c r="B46" s="38">
        <f>SUM(bahrain!B46,egypt!B46,jordan!B46,lebanon!B46,palestine!B46,sudan!B46,syria!B46,yemen!B46)</f>
        <v>6353.3652548452001</v>
      </c>
      <c r="C46" s="38">
        <f>SUM(bahrain!C46,egypt!C46,jordan!C46,lebanon!C46,palestine!C46,sudan!C46,syria!C46,yemen!C46)</f>
        <v>3442.410335892896</v>
      </c>
      <c r="D46" s="38">
        <f>SUM(bahrain!D46,egypt!D46,jordan!D46,lebanon!D46,palestine!D46,sudan!D46,syria!D46,yemen!D46)</f>
        <v>3924.8807189778126</v>
      </c>
      <c r="E46" s="38">
        <f>SUM(bahrain!E46,egypt!E46,jordan!E46,lebanon!E46,palestine!E46,sudan!E46,syria!E46,yemen!E46)</f>
        <v>5293.6049170752476</v>
      </c>
      <c r="F46" s="132">
        <f>SUM(bahrain!F46,egypt!F46,jordan!F46,lebanon!F46,palestine!F46,sudan!F46,syria!F46,yemen!F46)</f>
        <v>5443.4692631537673</v>
      </c>
      <c r="G46" s="38">
        <f>SUM(bahrain!G46,egypt!G46,jordan!G46,lebanon!G46,palestine!G46,sudan!G46,syria!G46,yemen!G46)</f>
        <v>167.01315287339986</v>
      </c>
      <c r="H46" s="38">
        <f>SUM(bahrain!H46,egypt!H46,jordan!H46,lebanon!H46,palestine!H46,sudan!H46,syria!H46,yemen!H46)</f>
        <v>195.19542269819556</v>
      </c>
      <c r="I46" s="38">
        <f>SUM(bahrain!I46,egypt!I46,jordan!I46,lebanon!I46,palestine!I46,sudan!I46,syria!I46,yemen!I46)</f>
        <v>271.72419126986478</v>
      </c>
      <c r="J46" s="38">
        <f>SUM(bahrain!J46,egypt!J46,jordan!J46,lebanon!J46,palestine!J46,sudan!J46,syria!J46,yemen!J46)</f>
        <v>434.62928692903921</v>
      </c>
      <c r="K46" s="132">
        <f>SUM(bahrain!K46,egypt!K46,jordan!K46,lebanon!K46,palestine!K46,sudan!K46,syria!K46,yemen!K46)</f>
        <v>260.08803303482148</v>
      </c>
      <c r="L46" s="41" t="s">
        <v>75</v>
      </c>
      <c r="M46" s="12"/>
      <c r="N46" s="182">
        <f>B46+'oil exporter'!B46-all!B46</f>
        <v>0</v>
      </c>
      <c r="O46" s="182">
        <f>C46+'oil exporter'!C46-all!C46</f>
        <v>0</v>
      </c>
      <c r="P46" s="182">
        <f>D46+'oil exporter'!D46-all!D46</f>
        <v>0</v>
      </c>
      <c r="Q46" s="182">
        <f>E46+'oil exporter'!E46-all!E46</f>
        <v>0</v>
      </c>
      <c r="R46" s="182">
        <f>F46+'oil exporter'!F46-all!F46</f>
        <v>0</v>
      </c>
      <c r="S46" s="182">
        <f>G46+'oil exporter'!G46-all!G46</f>
        <v>0</v>
      </c>
      <c r="T46" s="182">
        <f>H46+'oil exporter'!H46-all!H46</f>
        <v>0</v>
      </c>
      <c r="U46" s="182">
        <f>I46+'oil exporter'!I46-all!I46</f>
        <v>0</v>
      </c>
      <c r="V46" s="182">
        <f>J46+'oil exporter'!J46-all!J46</f>
        <v>0</v>
      </c>
      <c r="W46" s="182">
        <f>K46+'oil exporter'!K46-all!K46</f>
        <v>0</v>
      </c>
    </row>
    <row r="47" spans="1:23">
      <c r="A47" s="40" t="s">
        <v>76</v>
      </c>
      <c r="B47" s="38">
        <f>SUM(bahrain!B47,egypt!B47,jordan!B47,lebanon!B47,palestine!B47,sudan!B47,syria!B47,yemen!B47)</f>
        <v>5418.3346104282118</v>
      </c>
      <c r="C47" s="38">
        <f>SUM(bahrain!C47,egypt!C47,jordan!C47,lebanon!C47,palestine!C47,sudan!C47,syria!C47,yemen!C47)</f>
        <v>3579.3109776848728</v>
      </c>
      <c r="D47" s="38">
        <f>SUM(bahrain!D47,egypt!D47,jordan!D47,lebanon!D47,palestine!D47,sudan!D47,syria!D47,yemen!D47)</f>
        <v>3462.1352664952842</v>
      </c>
      <c r="E47" s="38">
        <f>SUM(bahrain!E47,egypt!E47,jordan!E47,lebanon!E47,palestine!E47,sudan!E47,syria!E47,yemen!E47)</f>
        <v>4014.8329064353838</v>
      </c>
      <c r="F47" s="132">
        <f>SUM(bahrain!F47,egypt!F47,jordan!F47,lebanon!F47,palestine!F47,sudan!F47,syria!F47,yemen!F47)</f>
        <v>5013.0989868569313</v>
      </c>
      <c r="G47" s="38">
        <f>SUM(bahrain!G47,egypt!G47,jordan!G47,lebanon!G47,palestine!G47,sudan!G47,syria!G47,yemen!G47)</f>
        <v>194.04348178931059</v>
      </c>
      <c r="H47" s="38">
        <f>SUM(bahrain!H47,egypt!H47,jordan!H47,lebanon!H47,palestine!H47,sudan!H47,syria!H47,yemen!H47)</f>
        <v>96.449136291967491</v>
      </c>
      <c r="I47" s="38">
        <f>SUM(bahrain!I47,egypt!I47,jordan!I47,lebanon!I47,palestine!I47,sudan!I47,syria!I47,yemen!I47)</f>
        <v>158.32168048701027</v>
      </c>
      <c r="J47" s="38">
        <f>SUM(bahrain!J47,egypt!J47,jordan!J47,lebanon!J47,palestine!J47,sudan!J47,syria!J47,yemen!J47)</f>
        <v>198.50544973765801</v>
      </c>
      <c r="K47" s="132">
        <f>SUM(bahrain!K47,egypt!K47,jordan!K47,lebanon!K47,palestine!K47,sudan!K47,syria!K47,yemen!K47)</f>
        <v>96.26043991021541</v>
      </c>
      <c r="L47" s="41" t="s">
        <v>77</v>
      </c>
      <c r="N47" s="182">
        <f>B47+'oil exporter'!B47-all!B47</f>
        <v>0</v>
      </c>
      <c r="O47" s="182">
        <f>C47+'oil exporter'!C47-all!C47</f>
        <v>0</v>
      </c>
      <c r="P47" s="182">
        <f>D47+'oil exporter'!D47-all!D47</f>
        <v>0</v>
      </c>
      <c r="Q47" s="182">
        <f>E47+'oil exporter'!E47-all!E47</f>
        <v>0</v>
      </c>
      <c r="R47" s="182">
        <f>F47+'oil exporter'!F47-all!F47</f>
        <v>0</v>
      </c>
      <c r="S47" s="182">
        <f>G47+'oil exporter'!G47-all!G47</f>
        <v>0</v>
      </c>
      <c r="T47" s="182">
        <f>H47+'oil exporter'!H47-all!H47</f>
        <v>0</v>
      </c>
      <c r="U47" s="182">
        <f>I47+'oil exporter'!I47-all!I47</f>
        <v>0</v>
      </c>
      <c r="V47" s="182">
        <f>J47+'oil exporter'!J47-all!J47</f>
        <v>0</v>
      </c>
      <c r="W47" s="182">
        <f>K47+'oil exporter'!K47-all!K47</f>
        <v>0</v>
      </c>
    </row>
    <row r="48" spans="1:23" ht="13.5" thickBot="1">
      <c r="A48" s="58" t="s">
        <v>78</v>
      </c>
      <c r="B48" s="59">
        <f>SUM(bahrain!B48,egypt!B48,jordan!B48,lebanon!B48,palestine!B48,sudan!B48,syria!B48,yemen!B48)</f>
        <v>292.36716569108955</v>
      </c>
      <c r="C48" s="59">
        <f>SUM(bahrain!C48,egypt!C48,jordan!C48,lebanon!C48,palestine!C48,sudan!C48,syria!C48,yemen!C48)</f>
        <v>607.2460583546009</v>
      </c>
      <c r="D48" s="59">
        <f>SUM(bahrain!D48,egypt!D48,jordan!D48,lebanon!D48,palestine!D48,sudan!D48,syria!D48,yemen!D48)</f>
        <v>544.32692001720704</v>
      </c>
      <c r="E48" s="59">
        <f>SUM(bahrain!E48,egypt!E48,jordan!E48,lebanon!E48,palestine!E48,sudan!E48,syria!E48,yemen!E48)</f>
        <v>404.61240668051335</v>
      </c>
      <c r="F48" s="136">
        <f>SUM(bahrain!F48,egypt!F48,jordan!F48,lebanon!F48,palestine!F48,sudan!F48,syria!F48,yemen!F48)</f>
        <v>695.90823770635097</v>
      </c>
      <c r="G48" s="59">
        <f>SUM(bahrain!G48,egypt!G48,jordan!G48,lebanon!G48,palestine!G48,sudan!G48,syria!G48,yemen!G48)</f>
        <v>59.498075693401844</v>
      </c>
      <c r="H48" s="59">
        <f>SUM(bahrain!H48,egypt!H48,jordan!H48,lebanon!H48,palestine!H48,sudan!H48,syria!H48,yemen!H48)</f>
        <v>41.901909373747991</v>
      </c>
      <c r="I48" s="59">
        <f>SUM(bahrain!I48,egypt!I48,jordan!I48,lebanon!I48,palestine!I48,sudan!I48,syria!I48,yemen!I48)</f>
        <v>39.240154130064411</v>
      </c>
      <c r="J48" s="59">
        <f>SUM(bahrain!J48,egypt!J48,jordan!J48,lebanon!J48,palestine!J48,sudan!J48,syria!J48,yemen!J48)</f>
        <v>51.325085199784056</v>
      </c>
      <c r="K48" s="136">
        <f>SUM(bahrain!K48,egypt!K48,jordan!K48,lebanon!K48,palestine!K48,sudan!K48,syria!K48,yemen!K48)</f>
        <v>35.222167249976373</v>
      </c>
      <c r="L48" s="60" t="s">
        <v>201</v>
      </c>
      <c r="N48" s="182">
        <f>B48+'oil exporter'!B48-all!B48</f>
        <v>0</v>
      </c>
      <c r="O48" s="182">
        <f>C48+'oil exporter'!C48-all!C48</f>
        <v>0</v>
      </c>
      <c r="P48" s="182">
        <f>D48+'oil exporter'!D48-all!D48</f>
        <v>0</v>
      </c>
      <c r="Q48" s="182">
        <f>E48+'oil exporter'!E48-all!E48</f>
        <v>0</v>
      </c>
      <c r="R48" s="182">
        <f>F48+'oil exporter'!F48-all!F48</f>
        <v>0</v>
      </c>
      <c r="S48" s="182">
        <f>G48+'oil exporter'!G48-all!G48</f>
        <v>0</v>
      </c>
      <c r="T48" s="182">
        <f>H48+'oil exporter'!H48-all!H48</f>
        <v>0</v>
      </c>
      <c r="U48" s="182">
        <f>I48+'oil exporter'!I48-all!I48</f>
        <v>0</v>
      </c>
      <c r="V48" s="182">
        <f>J48+'oil exporter'!J48-all!J48</f>
        <v>0</v>
      </c>
      <c r="W48" s="182">
        <f>K48+'oil exporter'!K48-all!K48</f>
        <v>0</v>
      </c>
    </row>
    <row r="49" spans="1:23" s="13" customFormat="1" ht="19.5" thickBot="1">
      <c r="A49" s="105" t="s">
        <v>80</v>
      </c>
      <c r="B49" s="27">
        <f>SUM(bahrain!B49,egypt!B49,jordan!B49,lebanon!B49,palestine!B49,sudan!B49,syria!B49,yemen!B49)</f>
        <v>16640.388135964982</v>
      </c>
      <c r="C49" s="27">
        <f>SUM(bahrain!C49,egypt!C49,jordan!C49,lebanon!C49,palestine!C49,sudan!C49,syria!C49,yemen!C49)</f>
        <v>15370.219313388632</v>
      </c>
      <c r="D49" s="27">
        <f>SUM(bahrain!D49,egypt!D49,jordan!D49,lebanon!D49,palestine!D49,sudan!D49,syria!D49,yemen!D49)</f>
        <v>18209.316325223008</v>
      </c>
      <c r="E49" s="27">
        <f>SUM(bahrain!E49,egypt!E49,jordan!E49,lebanon!E49,palestine!E49,sudan!E49,syria!E49,yemen!E49)</f>
        <v>20725.379832294468</v>
      </c>
      <c r="F49" s="130">
        <f>SUM(bahrain!F49,egypt!F49,jordan!F49,lebanon!F49,palestine!F49,sudan!F49,syria!F49,yemen!F49)</f>
        <v>16790.363607256197</v>
      </c>
      <c r="G49" s="18">
        <f>SUM(bahrain!G49,egypt!G49,jordan!G49,lebanon!G49,palestine!G49,sudan!G49,syria!G49,yemen!G49)</f>
        <v>3971.1243447245656</v>
      </c>
      <c r="H49" s="18">
        <f>SUM(bahrain!H49,egypt!H49,jordan!H49,lebanon!H49,palestine!H49,sudan!H49,syria!H49,yemen!H49)</f>
        <v>3979.4056310408205</v>
      </c>
      <c r="I49" s="18">
        <f>SUM(bahrain!I49,egypt!I49,jordan!I49,lebanon!I49,palestine!I49,sudan!I49,syria!I49,yemen!I49)</f>
        <v>4242.4569139693222</v>
      </c>
      <c r="J49" s="18">
        <f>SUM(bahrain!J49,egypt!J49,jordan!J49,lebanon!J49,palestine!J49,sudan!J49,syria!J49,yemen!J49)</f>
        <v>4512.6454394861003</v>
      </c>
      <c r="K49" s="128">
        <f>SUM(bahrain!K49,egypt!K49,jordan!K49,lebanon!K49,palestine!K49,sudan!K49,syria!K49,yemen!K49)</f>
        <v>4459.3777679653849</v>
      </c>
      <c r="L49" s="106" t="s">
        <v>81</v>
      </c>
      <c r="M49" s="12"/>
      <c r="N49" s="182">
        <f>B49+'oil exporter'!B49-all!B49</f>
        <v>0</v>
      </c>
      <c r="O49" s="182">
        <f>C49+'oil exporter'!C49-all!C49</f>
        <v>0</v>
      </c>
      <c r="P49" s="182">
        <f>D49+'oil exporter'!D49-all!D49</f>
        <v>0</v>
      </c>
      <c r="Q49" s="182">
        <f>E49+'oil exporter'!E49-all!E49</f>
        <v>0</v>
      </c>
      <c r="R49" s="182">
        <f>F49+'oil exporter'!F49-all!F49</f>
        <v>0</v>
      </c>
      <c r="S49" s="182">
        <f>G49+'oil exporter'!G49-all!G49</f>
        <v>0</v>
      </c>
      <c r="T49" s="182">
        <f>H49+'oil exporter'!H49-all!H49</f>
        <v>0</v>
      </c>
      <c r="U49" s="182">
        <f>I49+'oil exporter'!I49-all!I49</f>
        <v>0</v>
      </c>
      <c r="V49" s="182">
        <f>J49+'oil exporter'!J49-all!J49</f>
        <v>0</v>
      </c>
      <c r="W49" s="182">
        <f>K49+'oil exporter'!K49-all!K49</f>
        <v>0</v>
      </c>
    </row>
    <row r="50" spans="1:23" ht="15" thickBot="1">
      <c r="A50" s="62" t="s">
        <v>7</v>
      </c>
      <c r="B50" s="30">
        <f>SUM(bahrain!B50,egypt!B50,jordan!B50,lebanon!B50,palestine!B50,sudan!B50,syria!B50,yemen!B50)</f>
        <v>11481.012021719609</v>
      </c>
      <c r="C50" s="30">
        <f>SUM(bahrain!C50,egypt!C50,jordan!C50,lebanon!C50,palestine!C50,sudan!C50,syria!C50,yemen!C50)</f>
        <v>10396.515351697661</v>
      </c>
      <c r="D50" s="30">
        <f>SUM(bahrain!D50,egypt!D50,jordan!D50,lebanon!D50,palestine!D50,sudan!D50,syria!D50,yemen!D50)</f>
        <v>10655.233948251296</v>
      </c>
      <c r="E50" s="30">
        <f>SUM(bahrain!E50,egypt!E50,jordan!E50,lebanon!E50,palestine!E50,sudan!E50,syria!E50,yemen!E50)</f>
        <v>12416.763327385313</v>
      </c>
      <c r="F50" s="63">
        <f>SUM(bahrain!F50,egypt!F50,jordan!F50,lebanon!F50,palestine!F50,sudan!F50,syria!F50,yemen!F50)</f>
        <v>10232.87192270925</v>
      </c>
      <c r="G50" s="30">
        <f>SUM(bahrain!G50,egypt!G50,jordan!G50,lebanon!G50,palestine!G50,sudan!G50,syria!G50,yemen!G50)</f>
        <v>3229.4988171671166</v>
      </c>
      <c r="H50" s="30">
        <f>SUM(bahrain!H50,egypt!H50,jordan!H50,lebanon!H50,palestine!H50,sudan!H50,syria!H50,yemen!H50)</f>
        <v>3699.2634545536816</v>
      </c>
      <c r="I50" s="30">
        <f>SUM(bahrain!I50,egypt!I50,jordan!I50,lebanon!I50,palestine!I50,sudan!I50,syria!I50,yemen!I50)</f>
        <v>3670.5629196403693</v>
      </c>
      <c r="J50" s="30">
        <f>SUM(bahrain!J50,egypt!J50,jordan!J50,lebanon!J50,palestine!J50,sudan!J50,syria!J50,yemen!J50)</f>
        <v>3738.6355772433462</v>
      </c>
      <c r="K50" s="63">
        <f>SUM(bahrain!K50,egypt!K50,jordan!K50,lebanon!K50,palestine!K50,sudan!K50,syria!K50,yemen!K50)</f>
        <v>3986.550553323546</v>
      </c>
      <c r="L50" s="64" t="s">
        <v>8</v>
      </c>
      <c r="N50" s="182">
        <f>B50+'oil exporter'!B50-all!B50</f>
        <v>0</v>
      </c>
      <c r="O50" s="182">
        <f>C50+'oil exporter'!C50-all!C50</f>
        <v>0</v>
      </c>
      <c r="P50" s="182">
        <f>D50+'oil exporter'!D50-all!D50</f>
        <v>0</v>
      </c>
      <c r="Q50" s="182">
        <f>E50+'oil exporter'!E50-all!E50</f>
        <v>0</v>
      </c>
      <c r="R50" s="182">
        <f>F50+'oil exporter'!F50-all!F50</f>
        <v>0</v>
      </c>
      <c r="S50" s="182">
        <f>G50+'oil exporter'!G50-all!G50</f>
        <v>0</v>
      </c>
      <c r="T50" s="182">
        <f>H50+'oil exporter'!H50-all!H50</f>
        <v>0</v>
      </c>
      <c r="U50" s="182">
        <f>I50+'oil exporter'!I50-all!I50</f>
        <v>0</v>
      </c>
      <c r="V50" s="182">
        <f>J50+'oil exporter'!J50-all!J50</f>
        <v>0</v>
      </c>
      <c r="W50" s="182">
        <f>K50+'oil exporter'!K50-all!K50</f>
        <v>0</v>
      </c>
    </row>
    <row r="51" spans="1:23">
      <c r="A51" s="37" t="s">
        <v>82</v>
      </c>
      <c r="B51" s="38">
        <f>SUM(bahrain!B51,egypt!B51,jordan!B51,lebanon!B51,palestine!B51,sudan!B51,syria!B51,yemen!B51)</f>
        <v>1085.617469327459</v>
      </c>
      <c r="C51" s="38">
        <f>SUM(bahrain!C51,egypt!C51,jordan!C51,lebanon!C51,palestine!C51,sudan!C51,syria!C51,yemen!C51)</f>
        <v>825.04315094108392</v>
      </c>
      <c r="D51" s="38">
        <f>SUM(bahrain!D51,egypt!D51,jordan!D51,lebanon!D51,palestine!D51,sudan!D51,syria!D51,yemen!D51)</f>
        <v>972.08530456438939</v>
      </c>
      <c r="E51" s="38">
        <f>SUM(bahrain!E51,egypt!E51,jordan!E51,lebanon!E51,palestine!E51,sudan!E51,syria!E51,yemen!E51)</f>
        <v>994.787049114247</v>
      </c>
      <c r="F51" s="132">
        <f>SUM(bahrain!F51,egypt!F51,jordan!F51,lebanon!F51,palestine!F51,sudan!F51,syria!F51,yemen!F51)</f>
        <v>584.15562992747778</v>
      </c>
      <c r="G51" s="38">
        <f>SUM(bahrain!G51,egypt!G51,jordan!G51,lebanon!G51,palestine!G51,sudan!G51,syria!G51,yemen!G51)</f>
        <v>88.85489197437586</v>
      </c>
      <c r="H51" s="38">
        <f>SUM(bahrain!H51,egypt!H51,jordan!H51,lebanon!H51,palestine!H51,sudan!H51,syria!H51,yemen!H51)</f>
        <v>886.74972052496207</v>
      </c>
      <c r="I51" s="38">
        <f>SUM(bahrain!I51,egypt!I51,jordan!I51,lebanon!I51,palestine!I51,sudan!I51,syria!I51,yemen!I51)</f>
        <v>230.52766526083531</v>
      </c>
      <c r="J51" s="38">
        <f>SUM(bahrain!J51,egypt!J51,jordan!J51,lebanon!J51,palestine!J51,sudan!J51,syria!J51,yemen!J51)</f>
        <v>151.10316931140261</v>
      </c>
      <c r="K51" s="132">
        <f>SUM(bahrain!K51,egypt!K51,jordan!K51,lebanon!K51,palestine!K51,sudan!K51,syria!K51,yemen!K51)</f>
        <v>593.30676604946916</v>
      </c>
      <c r="L51" s="39" t="s">
        <v>83</v>
      </c>
      <c r="N51" s="182">
        <f>B51+'oil exporter'!B51-all!B51</f>
        <v>0</v>
      </c>
      <c r="O51" s="182">
        <f>C51+'oil exporter'!C51-all!C51</f>
        <v>0</v>
      </c>
      <c r="P51" s="182">
        <f>D51+'oil exporter'!D51-all!D51</f>
        <v>0</v>
      </c>
      <c r="Q51" s="182">
        <f>E51+'oil exporter'!E51-all!E51</f>
        <v>0</v>
      </c>
      <c r="R51" s="182">
        <f>F51+'oil exporter'!F51-all!F51</f>
        <v>0</v>
      </c>
      <c r="S51" s="182">
        <f>G51+'oil exporter'!G51-all!G51</f>
        <v>0</v>
      </c>
      <c r="T51" s="182">
        <f>H51+'oil exporter'!H51-all!H51</f>
        <v>0</v>
      </c>
      <c r="U51" s="182">
        <f>I51+'oil exporter'!I51-all!I51</f>
        <v>0</v>
      </c>
      <c r="V51" s="182">
        <f>J51+'oil exporter'!J51-all!J51</f>
        <v>0</v>
      </c>
      <c r="W51" s="182">
        <f>K51+'oil exporter'!K51-all!K51</f>
        <v>0</v>
      </c>
    </row>
    <row r="52" spans="1:23" ht="13.5" thickBot="1">
      <c r="A52" s="37" t="s">
        <v>84</v>
      </c>
      <c r="B52" s="38">
        <f>SUM(bahrain!B52,egypt!B52,jordan!B52,lebanon!B52,palestine!B52,sudan!B52,syria!B52,yemen!B52)</f>
        <v>10395.39455239215</v>
      </c>
      <c r="C52" s="38">
        <f>SUM(bahrain!C52,egypt!C52,jordan!C52,lebanon!C52,palestine!C52,sudan!C52,syria!C52,yemen!C52)</f>
        <v>9571.4722007565761</v>
      </c>
      <c r="D52" s="38">
        <f>SUM(bahrain!D52,egypt!D52,jordan!D52,lebanon!D52,palestine!D52,sudan!D52,syria!D52,yemen!D52)</f>
        <v>9683.1486436869072</v>
      </c>
      <c r="E52" s="38">
        <f>SUM(bahrain!E52,egypt!E52,jordan!E52,lebanon!E52,palestine!E52,sudan!E52,syria!E52,yemen!E52)</f>
        <v>11421.976278271066</v>
      </c>
      <c r="F52" s="132">
        <f>SUM(bahrain!F52,egypt!F52,jordan!F52,lebanon!F52,palestine!F52,sudan!F52,syria!F52,yemen!F52)</f>
        <v>9648.7162927817717</v>
      </c>
      <c r="G52" s="38">
        <f>SUM(bahrain!G52,egypt!G52,jordan!G52,lebanon!G52,palestine!G52,sudan!G52,syria!G52,yemen!G52)</f>
        <v>3140.6439251927413</v>
      </c>
      <c r="H52" s="38">
        <f>SUM(bahrain!H52,egypt!H52,jordan!H52,lebanon!H52,palestine!H52,sudan!H52,syria!H52,yemen!H52)</f>
        <v>2812.5137340287188</v>
      </c>
      <c r="I52" s="38">
        <f>SUM(bahrain!I52,egypt!I52,jordan!I52,lebanon!I52,palestine!I52,sudan!I52,syria!I52,yemen!I52)</f>
        <v>3440.0352543795334</v>
      </c>
      <c r="J52" s="38">
        <f>SUM(bahrain!J52,egypt!J52,jordan!J52,lebanon!J52,palestine!J52,sudan!J52,syria!J52,yemen!J52)</f>
        <v>3587.5164251122733</v>
      </c>
      <c r="K52" s="132">
        <f>SUM(bahrain!K52,egypt!K52,jordan!K52,lebanon!K52,palestine!K52,sudan!K52,syria!K52,yemen!K52)</f>
        <v>3393.243787274077</v>
      </c>
      <c r="L52" s="39" t="s">
        <v>202</v>
      </c>
      <c r="N52" s="182">
        <f>B52+'oil exporter'!B52-all!B52</f>
        <v>0</v>
      </c>
      <c r="O52" s="182">
        <f>C52+'oil exporter'!C52-all!C52</f>
        <v>0</v>
      </c>
      <c r="P52" s="182">
        <f>D52+'oil exporter'!D52-all!D52</f>
        <v>0</v>
      </c>
      <c r="Q52" s="182">
        <f>E52+'oil exporter'!E52-all!E52</f>
        <v>0</v>
      </c>
      <c r="R52" s="182">
        <f>F52+'oil exporter'!F52-all!F52</f>
        <v>0</v>
      </c>
      <c r="S52" s="182">
        <f>G52+'oil exporter'!G52-all!G52</f>
        <v>0</v>
      </c>
      <c r="T52" s="182">
        <f>H52+'oil exporter'!H52-all!H52</f>
        <v>0</v>
      </c>
      <c r="U52" s="182">
        <f>I52+'oil exporter'!I52-all!I52</f>
        <v>0</v>
      </c>
      <c r="V52" s="182">
        <f>J52+'oil exporter'!J52-all!J52</f>
        <v>0</v>
      </c>
      <c r="W52" s="182">
        <f>K52+'oil exporter'!K52-all!K52</f>
        <v>0</v>
      </c>
    </row>
    <row r="53" spans="1:23" ht="15" thickBot="1">
      <c r="A53" s="65" t="s">
        <v>85</v>
      </c>
      <c r="B53" s="30">
        <f>SUM(bahrain!B53,egypt!B53,jordan!B53,lebanon!B53,palestine!B53,sudan!B53,syria!B53,yemen!B53)</f>
        <v>5159.376114245375</v>
      </c>
      <c r="C53" s="30">
        <f>SUM(bahrain!C53,egypt!C53,jordan!C53,lebanon!C53,palestine!C53,sudan!C53,syria!C53,yemen!C53)</f>
        <v>4973.7039616909733</v>
      </c>
      <c r="D53" s="30">
        <f>SUM(bahrain!D53,egypt!D53,jordan!D53,lebanon!D53,palestine!D53,sudan!D53,syria!D53,yemen!D53)</f>
        <v>7554.0823769717126</v>
      </c>
      <c r="E53" s="30">
        <f>SUM(bahrain!E53,egypt!E53,jordan!E53,lebanon!E53,palestine!E53,sudan!E53,syria!E53,yemen!E53)</f>
        <v>8308.6165049091524</v>
      </c>
      <c r="F53" s="63">
        <f>SUM(bahrain!F53,egypt!F53,jordan!F53,lebanon!F53,palestine!F53,sudan!F53,syria!F53,yemen!F53)</f>
        <v>6557.4916845469497</v>
      </c>
      <c r="G53" s="30">
        <f>SUM(bahrain!G53,egypt!G53,jordan!G53,lebanon!G53,palestine!G53,sudan!G53,syria!G53,yemen!G53)</f>
        <v>741.61333355744819</v>
      </c>
      <c r="H53" s="30">
        <f>SUM(bahrain!H53,egypt!H53,jordan!H53,lebanon!H53,palestine!H53,sudan!H53,syria!H53,yemen!H53)</f>
        <v>280.13525848713965</v>
      </c>
      <c r="I53" s="30">
        <f>SUM(bahrain!I53,egypt!I53,jordan!I53,lebanon!I53,palestine!I53,sudan!I53,syria!I53,yemen!I53)</f>
        <v>571.89399432895277</v>
      </c>
      <c r="J53" s="30">
        <f>SUM(bahrain!J53,egypt!J53,jordan!J53,lebanon!J53,palestine!J53,sudan!J53,syria!J53,yemen!J53)</f>
        <v>774.00986224275277</v>
      </c>
      <c r="K53" s="63">
        <f>SUM(bahrain!K53,egypt!K53,jordan!K53,lebanon!K53,palestine!K53,sudan!K53,syria!K53,yemen!K53)</f>
        <v>472.82721464183965</v>
      </c>
      <c r="L53" s="64" t="s">
        <v>86</v>
      </c>
      <c r="N53" s="182">
        <f>B53+'oil exporter'!B53-all!B53</f>
        <v>0</v>
      </c>
      <c r="O53" s="182">
        <f>C53+'oil exporter'!C53-all!C53</f>
        <v>0</v>
      </c>
      <c r="P53" s="182">
        <f>D53+'oil exporter'!D53-all!D53</f>
        <v>0</v>
      </c>
      <c r="Q53" s="182">
        <f>E53+'oil exporter'!E53-all!E53</f>
        <v>0</v>
      </c>
      <c r="R53" s="182">
        <f>F53+'oil exporter'!F53-all!F53</f>
        <v>0</v>
      </c>
      <c r="S53" s="182">
        <f>G53+'oil exporter'!G53-all!G53</f>
        <v>0</v>
      </c>
      <c r="T53" s="182">
        <f>H53+'oil exporter'!H53-all!H53</f>
        <v>0</v>
      </c>
      <c r="U53" s="182">
        <f>I53+'oil exporter'!I53-all!I53</f>
        <v>0</v>
      </c>
      <c r="V53" s="182">
        <f>J53+'oil exporter'!J53-all!J53</f>
        <v>0</v>
      </c>
      <c r="W53" s="182">
        <f>K53+'oil exporter'!K53-all!K53</f>
        <v>0</v>
      </c>
    </row>
    <row r="54" spans="1:23" ht="25.5">
      <c r="A54" s="48" t="s">
        <v>87</v>
      </c>
      <c r="B54" s="66">
        <f>SUM(bahrain!B54,egypt!B54,jordan!B54,lebanon!B54,palestine!B54,sudan!B54,syria!B54,yemen!B54)</f>
        <v>5048.0994592757179</v>
      </c>
      <c r="C54" s="66">
        <f>SUM(bahrain!C54,egypt!C54,jordan!C54,lebanon!C54,palestine!C54,sudan!C54,syria!C54,yemen!C54)</f>
        <v>4709.5575440234225</v>
      </c>
      <c r="D54" s="66">
        <f>SUM(bahrain!D54,egypt!D54,jordan!D54,lebanon!D54,palestine!D54,sudan!D54,syria!D54,yemen!D54)</f>
        <v>7335.478369190334</v>
      </c>
      <c r="E54" s="66">
        <f>SUM(bahrain!E54,egypt!E54,jordan!E54,lebanon!E54,palestine!E54,sudan!E54,syria!E54,yemen!E54)</f>
        <v>8035.5497469003358</v>
      </c>
      <c r="F54" s="137">
        <f>SUM(bahrain!F54,egypt!F54,jordan!F54,lebanon!F54,palestine!F54,sudan!F54,syria!F54,yemen!F54)</f>
        <v>6130.7983421461422</v>
      </c>
      <c r="G54" s="66">
        <f>SUM(bahrain!G54,egypt!G54,jordan!G54,lebanon!G54,palestine!G54,sudan!G54,syria!G54,yemen!G54)</f>
        <v>661.63581430060879</v>
      </c>
      <c r="H54" s="66">
        <f>SUM(bahrain!H54,egypt!H54,jordan!H54,lebanon!H54,palestine!H54,sudan!H54,syria!H54,yemen!H54)</f>
        <v>218.40348176885584</v>
      </c>
      <c r="I54" s="66">
        <f>SUM(bahrain!I54,egypt!I54,jordan!I54,lebanon!I54,palestine!I54,sudan!I54,syria!I54,yemen!I54)</f>
        <v>529.00648022511859</v>
      </c>
      <c r="J54" s="66">
        <f>SUM(bahrain!J54,egypt!J54,jordan!J54,lebanon!J54,palestine!J54,sudan!J54,syria!J54,yemen!J54)</f>
        <v>711.27432517452417</v>
      </c>
      <c r="K54" s="137">
        <f>SUM(bahrain!K54,egypt!K54,jordan!K54,lebanon!K54,palestine!K54,sudan!K54,syria!K54,yemen!K54)</f>
        <v>436.37245584270227</v>
      </c>
      <c r="L54" s="49" t="s">
        <v>88</v>
      </c>
      <c r="N54" s="182">
        <f>B54+'oil exporter'!B54-all!B54</f>
        <v>0</v>
      </c>
      <c r="O54" s="182">
        <f>C54+'oil exporter'!C54-all!C54</f>
        <v>0</v>
      </c>
      <c r="P54" s="182">
        <f>D54+'oil exporter'!D54-all!D54</f>
        <v>0</v>
      </c>
      <c r="Q54" s="182">
        <f>E54+'oil exporter'!E54-all!E54</f>
        <v>0</v>
      </c>
      <c r="R54" s="182">
        <f>F54+'oil exporter'!F54-all!F54</f>
        <v>0</v>
      </c>
      <c r="S54" s="182">
        <f>G54+'oil exporter'!G54-all!G54</f>
        <v>0</v>
      </c>
      <c r="T54" s="182">
        <f>H54+'oil exporter'!H54-all!H54</f>
        <v>0</v>
      </c>
      <c r="U54" s="182">
        <f>I54+'oil exporter'!I54-all!I54</f>
        <v>0</v>
      </c>
      <c r="V54" s="182">
        <f>J54+'oil exporter'!J54-all!J54</f>
        <v>0</v>
      </c>
      <c r="W54" s="182">
        <f>K54+'oil exporter'!K54-all!K54</f>
        <v>0</v>
      </c>
    </row>
    <row r="55" spans="1:23">
      <c r="A55" s="37" t="s">
        <v>89</v>
      </c>
      <c r="B55" s="38">
        <f>SUM(bahrain!B55,egypt!B55,jordan!B55,lebanon!B55,palestine!B55,sudan!B55,syria!B55,yemen!B55)</f>
        <v>1438.2616327110343</v>
      </c>
      <c r="C55" s="38">
        <f>SUM(bahrain!C55,egypt!C55,jordan!C55,lebanon!C55,palestine!C55,sudan!C55,syria!C55,yemen!C55)</f>
        <v>1140.1164004200155</v>
      </c>
      <c r="D55" s="38">
        <f>SUM(bahrain!D55,egypt!D55,jordan!D55,lebanon!D55,palestine!D55,sudan!D55,syria!D55,yemen!D55)</f>
        <v>1595.9004609969893</v>
      </c>
      <c r="E55" s="38">
        <f>SUM(bahrain!E55,egypt!E55,jordan!E55,lebanon!E55,palestine!E55,sudan!E55,syria!E55,yemen!E55)</f>
        <v>2460.6765406632453</v>
      </c>
      <c r="F55" s="132">
        <f>SUM(bahrain!F55,egypt!F55,jordan!F55,lebanon!F55,palestine!F55,sudan!F55,syria!F55,yemen!F55)</f>
        <v>1624.8978660925573</v>
      </c>
      <c r="G55" s="38">
        <f>SUM(bahrain!G55,egypt!G55,jordan!G55,lebanon!G55,palestine!G55,sudan!G55,syria!G55,yemen!G55)</f>
        <v>113.20127087523898</v>
      </c>
      <c r="H55" s="38">
        <f>SUM(bahrain!H55,egypt!H55,jordan!H55,lebanon!H55,palestine!H55,sudan!H55,syria!H55,yemen!H55)</f>
        <v>23.238815771090739</v>
      </c>
      <c r="I55" s="38">
        <f>SUM(bahrain!I55,egypt!I55,jordan!I55,lebanon!I55,palestine!I55,sudan!I55,syria!I55,yemen!I55)</f>
        <v>25.821906922693476</v>
      </c>
      <c r="J55" s="38">
        <f>SUM(bahrain!J55,egypt!J55,jordan!J55,lebanon!J55,palestine!J55,sudan!J55,syria!J55,yemen!J55)</f>
        <v>10.366447902286589</v>
      </c>
      <c r="K55" s="132">
        <f>SUM(bahrain!K55,egypt!K55,jordan!K55,lebanon!K55,palestine!K55,sudan!K55,syria!K55,yemen!K55)</f>
        <v>6.5949457535780631</v>
      </c>
      <c r="L55" s="39" t="s">
        <v>90</v>
      </c>
      <c r="N55" s="182">
        <f>B55+'oil exporter'!B55-all!B55</f>
        <v>0</v>
      </c>
      <c r="O55" s="182">
        <f>C55+'oil exporter'!C55-all!C55</f>
        <v>0</v>
      </c>
      <c r="P55" s="182">
        <f>D55+'oil exporter'!D55-all!D55</f>
        <v>0</v>
      </c>
      <c r="Q55" s="182">
        <f>E55+'oil exporter'!E55-all!E55</f>
        <v>0</v>
      </c>
      <c r="R55" s="182">
        <f>F55+'oil exporter'!F55-all!F55</f>
        <v>0</v>
      </c>
      <c r="S55" s="182">
        <f>G55+'oil exporter'!G55-all!G55</f>
        <v>0</v>
      </c>
      <c r="T55" s="182">
        <f>H55+'oil exporter'!H55-all!H55</f>
        <v>0</v>
      </c>
      <c r="U55" s="182">
        <f>I55+'oil exporter'!I55-all!I55</f>
        <v>0</v>
      </c>
      <c r="V55" s="182">
        <f>J55+'oil exporter'!J55-all!J55</f>
        <v>0</v>
      </c>
      <c r="W55" s="182">
        <f>K55+'oil exporter'!K55-all!K55</f>
        <v>0</v>
      </c>
    </row>
    <row r="56" spans="1:23">
      <c r="A56" s="40" t="s">
        <v>91</v>
      </c>
      <c r="B56" s="38">
        <f>SUM(bahrain!B56,egypt!B56,jordan!B56,lebanon!B56,palestine!B56,sudan!B56,syria!B56,yemen!B56)</f>
        <v>0.9090410193853784</v>
      </c>
      <c r="C56" s="38">
        <f>SUM(bahrain!C56,egypt!C56,jordan!C56,lebanon!C56,palestine!C56,sudan!C56,syria!C56,yemen!C56)</f>
        <v>5.636649084151852</v>
      </c>
      <c r="D56" s="38">
        <f>SUM(bahrain!D56,egypt!D56,jordan!D56,lebanon!D56,palestine!D56,sudan!D56,syria!D56,yemen!D56)</f>
        <v>1.4176049070510206</v>
      </c>
      <c r="E56" s="38">
        <f>SUM(bahrain!E56,egypt!E56,jordan!E56,lebanon!E56,palestine!E56,sudan!E56,syria!E56,yemen!E56)</f>
        <v>0.87803352388797362</v>
      </c>
      <c r="F56" s="132">
        <f>SUM(bahrain!F56,egypt!F56,jordan!F56,lebanon!F56,palestine!F56,sudan!F56,syria!F56,yemen!F56)</f>
        <v>5.0174514118616393</v>
      </c>
      <c r="G56" s="38">
        <f>SUM(bahrain!G56,egypt!G56,jordan!G56,lebanon!G56,palestine!G56,sudan!G56,syria!G56,yemen!G56)</f>
        <v>0.43119466322358518</v>
      </c>
      <c r="H56" s="38">
        <f>SUM(bahrain!H56,egypt!H56,jordan!H56,lebanon!H56,palestine!H56,sudan!H56,syria!H56,yemen!H56)</f>
        <v>1.2235987886368656</v>
      </c>
      <c r="I56" s="38">
        <f>SUM(bahrain!I56,egypt!I56,jordan!I56,lebanon!I56,palestine!I56,sudan!I56,syria!I56,yemen!I56)</f>
        <v>0.90871708146432995</v>
      </c>
      <c r="J56" s="38">
        <f>SUM(bahrain!J56,egypt!J56,jordan!J56,lebanon!J56,palestine!J56,sudan!J56,syria!J56,yemen!J56)</f>
        <v>0.45515738246985438</v>
      </c>
      <c r="K56" s="132">
        <f>SUM(bahrain!K56,egypt!K56,jordan!K56,lebanon!K56,palestine!K56,sudan!K56,syria!K56,yemen!K56)</f>
        <v>0.25517424352101498</v>
      </c>
      <c r="L56" s="41" t="s">
        <v>92</v>
      </c>
      <c r="N56" s="182">
        <f>B56+'oil exporter'!B56-all!B56</f>
        <v>0</v>
      </c>
      <c r="O56" s="182">
        <f>C56+'oil exporter'!C56-all!C56</f>
        <v>0</v>
      </c>
      <c r="P56" s="182">
        <f>D56+'oil exporter'!D56-all!D56</f>
        <v>0</v>
      </c>
      <c r="Q56" s="182">
        <f>E56+'oil exporter'!E56-all!E56</f>
        <v>0</v>
      </c>
      <c r="R56" s="182">
        <f>F56+'oil exporter'!F56-all!F56</f>
        <v>0</v>
      </c>
      <c r="S56" s="182">
        <f>G56+'oil exporter'!G56-all!G56</f>
        <v>0</v>
      </c>
      <c r="T56" s="182">
        <f>H56+'oil exporter'!H56-all!H56</f>
        <v>0</v>
      </c>
      <c r="U56" s="182">
        <f>I56+'oil exporter'!I56-all!I56</f>
        <v>0</v>
      </c>
      <c r="V56" s="182">
        <f>J56+'oil exporter'!J56-all!J56</f>
        <v>0</v>
      </c>
      <c r="W56" s="182">
        <f>K56+'oil exporter'!K56-all!K56</f>
        <v>0</v>
      </c>
    </row>
    <row r="57" spans="1:23">
      <c r="A57" s="37" t="s">
        <v>93</v>
      </c>
      <c r="B57" s="38">
        <f>SUM(bahrain!B57,egypt!B57,jordan!B57,lebanon!B57,palestine!B57,sudan!B57,syria!B57,yemen!B57)</f>
        <v>2994.6719336545116</v>
      </c>
      <c r="C57" s="38">
        <f>SUM(bahrain!C57,egypt!C57,jordan!C57,lebanon!C57,palestine!C57,sudan!C57,syria!C57,yemen!C57)</f>
        <v>2955.8487477228323</v>
      </c>
      <c r="D57" s="38">
        <f>SUM(bahrain!D57,egypt!D57,jordan!D57,lebanon!D57,palestine!D57,sudan!D57,syria!D57,yemen!D57)</f>
        <v>5122.2089341315332</v>
      </c>
      <c r="E57" s="38">
        <f>SUM(bahrain!E57,egypt!E57,jordan!E57,lebanon!E57,palestine!E57,sudan!E57,syria!E57,yemen!E57)</f>
        <v>4933.9069016975636</v>
      </c>
      <c r="F57" s="132">
        <f>SUM(bahrain!F57,egypt!F57,jordan!F57,lebanon!F57,palestine!F57,sudan!F57,syria!F57,yemen!F57)</f>
        <v>3998.4119691643318</v>
      </c>
      <c r="G57" s="38">
        <f>SUM(bahrain!G57,egypt!G57,jordan!G57,lebanon!G57,palestine!G57,sudan!G57,syria!G57,yemen!G57)</f>
        <v>205.67426360100407</v>
      </c>
      <c r="H57" s="38">
        <f>SUM(bahrain!H57,egypt!H57,jordan!H57,lebanon!H57,palestine!H57,sudan!H57,syria!H57,yemen!H57)</f>
        <v>72.167720989106328</v>
      </c>
      <c r="I57" s="38">
        <f>SUM(bahrain!I57,egypt!I57,jordan!I57,lebanon!I57,palestine!I57,sudan!I57,syria!I57,yemen!I57)</f>
        <v>258.58039304659513</v>
      </c>
      <c r="J57" s="38">
        <f>SUM(bahrain!J57,egypt!J57,jordan!J57,lebanon!J57,palestine!J57,sudan!J57,syria!J57,yemen!J57)</f>
        <v>392.9809828094709</v>
      </c>
      <c r="K57" s="132">
        <f>SUM(bahrain!K57,egypt!K57,jordan!K57,lebanon!K57,palestine!K57,sudan!K57,syria!K57,yemen!K57)</f>
        <v>264.09935266726137</v>
      </c>
      <c r="L57" s="39" t="s">
        <v>94</v>
      </c>
      <c r="N57" s="182">
        <f>B57+'oil exporter'!B57-all!B57</f>
        <v>0</v>
      </c>
      <c r="O57" s="182">
        <f>C57+'oil exporter'!C57-all!C57</f>
        <v>0</v>
      </c>
      <c r="P57" s="182">
        <f>D57+'oil exporter'!D57-all!D57</f>
        <v>0</v>
      </c>
      <c r="Q57" s="182">
        <f>E57+'oil exporter'!E57-all!E57</f>
        <v>0</v>
      </c>
      <c r="R57" s="182">
        <f>F57+'oil exporter'!F57-all!F57</f>
        <v>0</v>
      </c>
      <c r="S57" s="182">
        <f>G57+'oil exporter'!G57-all!G57</f>
        <v>0</v>
      </c>
      <c r="T57" s="182">
        <f>H57+'oil exporter'!H57-all!H57</f>
        <v>0</v>
      </c>
      <c r="U57" s="182">
        <f>I57+'oil exporter'!I57-all!I57</f>
        <v>0</v>
      </c>
      <c r="V57" s="182">
        <f>J57+'oil exporter'!J57-all!J57</f>
        <v>0</v>
      </c>
      <c r="W57" s="182">
        <f>K57+'oil exporter'!K57-all!K57</f>
        <v>0</v>
      </c>
    </row>
    <row r="58" spans="1:23">
      <c r="A58" s="40" t="s">
        <v>95</v>
      </c>
      <c r="B58" s="38">
        <f>SUM(bahrain!B58,egypt!B58,jordan!B58,lebanon!B58,palestine!B58,sudan!B58,syria!B58,yemen!B58)</f>
        <v>110.08823334426909</v>
      </c>
      <c r="C58" s="38">
        <f>SUM(bahrain!C58,egypt!C58,jordan!C58,lebanon!C58,palestine!C58,sudan!C58,syria!C58,yemen!C58)</f>
        <v>47.629975977526577</v>
      </c>
      <c r="D58" s="38">
        <f>SUM(bahrain!D58,egypt!D58,jordan!D58,lebanon!D58,palestine!D58,sudan!D58,syria!D58,yemen!D58)</f>
        <v>40.066133531156602</v>
      </c>
      <c r="E58" s="38">
        <f>SUM(bahrain!E58,egypt!E58,jordan!E58,lebanon!E58,palestine!E58,sudan!E58,syria!E58,yemen!E58)</f>
        <v>60.949505262443367</v>
      </c>
      <c r="F58" s="132">
        <f>SUM(bahrain!F58,egypt!F58,jordan!F58,lebanon!F58,palestine!F58,sudan!F58,syria!F58,yemen!F58)</f>
        <v>33.256790281997553</v>
      </c>
      <c r="G58" s="38">
        <f>SUM(bahrain!G58,egypt!G58,jordan!G58,lebanon!G58,palestine!G58,sudan!G58,syria!G58,yemen!G58)</f>
        <v>6.1415939648858089</v>
      </c>
      <c r="H58" s="38">
        <f>SUM(bahrain!H58,egypt!H58,jordan!H58,lebanon!H58,palestine!H58,sudan!H58,syria!H58,yemen!H58)</f>
        <v>3.0537973396452847</v>
      </c>
      <c r="I58" s="38">
        <f>SUM(bahrain!I58,egypt!I58,jordan!I58,lebanon!I58,palestine!I58,sudan!I58,syria!I58,yemen!I58)</f>
        <v>106.01623285401504</v>
      </c>
      <c r="J58" s="38">
        <f>SUM(bahrain!J58,egypt!J58,jordan!J58,lebanon!J58,palestine!J58,sudan!J58,syria!J58,yemen!J58)</f>
        <v>71.030864262247817</v>
      </c>
      <c r="K58" s="132">
        <f>SUM(bahrain!K58,egypt!K58,jordan!K58,lebanon!K58,palestine!K58,sudan!K58,syria!K58,yemen!K58)</f>
        <v>74.630141588133739</v>
      </c>
      <c r="L58" s="41" t="s">
        <v>96</v>
      </c>
      <c r="N58" s="182">
        <f>B58+'oil exporter'!B58-all!B58</f>
        <v>0</v>
      </c>
      <c r="O58" s="182">
        <f>C58+'oil exporter'!C58-all!C58</f>
        <v>0</v>
      </c>
      <c r="P58" s="182">
        <f>D58+'oil exporter'!D58-all!D58</f>
        <v>0</v>
      </c>
      <c r="Q58" s="182">
        <f>E58+'oil exporter'!E58-all!E58</f>
        <v>0</v>
      </c>
      <c r="R58" s="182">
        <f>F58+'oil exporter'!F58-all!F58</f>
        <v>0</v>
      </c>
      <c r="S58" s="182">
        <f>G58+'oil exporter'!G58-all!G58</f>
        <v>0</v>
      </c>
      <c r="T58" s="182">
        <f>H58+'oil exporter'!H58-all!H58</f>
        <v>0</v>
      </c>
      <c r="U58" s="182">
        <f>I58+'oil exporter'!I58-all!I58</f>
        <v>0</v>
      </c>
      <c r="V58" s="182">
        <f>J58+'oil exporter'!J58-all!J58</f>
        <v>0</v>
      </c>
      <c r="W58" s="182">
        <f>K58+'oil exporter'!K58-all!K58</f>
        <v>0</v>
      </c>
    </row>
    <row r="59" spans="1:23">
      <c r="A59" s="40" t="s">
        <v>97</v>
      </c>
      <c r="B59" s="38">
        <f>SUM(bahrain!B59,egypt!B59,jordan!B59,lebanon!B59,palestine!B59,sudan!B59,syria!B59,yemen!B59)</f>
        <v>64.24660748349126</v>
      </c>
      <c r="C59" s="38">
        <f>SUM(bahrain!C59,egypt!C59,jordan!C59,lebanon!C59,palestine!C59,sudan!C59,syria!C59,yemen!C59)</f>
        <v>102.11001278482514</v>
      </c>
      <c r="D59" s="38">
        <f>SUM(bahrain!D59,egypt!D59,jordan!D59,lebanon!D59,palestine!D59,sudan!D59,syria!D59,yemen!D59)</f>
        <v>116.62986155234002</v>
      </c>
      <c r="E59" s="38">
        <f>SUM(bahrain!E59,egypt!E59,jordan!E59,lebanon!E59,palestine!E59,sudan!E59,syria!E59,yemen!E59)</f>
        <v>103.37536720719946</v>
      </c>
      <c r="F59" s="132">
        <f>SUM(bahrain!F59,egypt!F59,jordan!F59,lebanon!F59,palestine!F59,sudan!F59,syria!F59,yemen!F59)</f>
        <v>65.1142052323424</v>
      </c>
      <c r="G59" s="38">
        <f>SUM(bahrain!G59,egypt!G59,jordan!G59,lebanon!G59,palestine!G59,sudan!G59,syria!G59,yemen!G59)</f>
        <v>2.7706232040441416</v>
      </c>
      <c r="H59" s="38">
        <f>SUM(bahrain!H59,egypt!H59,jordan!H59,lebanon!H59,palestine!H59,sudan!H59,syria!H59,yemen!H59)</f>
        <v>3.3654656600845723</v>
      </c>
      <c r="I59" s="38">
        <f>SUM(bahrain!I59,egypt!I59,jordan!I59,lebanon!I59,palestine!I59,sudan!I59,syria!I59,yemen!I59)</f>
        <v>5.4668846229078598</v>
      </c>
      <c r="J59" s="38">
        <f>SUM(bahrain!J59,egypt!J59,jordan!J59,lebanon!J59,palestine!J59,sudan!J59,syria!J59,yemen!J59)</f>
        <v>3.755109688502702</v>
      </c>
      <c r="K59" s="132">
        <f>SUM(bahrain!K59,egypt!K59,jordan!K59,lebanon!K59,palestine!K59,sudan!K59,syria!K59,yemen!K59)</f>
        <v>2.168943126125535</v>
      </c>
      <c r="L59" s="41" t="s">
        <v>98</v>
      </c>
      <c r="N59" s="182">
        <f>B59+'oil exporter'!B59-all!B59</f>
        <v>0</v>
      </c>
      <c r="O59" s="182">
        <f>C59+'oil exporter'!C59-all!C59</f>
        <v>0</v>
      </c>
      <c r="P59" s="182">
        <f>D59+'oil exporter'!D59-all!D59</f>
        <v>0</v>
      </c>
      <c r="Q59" s="182">
        <f>E59+'oil exporter'!E59-all!E59</f>
        <v>0</v>
      </c>
      <c r="R59" s="182">
        <f>F59+'oil exporter'!F59-all!F59</f>
        <v>0</v>
      </c>
      <c r="S59" s="182">
        <f>G59+'oil exporter'!G59-all!G59</f>
        <v>0</v>
      </c>
      <c r="T59" s="182">
        <f>H59+'oil exporter'!H59-all!H59</f>
        <v>0</v>
      </c>
      <c r="U59" s="182">
        <f>I59+'oil exporter'!I59-all!I59</f>
        <v>0</v>
      </c>
      <c r="V59" s="182">
        <f>J59+'oil exporter'!J59-all!J59</f>
        <v>0</v>
      </c>
      <c r="W59" s="182">
        <f>K59+'oil exporter'!K59-all!K59</f>
        <v>0</v>
      </c>
    </row>
    <row r="60" spans="1:23">
      <c r="A60" s="40" t="s">
        <v>99</v>
      </c>
      <c r="B60" s="38">
        <f>SUM(bahrain!B60,egypt!B60,jordan!B60,lebanon!B60,palestine!B60,sudan!B60,syria!B60,yemen!B60)</f>
        <v>191.10932519153255</v>
      </c>
      <c r="C60" s="38">
        <f>SUM(bahrain!C60,egypt!C60,jordan!C60,lebanon!C60,palestine!C60,sudan!C60,syria!C60,yemen!C60)</f>
        <v>148.82092198269174</v>
      </c>
      <c r="D60" s="38">
        <f>SUM(bahrain!D60,egypt!D60,jordan!D60,lebanon!D60,palestine!D60,sudan!D60,syria!D60,yemen!D60)</f>
        <v>185.83302814086559</v>
      </c>
      <c r="E60" s="38">
        <f>SUM(bahrain!E60,egypt!E60,jordan!E60,lebanon!E60,palestine!E60,sudan!E60,syria!E60,yemen!E60)</f>
        <v>197.74097845499932</v>
      </c>
      <c r="F60" s="132">
        <f>SUM(bahrain!F60,egypt!F60,jordan!F60,lebanon!F60,palestine!F60,sudan!F60,syria!F60,yemen!F60)</f>
        <v>127.93135155354537</v>
      </c>
      <c r="G60" s="38">
        <f>SUM(bahrain!G60,egypt!G60,jordan!G60,lebanon!G60,palestine!G60,sudan!G60,syria!G60,yemen!G60)</f>
        <v>293.34257676193937</v>
      </c>
      <c r="H60" s="38">
        <f>SUM(bahrain!H60,egypt!H60,jordan!H60,lebanon!H60,palestine!H60,sudan!H60,syria!H60,yemen!H60)</f>
        <v>82.032329440306299</v>
      </c>
      <c r="I60" s="38">
        <f>SUM(bahrain!I60,egypt!I60,jordan!I60,lebanon!I60,palestine!I60,sudan!I60,syria!I60,yemen!I60)</f>
        <v>56.302103679987603</v>
      </c>
      <c r="J60" s="38">
        <f>SUM(bahrain!J60,egypt!J60,jordan!J60,lebanon!J60,palestine!J60,sudan!J60,syria!J60,yemen!J60)</f>
        <v>75.17992365249772</v>
      </c>
      <c r="K60" s="132">
        <f>SUM(bahrain!K60,egypt!K60,jordan!K60,lebanon!K60,palestine!K60,sudan!K60,syria!K60,yemen!K60)</f>
        <v>34.035456897569603</v>
      </c>
      <c r="L60" s="41" t="s">
        <v>100</v>
      </c>
      <c r="N60" s="182">
        <f>B60+'oil exporter'!B60-all!B60</f>
        <v>0</v>
      </c>
      <c r="O60" s="182">
        <f>C60+'oil exporter'!C60-all!C60</f>
        <v>0</v>
      </c>
      <c r="P60" s="182">
        <f>D60+'oil exporter'!D60-all!D60</f>
        <v>0</v>
      </c>
      <c r="Q60" s="182">
        <f>E60+'oil exporter'!E60-all!E60</f>
        <v>0</v>
      </c>
      <c r="R60" s="182">
        <f>F60+'oil exporter'!F60-all!F60</f>
        <v>0</v>
      </c>
      <c r="S60" s="182">
        <f>G60+'oil exporter'!G60-all!G60</f>
        <v>0</v>
      </c>
      <c r="T60" s="182">
        <f>H60+'oil exporter'!H60-all!H60</f>
        <v>0</v>
      </c>
      <c r="U60" s="182">
        <f>I60+'oil exporter'!I60-all!I60</f>
        <v>0</v>
      </c>
      <c r="V60" s="182">
        <f>J60+'oil exporter'!J60-all!J60</f>
        <v>0</v>
      </c>
      <c r="W60" s="182">
        <f>K60+'oil exporter'!K60-all!K60</f>
        <v>0</v>
      </c>
    </row>
    <row r="61" spans="1:23">
      <c r="A61" s="37" t="s">
        <v>58</v>
      </c>
      <c r="B61" s="50">
        <f>SUM(bahrain!B61,egypt!B61,jordan!B61,lebanon!B61,palestine!B61,sudan!B61,syria!B61,yemen!B61)</f>
        <v>248.79156546984433</v>
      </c>
      <c r="C61" s="50">
        <f>SUM(bahrain!C61,egypt!C61,jordan!C61,lebanon!C61,palestine!C61,sudan!C61,syria!C61,yemen!C61)</f>
        <v>309.32352957562387</v>
      </c>
      <c r="D61" s="50">
        <f>SUM(bahrain!D61,egypt!D61,jordan!D61,lebanon!D61,palestine!D61,sudan!D61,syria!D61,yemen!D61)</f>
        <v>273.39106828391652</v>
      </c>
      <c r="E61" s="50">
        <f>SUM(bahrain!E61,egypt!E61,jordan!E61,lebanon!E61,palestine!E61,sudan!E61,syria!E61,yemen!E61)</f>
        <v>277.97390941043636</v>
      </c>
      <c r="F61" s="155">
        <f>SUM(bahrain!F61,egypt!F61,jordan!F61,lebanon!F61,palestine!F61,sudan!F61,syria!F61,yemen!F61)</f>
        <v>276.13794383952757</v>
      </c>
      <c r="G61" s="38">
        <f>SUM(bahrain!G61,egypt!G61,jordan!G61,lebanon!G61,palestine!G61,sudan!G61,syria!G61,yemen!G61)</f>
        <v>39.897327927697482</v>
      </c>
      <c r="H61" s="38">
        <f>SUM(bahrain!H61,egypt!H61,jordan!H61,lebanon!H61,palestine!H61,sudan!H61,syria!H61,yemen!H61)</f>
        <v>33.148279443039414</v>
      </c>
      <c r="I61" s="38">
        <f>SUM(bahrain!I61,egypt!I61,jordan!I61,lebanon!I61,palestine!I61,sudan!I61,syria!I61,yemen!I61)</f>
        <v>75.776030101411905</v>
      </c>
      <c r="J61" s="38">
        <f>SUM(bahrain!J61,egypt!J61,jordan!J61,lebanon!J61,palestine!J61,sudan!J61,syria!J61,yemen!J61)</f>
        <v>157.4248005054375</v>
      </c>
      <c r="K61" s="132">
        <f>SUM(bahrain!K61,egypt!K61,jordan!K61,lebanon!K61,palestine!K61,sudan!K61,syria!K61,yemen!K61)</f>
        <v>54.448903554627982</v>
      </c>
      <c r="L61" s="39" t="s">
        <v>59</v>
      </c>
      <c r="N61" s="182">
        <f>B61+'oil exporter'!B61-all!B61</f>
        <v>0</v>
      </c>
      <c r="O61" s="182">
        <f>C61+'oil exporter'!C61-all!C61</f>
        <v>0</v>
      </c>
      <c r="P61" s="182">
        <f>D61+'oil exporter'!D61-all!D61</f>
        <v>0</v>
      </c>
      <c r="Q61" s="182">
        <f>E61+'oil exporter'!E61-all!E61</f>
        <v>0</v>
      </c>
      <c r="R61" s="182">
        <f>F61+'oil exporter'!F61-all!F61</f>
        <v>0</v>
      </c>
      <c r="S61" s="182">
        <f>G61+'oil exporter'!G61-all!G61</f>
        <v>0</v>
      </c>
      <c r="T61" s="182">
        <f>H61+'oil exporter'!H61-all!H61</f>
        <v>0</v>
      </c>
      <c r="U61" s="182">
        <f>I61+'oil exporter'!I61-all!I61</f>
        <v>0</v>
      </c>
      <c r="V61" s="182">
        <f>J61+'oil exporter'!J61-all!J61</f>
        <v>0</v>
      </c>
      <c r="W61" s="182">
        <f>K61+'oil exporter'!K61-all!K61</f>
        <v>0</v>
      </c>
    </row>
    <row r="62" spans="1:23" ht="13.5" thickBot="1">
      <c r="A62" s="21" t="s">
        <v>101</v>
      </c>
      <c r="B62" s="38">
        <f>SUM(bahrain!B62,egypt!B62,jordan!B62,lebanon!B62,palestine!B62,sudan!B62,syria!B62,yemen!B62)</f>
        <v>111.27665496965707</v>
      </c>
      <c r="C62" s="38">
        <f>SUM(bahrain!C62,egypt!C62,jordan!C62,lebanon!C62,palestine!C62,sudan!C62,syria!C62,yemen!C62)</f>
        <v>264.14641766754966</v>
      </c>
      <c r="D62" s="38">
        <f>SUM(bahrain!D62,egypt!D62,jordan!D62,lebanon!D62,palestine!D62,sudan!D62,syria!D62,yemen!D62)</f>
        <v>218.60400778137796</v>
      </c>
      <c r="E62" s="38">
        <f>SUM(bahrain!E62,egypt!E62,jordan!E62,lebanon!E62,palestine!E62,sudan!E62,syria!E62,yemen!E62)</f>
        <v>273.06675800881584</v>
      </c>
      <c r="F62" s="132">
        <f>SUM(bahrain!F62,egypt!F62,jordan!F62,lebanon!F62,palestine!F62,sudan!F62,syria!F62,yemen!F62)</f>
        <v>426.69334240080764</v>
      </c>
      <c r="G62" s="67">
        <f>SUM(bahrain!G62,egypt!G62,jordan!G62,lebanon!G62,palestine!G62,sudan!G62,syria!G62,yemen!G62)</f>
        <v>79.977519256839358</v>
      </c>
      <c r="H62" s="67">
        <f>SUM(bahrain!H62,egypt!H62,jordan!H62,lebanon!H62,palestine!H62,sudan!H62,syria!H62,yemen!H62)</f>
        <v>61.731776718283783</v>
      </c>
      <c r="I62" s="67">
        <f>SUM(bahrain!I62,egypt!I62,jordan!I62,lebanon!I62,palestine!I62,sudan!I62,syria!I62,yemen!I62)</f>
        <v>42.887514103834043</v>
      </c>
      <c r="J62" s="67">
        <f>SUM(bahrain!J62,egypt!J62,jordan!J62,lebanon!J62,palestine!J62,sudan!J62,syria!J62,yemen!J62)</f>
        <v>62.721250795033853</v>
      </c>
      <c r="K62" s="138">
        <f>SUM(bahrain!K62,egypt!K62,jordan!K62,lebanon!K62,palestine!K62,sudan!K62,syria!K62,yemen!K62)</f>
        <v>36.454758799137352</v>
      </c>
      <c r="L62" s="49" t="s">
        <v>102</v>
      </c>
      <c r="N62" s="182">
        <f>B62+'oil exporter'!B62-all!B62</f>
        <v>0</v>
      </c>
      <c r="O62" s="182">
        <f>C62+'oil exporter'!C62-all!C62</f>
        <v>0</v>
      </c>
      <c r="P62" s="182">
        <f>D62+'oil exporter'!D62-all!D62</f>
        <v>0</v>
      </c>
      <c r="Q62" s="182">
        <f>E62+'oil exporter'!E62-all!E62</f>
        <v>0</v>
      </c>
      <c r="R62" s="182">
        <f>F62+'oil exporter'!F62-all!F62</f>
        <v>0</v>
      </c>
      <c r="S62" s="182">
        <f>G62+'oil exporter'!G62-all!G62</f>
        <v>0</v>
      </c>
      <c r="T62" s="182">
        <f>H62+'oil exporter'!H62-all!H62</f>
        <v>0</v>
      </c>
      <c r="U62" s="182">
        <f>I62+'oil exporter'!I62-all!I62</f>
        <v>0</v>
      </c>
      <c r="V62" s="182">
        <f>J62+'oil exporter'!J62-all!J62</f>
        <v>0</v>
      </c>
      <c r="W62" s="182">
        <f>K62+'oil exporter'!K62-all!K62</f>
        <v>0</v>
      </c>
    </row>
    <row r="63" spans="1:23" ht="19.5" thickBot="1">
      <c r="A63" s="14" t="s">
        <v>103</v>
      </c>
      <c r="B63" s="15">
        <f>SUM(bahrain!B63,egypt!B63,jordan!B63,lebanon!B63,palestine!B63,sudan!B63,syria!B63,yemen!B63)</f>
        <v>2280.6398586447763</v>
      </c>
      <c r="C63" s="15">
        <f>SUM(bahrain!C63,egypt!C63,jordan!C63,lebanon!C63,palestine!C63,sudan!C63,syria!C63,yemen!C63)</f>
        <v>2102.3072328489989</v>
      </c>
      <c r="D63" s="15">
        <f>SUM(bahrain!D63,egypt!D63,jordan!D63,lebanon!D63,palestine!D63,sudan!D63,syria!D63,yemen!D63)</f>
        <v>2155.7209520359916</v>
      </c>
      <c r="E63" s="15">
        <f>SUM(bahrain!E63,egypt!E63,jordan!E63,lebanon!E63,palestine!E63,sudan!E63,syria!E63,yemen!E63)</f>
        <v>2078.159194206241</v>
      </c>
      <c r="F63" s="127">
        <f>SUM(bahrain!F63,egypt!F63,jordan!F63,lebanon!F63,palestine!F63,sudan!F63,syria!F63,yemen!F63)</f>
        <v>1974.7119085687</v>
      </c>
      <c r="G63" s="15">
        <f>SUM(bahrain!G63,egypt!G63,jordan!G63,lebanon!G63,palestine!G63,sudan!G63,syria!G63,yemen!G63)</f>
        <v>261.84074652959038</v>
      </c>
      <c r="H63" s="15">
        <f>SUM(bahrain!H63,egypt!H63,jordan!H63,lebanon!H63,palestine!H63,sudan!H63,syria!H63,yemen!H63)</f>
        <v>100.45699972785097</v>
      </c>
      <c r="I63" s="15">
        <f>SUM(bahrain!I63,egypt!I63,jordan!I63,lebanon!I63,palestine!I63,sudan!I63,syria!I63,yemen!I63)</f>
        <v>140.09364867310225</v>
      </c>
      <c r="J63" s="15">
        <f>SUM(bahrain!J63,egypt!J63,jordan!J63,lebanon!J63,palestine!J63,sudan!J63,syria!J63,yemen!J63)</f>
        <v>220.71814294788345</v>
      </c>
      <c r="K63" s="127">
        <f>SUM(bahrain!K63,egypt!K63,jordan!K63,lebanon!K63,palestine!K63,sudan!K63,syria!K63,yemen!K63)</f>
        <v>254.86745463877548</v>
      </c>
      <c r="L63" s="61" t="s">
        <v>104</v>
      </c>
      <c r="N63" s="182">
        <f>B63+'oil exporter'!B63-all!B63</f>
        <v>0</v>
      </c>
      <c r="O63" s="182">
        <f>C63+'oil exporter'!C63-all!C63</f>
        <v>0</v>
      </c>
      <c r="P63" s="182">
        <f>D63+'oil exporter'!D63-all!D63</f>
        <v>0</v>
      </c>
      <c r="Q63" s="182">
        <f>E63+'oil exporter'!E63-all!E63</f>
        <v>0</v>
      </c>
      <c r="R63" s="182">
        <f>F63+'oil exporter'!F63-all!F63</f>
        <v>0</v>
      </c>
      <c r="S63" s="182">
        <f>G63+'oil exporter'!G63-all!G63</f>
        <v>0</v>
      </c>
      <c r="T63" s="182">
        <f>H63+'oil exporter'!H63-all!H63</f>
        <v>0</v>
      </c>
      <c r="U63" s="182">
        <f>I63+'oil exporter'!I63-all!I63</f>
        <v>0</v>
      </c>
      <c r="V63" s="182">
        <f>J63+'oil exporter'!J63-all!J63</f>
        <v>0</v>
      </c>
      <c r="W63" s="182">
        <f>K63+'oil exporter'!K63-all!K63</f>
        <v>0</v>
      </c>
    </row>
    <row r="64" spans="1:23" ht="15" thickBot="1">
      <c r="A64" s="62" t="s">
        <v>7</v>
      </c>
      <c r="B64" s="30">
        <f>SUM(bahrain!B64,egypt!B64,jordan!B64,lebanon!B64,palestine!B64,sudan!B64,syria!B64,yemen!B64)</f>
        <v>2277.453875791703</v>
      </c>
      <c r="C64" s="30">
        <f>SUM(bahrain!C64,egypt!C64,jordan!C64,lebanon!C64,palestine!C64,sudan!C64,syria!C64,yemen!C64)</f>
        <v>2093.2510809327509</v>
      </c>
      <c r="D64" s="30">
        <f>SUM(bahrain!D64,egypt!D64,jordan!D64,lebanon!D64,palestine!D64,sudan!D64,syria!D64,yemen!D64)</f>
        <v>2152.1089334160024</v>
      </c>
      <c r="E64" s="30">
        <f>SUM(bahrain!E64,egypt!E64,jordan!E64,lebanon!E64,palestine!E64,sudan!E64,syria!E64,yemen!E64)</f>
        <v>2075.0543771780162</v>
      </c>
      <c r="F64" s="63">
        <f>SUM(bahrain!F64,egypt!F64,jordan!F64,lebanon!F64,palestine!F64,sudan!F64,syria!F64,yemen!F64)</f>
        <v>1973.3349248869208</v>
      </c>
      <c r="G64" s="30">
        <f>SUM(bahrain!G64,egypt!G64,jordan!G64,lebanon!G64,palestine!G64,sudan!G64,syria!G64,yemen!G64)</f>
        <v>261.40945728301205</v>
      </c>
      <c r="H64" s="30">
        <f>SUM(bahrain!H64,egypt!H64,jordan!H64,lebanon!H64,palestine!H64,sudan!H64,syria!H64,yemen!H64)</f>
        <v>97.437536889302834</v>
      </c>
      <c r="I64" s="30">
        <f>SUM(bahrain!I64,egypt!I64,jordan!I64,lebanon!I64,palestine!I64,sudan!I64,syria!I64,yemen!I64)</f>
        <v>138.36013284550845</v>
      </c>
      <c r="J64" s="30">
        <f>SUM(bahrain!J64,egypt!J64,jordan!J64,lebanon!J64,palestine!J64,sudan!J64,syria!J64,yemen!J64)</f>
        <v>219.00864212768479</v>
      </c>
      <c r="K64" s="63">
        <f>SUM(bahrain!K64,egypt!K64,jordan!K64,lebanon!K64,palestine!K64,sudan!K64,syria!K64,yemen!K64)</f>
        <v>254.05434430952306</v>
      </c>
      <c r="L64" s="68" t="s">
        <v>105</v>
      </c>
      <c r="N64" s="182">
        <f>B64+'oil exporter'!B64-all!B64</f>
        <v>0</v>
      </c>
      <c r="O64" s="182">
        <f>C64+'oil exporter'!C64-all!C64</f>
        <v>0</v>
      </c>
      <c r="P64" s="182">
        <f>D64+'oil exporter'!D64-all!D64</f>
        <v>0</v>
      </c>
      <c r="Q64" s="182">
        <f>E64+'oil exporter'!E64-all!E64</f>
        <v>0</v>
      </c>
      <c r="R64" s="182">
        <f>F64+'oil exporter'!F64-all!F64</f>
        <v>0</v>
      </c>
      <c r="S64" s="182">
        <f>G64+'oil exporter'!G64-all!G64</f>
        <v>0</v>
      </c>
      <c r="T64" s="182">
        <f>H64+'oil exporter'!H64-all!H64</f>
        <v>0</v>
      </c>
      <c r="U64" s="182">
        <f>I64+'oil exporter'!I64-all!I64</f>
        <v>0</v>
      </c>
      <c r="V64" s="182">
        <f>J64+'oil exporter'!J64-all!J64</f>
        <v>0</v>
      </c>
      <c r="W64" s="182">
        <f>K64+'oil exporter'!K64-all!K64</f>
        <v>0</v>
      </c>
    </row>
    <row r="65" spans="1:23">
      <c r="A65" s="37" t="s">
        <v>106</v>
      </c>
      <c r="B65" s="38">
        <f>SUM(bahrain!B65,egypt!B65,jordan!B65,lebanon!B65,palestine!B65,sudan!B65,syria!B65,yemen!B65)</f>
        <v>1878.2471621984855</v>
      </c>
      <c r="C65" s="38">
        <f>SUM(bahrain!C65,egypt!C65,jordan!C65,lebanon!C65,palestine!C65,sudan!C65,syria!C65,yemen!C65)</f>
        <v>1702.1057139388536</v>
      </c>
      <c r="D65" s="38">
        <f>SUM(bahrain!D65,egypt!D65,jordan!D65,lebanon!D65,palestine!D65,sudan!D65,syria!D65,yemen!D65)</f>
        <v>1737.0956316451861</v>
      </c>
      <c r="E65" s="38">
        <f>SUM(bahrain!E65,egypt!E65,jordan!E65,lebanon!E65,palestine!E65,sudan!E65,syria!E65,yemen!E65)</f>
        <v>1609.5735108500046</v>
      </c>
      <c r="F65" s="132">
        <f>SUM(bahrain!F65,egypt!F65,jordan!F65,lebanon!F65,palestine!F65,sudan!F65,syria!F65,yemen!F65)</f>
        <v>1485.7419972666944</v>
      </c>
      <c r="G65" s="38">
        <f>SUM(bahrain!G65,egypt!G65,jordan!G65,lebanon!G65,palestine!G65,sudan!G65,syria!G65,yemen!G65)</f>
        <v>243.09824400415698</v>
      </c>
      <c r="H65" s="38">
        <f>SUM(bahrain!H65,egypt!H65,jordan!H65,lebanon!H65,palestine!H65,sudan!H65,syria!H65,yemen!H65)</f>
        <v>88.591904872146117</v>
      </c>
      <c r="I65" s="38">
        <f>SUM(bahrain!I65,egypt!I65,jordan!I65,lebanon!I65,palestine!I65,sudan!I65,syria!I65,yemen!I65)</f>
        <v>116.91775931396278</v>
      </c>
      <c r="J65" s="38">
        <f>SUM(bahrain!J65,egypt!J65,jordan!J65,lebanon!J65,palestine!J65,sudan!J65,syria!J65,yemen!J65)</f>
        <v>180.56273638987983</v>
      </c>
      <c r="K65" s="132">
        <f>SUM(bahrain!K65,egypt!K65,jordan!K65,lebanon!K65,palestine!K65,sudan!K65,syria!K65,yemen!K65)</f>
        <v>89.96273436530295</v>
      </c>
      <c r="L65" s="39" t="s">
        <v>107</v>
      </c>
      <c r="N65" s="182">
        <f>B65+'oil exporter'!B65-all!B65</f>
        <v>0</v>
      </c>
      <c r="O65" s="182">
        <f>C65+'oil exporter'!C65-all!C65</f>
        <v>0</v>
      </c>
      <c r="P65" s="182">
        <f>D65+'oil exporter'!D65-all!D65</f>
        <v>0</v>
      </c>
      <c r="Q65" s="182">
        <f>E65+'oil exporter'!E65-all!E65</f>
        <v>0</v>
      </c>
      <c r="R65" s="182">
        <f>F65+'oil exporter'!F65-all!F65</f>
        <v>0</v>
      </c>
      <c r="S65" s="182">
        <f>G65+'oil exporter'!G65-all!G65</f>
        <v>0</v>
      </c>
      <c r="T65" s="182">
        <f>H65+'oil exporter'!H65-all!H65</f>
        <v>0</v>
      </c>
      <c r="U65" s="182">
        <f>I65+'oil exporter'!I65-all!I65</f>
        <v>0</v>
      </c>
      <c r="V65" s="182">
        <f>J65+'oil exporter'!J65-all!J65</f>
        <v>0</v>
      </c>
      <c r="W65" s="182">
        <f>K65+'oil exporter'!K65-all!K65</f>
        <v>0</v>
      </c>
    </row>
    <row r="66" spans="1:23" s="13" customFormat="1" ht="13.5" thickBot="1">
      <c r="A66" s="37" t="s">
        <v>108</v>
      </c>
      <c r="B66" s="38">
        <f>SUM(bahrain!B66,egypt!B66,jordan!B66,lebanon!B66,palestine!B66,sudan!B66,syria!B66,yemen!B66)</f>
        <v>399.2067135932175</v>
      </c>
      <c r="C66" s="38">
        <f>SUM(bahrain!C66,egypt!C66,jordan!C66,lebanon!C66,palestine!C66,sudan!C66,syria!C66,yemen!C66)</f>
        <v>391.14536699389714</v>
      </c>
      <c r="D66" s="38">
        <f>SUM(bahrain!D66,egypt!D66,jordan!D66,lebanon!D66,palestine!D66,sudan!D66,syria!D66,yemen!D66)</f>
        <v>415.01330177081655</v>
      </c>
      <c r="E66" s="38">
        <f>SUM(bahrain!E66,egypt!E66,jordan!E66,lebanon!E66,palestine!E66,sudan!E66,syria!E66,yemen!E66)</f>
        <v>465.48086632801125</v>
      </c>
      <c r="F66" s="132">
        <f>SUM(bahrain!F66,egypt!F66,jordan!F66,lebanon!F66,palestine!F66,sudan!F66,syria!F66,yemen!F66)</f>
        <v>487.59292762022631</v>
      </c>
      <c r="G66" s="38">
        <f>SUM(bahrain!G66,egypt!G66,jordan!G66,lebanon!G66,palestine!G66,sudan!G66,syria!G66,yemen!G66)</f>
        <v>18.284845278855066</v>
      </c>
      <c r="H66" s="38">
        <f>SUM(bahrain!H66,egypt!H66,jordan!H66,lebanon!H66,palestine!H66,sudan!H66,syria!H66,yemen!H66)</f>
        <v>8.768103007461562</v>
      </c>
      <c r="I66" s="38">
        <f>SUM(bahrain!I66,egypt!I66,jordan!I66,lebanon!I66,palestine!I66,sudan!I66,syria!I66,yemen!I66)</f>
        <v>21.394801721892559</v>
      </c>
      <c r="J66" s="38">
        <f>SUM(bahrain!J66,egypt!J66,jordan!J66,lebanon!J66,palestine!J66,sudan!J66,syria!J66,yemen!J66)</f>
        <v>38.445905737804964</v>
      </c>
      <c r="K66" s="132">
        <f>SUM(bahrain!K66,egypt!K66,jordan!K66,lebanon!K66,palestine!K66,sudan!K66,syria!K66,yemen!K66)</f>
        <v>164.0916099442201</v>
      </c>
      <c r="L66" s="39" t="s">
        <v>109</v>
      </c>
      <c r="M66" s="12"/>
      <c r="N66" s="182">
        <f>B66+'oil exporter'!B66-all!B66</f>
        <v>0</v>
      </c>
      <c r="O66" s="182">
        <f>C66+'oil exporter'!C66-all!C66</f>
        <v>0</v>
      </c>
      <c r="P66" s="182">
        <f>D66+'oil exporter'!D66-all!D66</f>
        <v>0</v>
      </c>
      <c r="Q66" s="182">
        <f>E66+'oil exporter'!E66-all!E66</f>
        <v>0</v>
      </c>
      <c r="R66" s="182">
        <f>F66+'oil exporter'!F66-all!F66</f>
        <v>0</v>
      </c>
      <c r="S66" s="182">
        <f>G66+'oil exporter'!G66-all!G66</f>
        <v>0</v>
      </c>
      <c r="T66" s="182">
        <f>H66+'oil exporter'!H66-all!H66</f>
        <v>0</v>
      </c>
      <c r="U66" s="182">
        <f>I66+'oil exporter'!I66-all!I66</f>
        <v>0</v>
      </c>
      <c r="V66" s="182">
        <f>J66+'oil exporter'!J66-all!J66</f>
        <v>0</v>
      </c>
      <c r="W66" s="182">
        <f>K66+'oil exporter'!K66-all!K66</f>
        <v>0</v>
      </c>
    </row>
    <row r="67" spans="1:23" ht="15" thickBot="1">
      <c r="A67" s="65" t="s">
        <v>85</v>
      </c>
      <c r="B67" s="30">
        <f>SUM(bahrain!B67,egypt!B67,jordan!B67,lebanon!B67,palestine!B67,sudan!B67,syria!B67,yemen!B67)</f>
        <v>3.1859828530729111</v>
      </c>
      <c r="C67" s="30">
        <f>SUM(bahrain!C67,egypt!C67,jordan!C67,lebanon!C67,palestine!C67,sudan!C67,syria!C67,yemen!C67)</f>
        <v>9.0349171373545492</v>
      </c>
      <c r="D67" s="30">
        <f>SUM(bahrain!D67,egypt!D67,jordan!D67,lebanon!D67,palestine!D67,sudan!D67,syria!D67,yemen!D67)</f>
        <v>3.5989776396496946</v>
      </c>
      <c r="E67" s="30">
        <f>SUM(bahrain!E67,egypt!E67,jordan!E67,lebanon!E67,palestine!E67,sudan!E67,syria!E67,yemen!E67)</f>
        <v>3.091536753175129</v>
      </c>
      <c r="F67" s="63">
        <f>SUM(bahrain!F67,egypt!F67,jordan!F67,lebanon!F67,palestine!F67,sudan!F67,syria!F67,yemen!F67)</f>
        <v>1.3579273532790002</v>
      </c>
      <c r="G67" s="30">
        <f>SUM(bahrain!G67,egypt!G67,jordan!G67,lebanon!G67,palestine!G67,sudan!G67,syria!G67,yemen!G67)</f>
        <v>0.37880405363418823</v>
      </c>
      <c r="H67" s="30">
        <f>SUM(bahrain!H67,egypt!H67,jordan!H67,lebanon!H67,palestine!H67,sudan!H67,syria!H67,yemen!H67)</f>
        <v>3.0048172568496812</v>
      </c>
      <c r="I67" s="30">
        <f>SUM(bahrain!I67,egypt!I67,jordan!I67,lebanon!I67,palestine!I67,sudan!I67,syria!I67,yemen!I67)</f>
        <v>1.7243609025938067</v>
      </c>
      <c r="J67" s="30">
        <f>SUM(bahrain!J67,egypt!J67,jordan!J67,lebanon!J67,palestine!J67,sudan!J67,syria!J67,yemen!J67)</f>
        <v>1.6572754701986756</v>
      </c>
      <c r="K67" s="63">
        <f>SUM(bahrain!K67,egypt!K67,jordan!K67,lebanon!K67,palestine!K67,sudan!K67,syria!K67,yemen!K67)</f>
        <v>0.81089739873744793</v>
      </c>
      <c r="L67" s="69" t="s">
        <v>110</v>
      </c>
      <c r="N67" s="182">
        <f>B67+'oil exporter'!B67-all!B67</f>
        <v>0</v>
      </c>
      <c r="O67" s="182">
        <f>C67+'oil exporter'!C67-all!C67</f>
        <v>0</v>
      </c>
      <c r="P67" s="182">
        <f>D67+'oil exporter'!D67-all!D67</f>
        <v>0</v>
      </c>
      <c r="Q67" s="182">
        <f>E67+'oil exporter'!E67-all!E67</f>
        <v>0</v>
      </c>
      <c r="R67" s="182">
        <f>F67+'oil exporter'!F67-all!F67</f>
        <v>0</v>
      </c>
      <c r="S67" s="182">
        <f>G67+'oil exporter'!G67-all!G67</f>
        <v>0</v>
      </c>
      <c r="T67" s="182">
        <f>H67+'oil exporter'!H67-all!H67</f>
        <v>0</v>
      </c>
      <c r="U67" s="182">
        <f>I67+'oil exporter'!I67-all!I67</f>
        <v>0</v>
      </c>
      <c r="V67" s="182">
        <f>J67+'oil exporter'!J67-all!J67</f>
        <v>0</v>
      </c>
      <c r="W67" s="182">
        <f>K67+'oil exporter'!K67-all!K67</f>
        <v>0</v>
      </c>
    </row>
    <row r="68" spans="1:23" s="13" customFormat="1" ht="19.5" thickBot="1">
      <c r="A68" s="70" t="s">
        <v>111</v>
      </c>
      <c r="B68" s="15">
        <f>SUM(bahrain!B68,egypt!B68,jordan!B68,lebanon!B68,palestine!B68,sudan!B68,syria!B68,yemen!B68)</f>
        <v>68174.594844387961</v>
      </c>
      <c r="C68" s="15">
        <f>SUM(bahrain!C68,egypt!C68,jordan!C68,lebanon!C68,palestine!C68,sudan!C68,syria!C68,yemen!C68)</f>
        <v>57585.929393338905</v>
      </c>
      <c r="D68" s="15">
        <f>SUM(bahrain!D68,egypt!D68,jordan!D68,lebanon!D68,palestine!D68,sudan!D68,syria!D68,yemen!D68)</f>
        <v>68011.430683148181</v>
      </c>
      <c r="E68" s="15">
        <f>SUM(bahrain!E68,egypt!E68,jordan!E68,lebanon!E68,palestine!E68,sudan!E68,syria!E68,yemen!E68)</f>
        <v>73403.801951181857</v>
      </c>
      <c r="F68" s="127">
        <f>SUM(bahrain!F68,egypt!F68,jordan!F68,lebanon!F68,palestine!F68,sudan!F68,syria!F68,yemen!F68)</f>
        <v>60208.37414114493</v>
      </c>
      <c r="G68" s="15">
        <f>SUM(bahrain!G68,egypt!G68,jordan!G68,lebanon!G68,palestine!G68,sudan!G68,syria!G68,yemen!G68)</f>
        <v>47817.132870521462</v>
      </c>
      <c r="H68" s="15">
        <f>SUM(bahrain!H68,egypt!H68,jordan!H68,lebanon!H68,palestine!H68,sudan!H68,syria!H68,yemen!H68)</f>
        <v>40033.963652158811</v>
      </c>
      <c r="I68" s="15">
        <f>SUM(bahrain!I68,egypt!I68,jordan!I68,lebanon!I68,palestine!I68,sudan!I68,syria!I68,yemen!I68)</f>
        <v>47211.275892621568</v>
      </c>
      <c r="J68" s="15">
        <f>SUM(bahrain!J68,egypt!J68,jordan!J68,lebanon!J68,palestine!J68,sudan!J68,syria!J68,yemen!J68)</f>
        <v>47740.619444728305</v>
      </c>
      <c r="K68" s="127">
        <f>SUM(bahrain!K68,egypt!K68,jordan!K68,lebanon!K68,palestine!K68,sudan!K68,syria!K68,yemen!K68)</f>
        <v>31489.164322927849</v>
      </c>
      <c r="L68" s="71" t="s">
        <v>112</v>
      </c>
      <c r="M68" s="12"/>
      <c r="N68" s="182">
        <f>B68+'oil exporter'!B68-all!B68</f>
        <v>0</v>
      </c>
      <c r="O68" s="182">
        <f>C68+'oil exporter'!C68-all!C68</f>
        <v>0</v>
      </c>
      <c r="P68" s="182">
        <f>D68+'oil exporter'!D68-all!D68</f>
        <v>0</v>
      </c>
      <c r="Q68" s="182">
        <f>E68+'oil exporter'!E68-all!E68</f>
        <v>0</v>
      </c>
      <c r="R68" s="182">
        <f>F68+'oil exporter'!F68-all!F68</f>
        <v>0</v>
      </c>
      <c r="S68" s="182">
        <f>G68+'oil exporter'!G68-all!G68</f>
        <v>0</v>
      </c>
      <c r="T68" s="182">
        <f>H68+'oil exporter'!H68-all!H68</f>
        <v>0</v>
      </c>
      <c r="U68" s="182">
        <f>I68+'oil exporter'!I68-all!I68</f>
        <v>0</v>
      </c>
      <c r="V68" s="182">
        <f>J68+'oil exporter'!J68-all!J68</f>
        <v>0</v>
      </c>
      <c r="W68" s="182">
        <f>K68+'oil exporter'!K68-all!K68</f>
        <v>0</v>
      </c>
    </row>
    <row r="69" spans="1:23" ht="15" thickBot="1">
      <c r="A69" s="62" t="s">
        <v>113</v>
      </c>
      <c r="B69" s="30">
        <f>SUM(bahrain!B69,egypt!B69,jordan!B69,lebanon!B69,palestine!B69,sudan!B69,syria!B69,yemen!B69)</f>
        <v>5329.6256604447954</v>
      </c>
      <c r="C69" s="30">
        <f>SUM(bahrain!C69,egypt!C69,jordan!C69,lebanon!C69,palestine!C69,sudan!C69,syria!C69,yemen!C69)</f>
        <v>4832.0597369104726</v>
      </c>
      <c r="D69" s="30">
        <f>SUM(bahrain!D69,egypt!D69,jordan!D69,lebanon!D69,palestine!D69,sudan!D69,syria!D69,yemen!D69)</f>
        <v>4436.7319515061117</v>
      </c>
      <c r="E69" s="30">
        <f>SUM(bahrain!E69,egypt!E69,jordan!E69,lebanon!E69,palestine!E69,sudan!E69,syria!E69,yemen!E69)</f>
        <v>3670.0279775433701</v>
      </c>
      <c r="F69" s="63">
        <f>SUM(bahrain!F69,egypt!F69,jordan!F69,lebanon!F69,palestine!F69,sudan!F69,syria!F69,yemen!F69)</f>
        <v>3098.6829133369793</v>
      </c>
      <c r="G69" s="30">
        <f>SUM(bahrain!G69,egypt!G69,jordan!G69,lebanon!G69,palestine!G69,sudan!G69,syria!G69,yemen!G69)</f>
        <v>1994.6669453685988</v>
      </c>
      <c r="H69" s="30">
        <f>SUM(bahrain!H69,egypt!H69,jordan!H69,lebanon!H69,palestine!H69,sudan!H69,syria!H69,yemen!H69)</f>
        <v>803.91983550993837</v>
      </c>
      <c r="I69" s="30">
        <f>SUM(bahrain!I69,egypt!I69,jordan!I69,lebanon!I69,palestine!I69,sudan!I69,syria!I69,yemen!I69)</f>
        <v>666.8776842887213</v>
      </c>
      <c r="J69" s="30">
        <f>SUM(bahrain!J69,egypt!J69,jordan!J69,lebanon!J69,palestine!J69,sudan!J69,syria!J69,yemen!J69)</f>
        <v>908.72402342810517</v>
      </c>
      <c r="K69" s="63">
        <f>SUM(bahrain!K69,egypt!K69,jordan!K69,lebanon!K69,palestine!K69,sudan!K69,syria!K69,yemen!K69)</f>
        <v>1191.3739211979153</v>
      </c>
      <c r="L69" s="72" t="s">
        <v>114</v>
      </c>
      <c r="N69" s="182">
        <f>B69+'oil exporter'!B69-all!B69</f>
        <v>0</v>
      </c>
      <c r="O69" s="182">
        <f>C69+'oil exporter'!C69-all!C69</f>
        <v>0</v>
      </c>
      <c r="P69" s="182">
        <f>D69+'oil exporter'!D69-all!D69</f>
        <v>0</v>
      </c>
      <c r="Q69" s="182">
        <f>E69+'oil exporter'!E69-all!E69</f>
        <v>0</v>
      </c>
      <c r="R69" s="182">
        <f>F69+'oil exporter'!F69-all!F69</f>
        <v>0</v>
      </c>
      <c r="S69" s="182">
        <f>G69+'oil exporter'!G69-all!G69</f>
        <v>0</v>
      </c>
      <c r="T69" s="182">
        <f>H69+'oil exporter'!H69-all!H69</f>
        <v>0</v>
      </c>
      <c r="U69" s="182">
        <f>I69+'oil exporter'!I69-all!I69</f>
        <v>0</v>
      </c>
      <c r="V69" s="182">
        <f>J69+'oil exporter'!J69-all!J69</f>
        <v>0</v>
      </c>
      <c r="W69" s="182">
        <f>K69+'oil exporter'!K69-all!K69</f>
        <v>0</v>
      </c>
    </row>
    <row r="70" spans="1:23" ht="15" thickBot="1">
      <c r="A70" s="73" t="s">
        <v>115</v>
      </c>
      <c r="B70" s="74">
        <f>SUM(bahrain!B70,egypt!B70,jordan!B70,lebanon!B70,palestine!B70,sudan!B70,syria!B70,yemen!B70)</f>
        <v>62844.969183943169</v>
      </c>
      <c r="C70" s="74">
        <f>SUM(bahrain!C70,egypt!C70,jordan!C70,lebanon!C70,palestine!C70,sudan!C70,syria!C70,yemen!C70)</f>
        <v>52753.869656428426</v>
      </c>
      <c r="D70" s="74">
        <f>SUM(bahrain!D70,egypt!D70,jordan!D70,lebanon!D70,palestine!D70,sudan!D70,syria!D70,yemen!D70)</f>
        <v>63574.698731642056</v>
      </c>
      <c r="E70" s="74">
        <f>SUM(bahrain!E70,egypt!E70,jordan!E70,lebanon!E70,palestine!E70,sudan!E70,syria!E70,yemen!E70)</f>
        <v>69733.773973638483</v>
      </c>
      <c r="F70" s="139">
        <f>SUM(bahrain!F70,egypt!F70,jordan!F70,lebanon!F70,palestine!F70,sudan!F70,syria!F70,yemen!F70)</f>
        <v>57109.691227807954</v>
      </c>
      <c r="G70" s="74">
        <f>SUM(bahrain!G70,egypt!G70,jordan!G70,lebanon!G70,palestine!G70,sudan!G70,syria!G70,yemen!G70)</f>
        <v>45822.465925152865</v>
      </c>
      <c r="H70" s="74">
        <f>SUM(bahrain!H70,egypt!H70,jordan!H70,lebanon!H70,palestine!H70,sudan!H70,syria!H70,yemen!H70)</f>
        <v>39230.043816648875</v>
      </c>
      <c r="I70" s="74">
        <f>SUM(bahrain!I70,egypt!I70,jordan!I70,lebanon!I70,palestine!I70,sudan!I70,syria!I70,yemen!I70)</f>
        <v>46544.39820833283</v>
      </c>
      <c r="J70" s="74">
        <f>SUM(bahrain!J70,egypt!J70,jordan!J70,lebanon!J70,palestine!J70,sudan!J70,syria!J70,yemen!J70)</f>
        <v>46831.8954213002</v>
      </c>
      <c r="K70" s="139">
        <f>SUM(bahrain!K70,egypt!K70,jordan!K70,lebanon!K70,palestine!K70,sudan!K70,syria!K70,yemen!K70)</f>
        <v>30297.79040172993</v>
      </c>
      <c r="L70" s="75" t="s">
        <v>110</v>
      </c>
      <c r="N70" s="182">
        <f>B70+'oil exporter'!B70-all!B70</f>
        <v>0</v>
      </c>
      <c r="O70" s="182">
        <f>C70+'oil exporter'!C70-all!C70</f>
        <v>0</v>
      </c>
      <c r="P70" s="182">
        <f>D70+'oil exporter'!D70-all!D70</f>
        <v>0</v>
      </c>
      <c r="Q70" s="182">
        <f>E70+'oil exporter'!E70-all!E70</f>
        <v>0</v>
      </c>
      <c r="R70" s="182">
        <f>F70+'oil exporter'!F70-all!F70</f>
        <v>0</v>
      </c>
      <c r="S70" s="182">
        <f>G70+'oil exporter'!G70-all!G70</f>
        <v>0</v>
      </c>
      <c r="T70" s="182">
        <f>H70+'oil exporter'!H70-all!H70</f>
        <v>0</v>
      </c>
      <c r="U70" s="182">
        <f>I70+'oil exporter'!I70-all!I70</f>
        <v>0</v>
      </c>
      <c r="V70" s="182">
        <f>J70+'oil exporter'!J70-all!J70</f>
        <v>0</v>
      </c>
      <c r="W70" s="182">
        <f>K70+'oil exporter'!K70-all!K70</f>
        <v>0</v>
      </c>
    </row>
    <row r="71" spans="1:23" ht="13.5" thickBot="1">
      <c r="A71" s="178" t="s">
        <v>116</v>
      </c>
      <c r="B71" s="179">
        <f>SUM(bahrain!B71,egypt!B71,jordan!B71,lebanon!B71,palestine!B71,sudan!B71,syria!B71,yemen!B71)</f>
        <v>27922.395773017066</v>
      </c>
      <c r="C71" s="179">
        <f>SUM(bahrain!C71,egypt!C71,jordan!C71,lebanon!C71,palestine!C71,sudan!C71,syria!C71,yemen!C71)</f>
        <v>18929.918017099983</v>
      </c>
      <c r="D71" s="179">
        <f>SUM(bahrain!D71,egypt!D71,jordan!D71,lebanon!D71,palestine!D71,sudan!D71,syria!D71,yemen!D71)</f>
        <v>23801.608035408753</v>
      </c>
      <c r="E71" s="179">
        <f>SUM(bahrain!E71,egypt!E71,jordan!E71,lebanon!E71,palestine!E71,sudan!E71,syria!E71,yemen!E71)</f>
        <v>27817.167419808971</v>
      </c>
      <c r="F71" s="180">
        <f>SUM(bahrain!F71,egypt!F71,jordan!F71,lebanon!F71,palestine!F71,sudan!F71,syria!F71,yemen!F71)</f>
        <v>23060.017826099796</v>
      </c>
      <c r="G71" s="179">
        <f>SUM(bahrain!G71,egypt!G71,jordan!G71,lebanon!G71,palestine!G71,sudan!G71,syria!G71,yemen!G71)</f>
        <v>23280.641001214251</v>
      </c>
      <c r="H71" s="179">
        <f>SUM(bahrain!H71,egypt!H71,jordan!H71,lebanon!H71,palestine!H71,sudan!H71,syria!H71,yemen!H71)</f>
        <v>21597.722798528488</v>
      </c>
      <c r="I71" s="179">
        <f>SUM(bahrain!I71,egypt!I71,jordan!I71,lebanon!I71,palestine!I71,sudan!I71,syria!I71,yemen!I71)</f>
        <v>23382.119174096002</v>
      </c>
      <c r="J71" s="179">
        <f>SUM(bahrain!J71,egypt!J71,jordan!J71,lebanon!J71,palestine!J71,sudan!J71,syria!J71,yemen!J71)</f>
        <v>23901.784568438212</v>
      </c>
      <c r="K71" s="180">
        <f>SUM(bahrain!K71,egypt!K71,jordan!K71,lebanon!K71,palestine!K71,sudan!K71,syria!K71,yemen!K71)</f>
        <v>16507.731375148382</v>
      </c>
      <c r="L71" s="181" t="s">
        <v>117</v>
      </c>
      <c r="N71" s="182">
        <f>B71+'oil exporter'!B71-all!B71</f>
        <v>0</v>
      </c>
      <c r="O71" s="182">
        <f>C71+'oil exporter'!C71-all!C71</f>
        <v>0</v>
      </c>
      <c r="P71" s="182">
        <f>D71+'oil exporter'!D71-all!D71</f>
        <v>0</v>
      </c>
      <c r="Q71" s="182">
        <f>E71+'oil exporter'!E71-all!E71</f>
        <v>0</v>
      </c>
      <c r="R71" s="182">
        <f>F71+'oil exporter'!F71-all!F71</f>
        <v>0</v>
      </c>
      <c r="S71" s="182">
        <f>G71+'oil exporter'!G71-all!G71</f>
        <v>0</v>
      </c>
      <c r="T71" s="182">
        <f>H71+'oil exporter'!H71-all!H71</f>
        <v>0</v>
      </c>
      <c r="U71" s="182">
        <f>I71+'oil exporter'!I71-all!I71</f>
        <v>0</v>
      </c>
      <c r="V71" s="182">
        <f>J71+'oil exporter'!J71-all!J71</f>
        <v>0</v>
      </c>
      <c r="W71" s="182">
        <f>K71+'oil exporter'!K71-all!K71</f>
        <v>0</v>
      </c>
    </row>
    <row r="72" spans="1:23" s="84" customFormat="1" ht="25.5">
      <c r="A72" s="107" t="s">
        <v>118</v>
      </c>
      <c r="B72" s="108">
        <f>SUM(bahrain!B72,egypt!B72,jordan!B72,lebanon!B72,palestine!B72,sudan!B72,syria!B72,yemen!B72)</f>
        <v>3829.0829008509672</v>
      </c>
      <c r="C72" s="108">
        <f>SUM(bahrain!C72,egypt!C72,jordan!C72,lebanon!C72,palestine!C72,sudan!C72,syria!C72,yemen!C72)</f>
        <v>5834.794415688606</v>
      </c>
      <c r="D72" s="108">
        <f>SUM(bahrain!D72,egypt!D72,jordan!D72,lebanon!D72,palestine!D72,sudan!D72,syria!D72,yemen!D72)</f>
        <v>6160.7008650615835</v>
      </c>
      <c r="E72" s="108">
        <f>SUM(bahrain!E72,egypt!E72,jordan!E72,lebanon!E72,palestine!E72,sudan!E72,syria!E72,yemen!E72)</f>
        <v>7258.3072933580506</v>
      </c>
      <c r="F72" s="161">
        <f>SUM(bahrain!F72,egypt!F72,jordan!F72,lebanon!F72,palestine!F72,sudan!F72,syria!F72,yemen!F72)</f>
        <v>6045.6079272719971</v>
      </c>
      <c r="G72" s="108">
        <f>SUM(bahrain!G72,egypt!G72,jordan!G72,lebanon!G72,palestine!G72,sudan!G72,syria!G72,yemen!G72)</f>
        <v>1966.2066735162762</v>
      </c>
      <c r="H72" s="108">
        <f>SUM(bahrain!H72,egypt!H72,jordan!H72,lebanon!H72,palestine!H72,sudan!H72,syria!H72,yemen!H72)</f>
        <v>1302.6804474212204</v>
      </c>
      <c r="I72" s="108">
        <f>SUM(bahrain!I72,egypt!I72,jordan!I72,lebanon!I72,palestine!I72,sudan!I72,syria!I72,yemen!I72)</f>
        <v>2181.6549377916003</v>
      </c>
      <c r="J72" s="108">
        <f>SUM(bahrain!J72,egypt!J72,jordan!J72,lebanon!J72,palestine!J72,sudan!J72,syria!J72,yemen!J72)</f>
        <v>2546.3916516963368</v>
      </c>
      <c r="K72" s="161">
        <f>SUM(bahrain!K72,egypt!K72,jordan!K72,lebanon!K72,palestine!K72,sudan!K72,syria!K72,yemen!K72)</f>
        <v>1989.5468091250705</v>
      </c>
      <c r="L72" s="109" t="s">
        <v>119</v>
      </c>
      <c r="M72" s="12"/>
      <c r="N72" s="182">
        <f>B72+'oil exporter'!B72-all!B72</f>
        <v>0</v>
      </c>
      <c r="O72" s="182">
        <f>C72+'oil exporter'!C72-all!C72</f>
        <v>0</v>
      </c>
      <c r="P72" s="182">
        <f>D72+'oil exporter'!D72-all!D72</f>
        <v>0</v>
      </c>
      <c r="Q72" s="182">
        <f>E72+'oil exporter'!E72-all!E72</f>
        <v>0</v>
      </c>
      <c r="R72" s="182">
        <f>F72+'oil exporter'!F72-all!F72</f>
        <v>0</v>
      </c>
      <c r="S72" s="182">
        <f>G72+'oil exporter'!G72-all!G72</f>
        <v>0</v>
      </c>
      <c r="T72" s="182">
        <f>H72+'oil exporter'!H72-all!H72</f>
        <v>0</v>
      </c>
      <c r="U72" s="182">
        <f>I72+'oil exporter'!I72-all!I72</f>
        <v>0</v>
      </c>
      <c r="V72" s="182">
        <f>J72+'oil exporter'!J72-all!J72</f>
        <v>0</v>
      </c>
      <c r="W72" s="182">
        <f>K72+'oil exporter'!K72-all!K72</f>
        <v>0</v>
      </c>
    </row>
    <row r="73" spans="1:23">
      <c r="A73" s="40" t="s">
        <v>120</v>
      </c>
      <c r="B73" s="104">
        <f>SUM(bahrain!B73,egypt!B73,jordan!B73,lebanon!B73,palestine!B73,sudan!B73,syria!B73,yemen!B73)</f>
        <v>242.02327649809072</v>
      </c>
      <c r="C73" s="104">
        <f>SUM(bahrain!C73,egypt!C73,jordan!C73,lebanon!C73,palestine!C73,sudan!C73,syria!C73,yemen!C73)</f>
        <v>307.81279369761012</v>
      </c>
      <c r="D73" s="104">
        <f>SUM(bahrain!D73,egypt!D73,jordan!D73,lebanon!D73,palestine!D73,sudan!D73,syria!D73,yemen!D73)</f>
        <v>494.95678653116204</v>
      </c>
      <c r="E73" s="104">
        <f>SUM(bahrain!E73,egypt!E73,jordan!E73,lebanon!E73,palestine!E73,sudan!E73,syria!E73,yemen!E73)</f>
        <v>889.05245947601475</v>
      </c>
      <c r="F73" s="160">
        <f>SUM(bahrain!F73,egypt!F73,jordan!F73,lebanon!F73,palestine!F73,sudan!F73,syria!F73,yemen!F73)</f>
        <v>143.48698872826614</v>
      </c>
      <c r="G73" s="46">
        <f>SUM(bahrain!G73,egypt!G73,jordan!G73,lebanon!G73,palestine!G73,sudan!G73,syria!G73,yemen!G73)</f>
        <v>252.77645606179752</v>
      </c>
      <c r="H73" s="46">
        <f>SUM(bahrain!H73,egypt!H73,jordan!H73,lebanon!H73,palestine!H73,sudan!H73,syria!H73,yemen!H73)</f>
        <v>170.8102082148846</v>
      </c>
      <c r="I73" s="46">
        <f>SUM(bahrain!I73,egypt!I73,jordan!I73,lebanon!I73,palestine!I73,sudan!I73,syria!I73,yemen!I73)</f>
        <v>232.168453114313</v>
      </c>
      <c r="J73" s="46">
        <f>SUM(bahrain!J73,egypt!J73,jordan!J73,lebanon!J73,palestine!J73,sudan!J73,syria!J73,yemen!J73)</f>
        <v>154.44082131294965</v>
      </c>
      <c r="K73" s="133">
        <f>SUM(bahrain!K73,egypt!K73,jordan!K73,lebanon!K73,palestine!K73,sudan!K73,syria!K73,yemen!K73)</f>
        <v>80.072468317580629</v>
      </c>
      <c r="L73" s="41" t="s">
        <v>121</v>
      </c>
      <c r="N73" s="182">
        <f>B73+'oil exporter'!B73-all!B73</f>
        <v>0</v>
      </c>
      <c r="O73" s="182">
        <f>C73+'oil exporter'!C73-all!C73</f>
        <v>0</v>
      </c>
      <c r="P73" s="182">
        <f>D73+'oil exporter'!D73-all!D73</f>
        <v>0</v>
      </c>
      <c r="Q73" s="182">
        <f>E73+'oil exporter'!E73-all!E73</f>
        <v>0</v>
      </c>
      <c r="R73" s="182">
        <f>F73+'oil exporter'!F73-all!F73</f>
        <v>0</v>
      </c>
      <c r="S73" s="182">
        <f>G73+'oil exporter'!G73-all!G73</f>
        <v>0</v>
      </c>
      <c r="T73" s="182">
        <f>H73+'oil exporter'!H73-all!H73</f>
        <v>0</v>
      </c>
      <c r="U73" s="182">
        <f>I73+'oil exporter'!I73-all!I73</f>
        <v>0</v>
      </c>
      <c r="V73" s="182">
        <f>J73+'oil exporter'!J73-all!J73</f>
        <v>0</v>
      </c>
      <c r="W73" s="182">
        <f>K73+'oil exporter'!K73-all!K73</f>
        <v>0</v>
      </c>
    </row>
    <row r="74" spans="1:23" ht="13.5" thickBot="1">
      <c r="A74" s="80" t="s">
        <v>122</v>
      </c>
      <c r="B74" s="110">
        <f>SUM(bahrain!B74,egypt!B74,jordan!B74,lebanon!B74,palestine!B74,sudan!B74,syria!B74,yemen!B74)</f>
        <v>3587.0596243528767</v>
      </c>
      <c r="C74" s="110">
        <f>SUM(bahrain!C74,egypt!C74,jordan!C74,lebanon!C74,palestine!C74,sudan!C74,syria!C74,yemen!C74)</f>
        <v>5526.9815839909961</v>
      </c>
      <c r="D74" s="110">
        <f>SUM(bahrain!D74,egypt!D74,jordan!D74,lebanon!D74,palestine!D74,sudan!D74,syria!D74,yemen!D74)</f>
        <v>5665.7418376631349</v>
      </c>
      <c r="E74" s="110">
        <f>SUM(bahrain!E74,egypt!E74,jordan!E74,lebanon!E74,palestine!E74,sudan!E74,syria!E74,yemen!E74)</f>
        <v>6369.252389214028</v>
      </c>
      <c r="F74" s="162">
        <f>SUM(bahrain!F74,egypt!F74,jordan!F74,lebanon!F74,palestine!F74,sudan!F74,syria!F74,yemen!F74)</f>
        <v>5902.1209385437305</v>
      </c>
      <c r="G74" s="110">
        <f>SUM(bahrain!G74,egypt!G74,jordan!G74,lebanon!G74,palestine!G74,sudan!G74,syria!G74,yemen!G74)</f>
        <v>1713.4302174544785</v>
      </c>
      <c r="H74" s="110">
        <f>SUM(bahrain!H74,egypt!H74,jordan!H74,lebanon!H74,palestine!H74,sudan!H74,syria!H74,yemen!H74)</f>
        <v>1131.8658465484639</v>
      </c>
      <c r="I74" s="110">
        <f>SUM(bahrain!I74,egypt!I74,jordan!I74,lebanon!I74,palestine!I74,sudan!I74,syria!I74,yemen!I74)</f>
        <v>1949.4864846772871</v>
      </c>
      <c r="J74" s="110">
        <f>SUM(bahrain!J74,egypt!J74,jordan!J74,lebanon!J74,palestine!J74,sudan!J74,syria!J74,yemen!J74)</f>
        <v>2391.9463143070661</v>
      </c>
      <c r="K74" s="162">
        <f>SUM(bahrain!K74,egypt!K74,jordan!K74,lebanon!K74,palestine!K74,sudan!K74,syria!K74,yemen!K74)</f>
        <v>1909.4743408074903</v>
      </c>
      <c r="L74" s="82" t="s">
        <v>123</v>
      </c>
      <c r="N74" s="182">
        <f>B74+'oil exporter'!B74-all!B74</f>
        <v>0</v>
      </c>
      <c r="O74" s="182">
        <f>C74+'oil exporter'!C74-all!C74</f>
        <v>0</v>
      </c>
      <c r="P74" s="182">
        <f>D74+'oil exporter'!D74-all!D74</f>
        <v>0</v>
      </c>
      <c r="Q74" s="182">
        <f>E74+'oil exporter'!E74-all!E74</f>
        <v>0</v>
      </c>
      <c r="R74" s="182">
        <f>F74+'oil exporter'!F74-all!F74</f>
        <v>0</v>
      </c>
      <c r="S74" s="182">
        <f>G74+'oil exporter'!G74-all!G74</f>
        <v>0</v>
      </c>
      <c r="T74" s="182">
        <f>H74+'oil exporter'!H74-all!H74</f>
        <v>0</v>
      </c>
      <c r="U74" s="182">
        <f>I74+'oil exporter'!I74-all!I74</f>
        <v>0</v>
      </c>
      <c r="V74" s="182">
        <f>J74+'oil exporter'!J74-all!J74</f>
        <v>0</v>
      </c>
      <c r="W74" s="182">
        <f>K74+'oil exporter'!K74-all!K74</f>
        <v>0</v>
      </c>
    </row>
    <row r="75" spans="1:23" ht="25.5">
      <c r="A75" s="83" t="s">
        <v>124</v>
      </c>
      <c r="B75" s="19">
        <f>SUM(bahrain!B75,egypt!B75,jordan!B75,lebanon!B75,palestine!B75,sudan!B75,syria!B75,yemen!B75)</f>
        <v>5114.7097907632515</v>
      </c>
      <c r="C75" s="19">
        <f>SUM(bahrain!C75,egypt!C75,jordan!C75,lebanon!C75,palestine!C75,sudan!C75,syria!C75,yemen!C75)</f>
        <v>4709.2477092625404</v>
      </c>
      <c r="D75" s="19">
        <f>SUM(bahrain!D75,egypt!D75,jordan!D75,lebanon!D75,palestine!D75,sudan!D75,syria!D75,yemen!D75)</f>
        <v>5950.7520395108222</v>
      </c>
      <c r="E75" s="19">
        <f>SUM(bahrain!E75,egypt!E75,jordan!E75,lebanon!E75,palestine!E75,sudan!E75,syria!E75,yemen!E75)</f>
        <v>5778.6724601036785</v>
      </c>
      <c r="F75" s="146">
        <f>SUM(bahrain!F75,egypt!F75,jordan!F75,lebanon!F75,palestine!F75,sudan!F75,syria!F75,yemen!F75)</f>
        <v>4923.5030978792238</v>
      </c>
      <c r="G75" s="19">
        <f>SUM(bahrain!G75,egypt!G75,jordan!G75,lebanon!G75,palestine!G75,sudan!G75,syria!G75,yemen!G75)</f>
        <v>3292.6579252059082</v>
      </c>
      <c r="H75" s="19">
        <f>SUM(bahrain!H75,egypt!H75,jordan!H75,lebanon!H75,palestine!H75,sudan!H75,syria!H75,yemen!H75)</f>
        <v>2385.3150418271066</v>
      </c>
      <c r="I75" s="19">
        <f>SUM(bahrain!I75,egypt!I75,jordan!I75,lebanon!I75,palestine!I75,sudan!I75,syria!I75,yemen!I75)</f>
        <v>2040.5052870757777</v>
      </c>
      <c r="J75" s="19">
        <f>SUM(bahrain!J75,egypt!J75,jordan!J75,lebanon!J75,palestine!J75,sudan!J75,syria!J75,yemen!J75)</f>
        <v>2572.7066348534208</v>
      </c>
      <c r="K75" s="146">
        <f>SUM(bahrain!K75,egypt!K75,jordan!K75,lebanon!K75,palestine!K75,sudan!K75,syria!K75,yemen!K75)</f>
        <v>2536.4331563633373</v>
      </c>
      <c r="L75" s="79" t="s">
        <v>125</v>
      </c>
      <c r="N75" s="182">
        <f>B75+'oil exporter'!B75-all!B75</f>
        <v>0</v>
      </c>
      <c r="O75" s="182">
        <f>C75+'oil exporter'!C75-all!C75</f>
        <v>0</v>
      </c>
      <c r="P75" s="182">
        <f>D75+'oil exporter'!D75-all!D75</f>
        <v>0</v>
      </c>
      <c r="Q75" s="182">
        <f>E75+'oil exporter'!E75-all!E75</f>
        <v>0</v>
      </c>
      <c r="R75" s="182">
        <f>F75+'oil exporter'!F75-all!F75</f>
        <v>0</v>
      </c>
      <c r="S75" s="182">
        <f>G75+'oil exporter'!G75-all!G75</f>
        <v>0</v>
      </c>
      <c r="T75" s="182">
        <f>H75+'oil exporter'!H75-all!H75</f>
        <v>0</v>
      </c>
      <c r="U75" s="182">
        <f>I75+'oil exporter'!I75-all!I75</f>
        <v>0</v>
      </c>
      <c r="V75" s="182">
        <f>J75+'oil exporter'!J75-all!J75</f>
        <v>0</v>
      </c>
      <c r="W75" s="182">
        <f>K75+'oil exporter'!K75-all!K75</f>
        <v>0</v>
      </c>
    </row>
    <row r="76" spans="1:23">
      <c r="A76" s="37" t="s">
        <v>126</v>
      </c>
      <c r="B76" s="104">
        <f>SUM(bahrain!B76,egypt!B76,jordan!B76,lebanon!B76,palestine!B76,sudan!B76,syria!B76,yemen!B76)</f>
        <v>1347.8607482656614</v>
      </c>
      <c r="C76" s="104">
        <f>SUM(bahrain!C76,egypt!C76,jordan!C76,lebanon!C76,palestine!C76,sudan!C76,syria!C76,yemen!C76)</f>
        <v>980.10939659454277</v>
      </c>
      <c r="D76" s="104">
        <f>SUM(bahrain!D76,egypt!D76,jordan!D76,lebanon!D76,palestine!D76,sudan!D76,syria!D76,yemen!D76)</f>
        <v>961.82714497384973</v>
      </c>
      <c r="E76" s="104">
        <f>SUM(bahrain!E76,egypt!E76,jordan!E76,lebanon!E76,palestine!E76,sudan!E76,syria!E76,yemen!E76)</f>
        <v>1318.3480741731933</v>
      </c>
      <c r="F76" s="160">
        <f>SUM(bahrain!F76,egypt!F76,jordan!F76,lebanon!F76,palestine!F76,sudan!F76,syria!F76,yemen!F76)</f>
        <v>1143.995340852905</v>
      </c>
      <c r="G76" s="104">
        <f>SUM(bahrain!G76,egypt!G76,jordan!G76,lebanon!G76,palestine!G76,sudan!G76,syria!G76,yemen!G76)</f>
        <v>368.63798200811334</v>
      </c>
      <c r="H76" s="104">
        <f>SUM(bahrain!H76,egypt!H76,jordan!H76,lebanon!H76,palestine!H76,sudan!H76,syria!H76,yemen!H76)</f>
        <v>385.09362505487627</v>
      </c>
      <c r="I76" s="104">
        <f>SUM(bahrain!I76,egypt!I76,jordan!I76,lebanon!I76,palestine!I76,sudan!I76,syria!I76,yemen!I76)</f>
        <v>299.63320445084747</v>
      </c>
      <c r="J76" s="104">
        <f>SUM(bahrain!J76,egypt!J76,jordan!J76,lebanon!J76,palestine!J76,sudan!J76,syria!J76,yemen!J76)</f>
        <v>472.39123083629465</v>
      </c>
      <c r="K76" s="160">
        <f>SUM(bahrain!K76,egypt!K76,jordan!K76,lebanon!K76,palestine!K76,sudan!K76,syria!K76,yemen!K76)</f>
        <v>444.08617140503395</v>
      </c>
      <c r="L76" s="39" t="s">
        <v>127</v>
      </c>
      <c r="N76" s="182">
        <f>B76+'oil exporter'!B76-all!B76</f>
        <v>0</v>
      </c>
      <c r="O76" s="182">
        <f>C76+'oil exporter'!C76-all!C76</f>
        <v>0</v>
      </c>
      <c r="P76" s="182">
        <f>D76+'oil exporter'!D76-all!D76</f>
        <v>0</v>
      </c>
      <c r="Q76" s="182">
        <f>E76+'oil exporter'!E76-all!E76</f>
        <v>0</v>
      </c>
      <c r="R76" s="182">
        <f>F76+'oil exporter'!F76-all!F76</f>
        <v>0</v>
      </c>
      <c r="S76" s="182">
        <f>G76+'oil exporter'!G76-all!G76</f>
        <v>0</v>
      </c>
      <c r="T76" s="182">
        <f>H76+'oil exporter'!H76-all!H76</f>
        <v>0</v>
      </c>
      <c r="U76" s="182">
        <f>I76+'oil exporter'!I76-all!I76</f>
        <v>0</v>
      </c>
      <c r="V76" s="182">
        <f>J76+'oil exporter'!J76-all!J76</f>
        <v>0</v>
      </c>
      <c r="W76" s="182">
        <f>K76+'oil exporter'!K76-all!K76</f>
        <v>0</v>
      </c>
    </row>
    <row r="77" spans="1:23">
      <c r="A77" s="37" t="s">
        <v>128</v>
      </c>
      <c r="B77" s="104">
        <f>SUM(bahrain!B77,egypt!B77,jordan!B77,lebanon!B77,palestine!B77,sudan!B77,syria!B77,yemen!B77)</f>
        <v>1463.6968341520269</v>
      </c>
      <c r="C77" s="104">
        <f>SUM(bahrain!C77,egypt!C77,jordan!C77,lebanon!C77,palestine!C77,sudan!C77,syria!C77,yemen!C77)</f>
        <v>1375.4195782387428</v>
      </c>
      <c r="D77" s="104">
        <f>SUM(bahrain!D77,egypt!D77,jordan!D77,lebanon!D77,palestine!D77,sudan!D77,syria!D77,yemen!D77)</f>
        <v>2282.6600014826945</v>
      </c>
      <c r="E77" s="104">
        <f>SUM(bahrain!E77,egypt!E77,jordan!E77,lebanon!E77,palestine!E77,sudan!E77,syria!E77,yemen!E77)</f>
        <v>1722.7560662153412</v>
      </c>
      <c r="F77" s="160">
        <f>SUM(bahrain!F77,egypt!F77,jordan!F77,lebanon!F77,palestine!F77,sudan!F77,syria!F77,yemen!F77)</f>
        <v>1250.3875640347999</v>
      </c>
      <c r="G77" s="104">
        <f>SUM(bahrain!G77,egypt!G77,jordan!G77,lebanon!G77,palestine!G77,sudan!G77,syria!G77,yemen!G77)</f>
        <v>392.91777625255349</v>
      </c>
      <c r="H77" s="104">
        <f>SUM(bahrain!H77,egypt!H77,jordan!H77,lebanon!H77,palestine!H77,sudan!H77,syria!H77,yemen!H77)</f>
        <v>109.31667211019993</v>
      </c>
      <c r="I77" s="104">
        <f>SUM(bahrain!I77,egypt!I77,jordan!I77,lebanon!I77,palestine!I77,sudan!I77,syria!I77,yemen!I77)</f>
        <v>525.04931181591303</v>
      </c>
      <c r="J77" s="104">
        <f>SUM(bahrain!J77,egypt!J77,jordan!J77,lebanon!J77,palestine!J77,sudan!J77,syria!J77,yemen!J77)</f>
        <v>325.5647987176672</v>
      </c>
      <c r="K77" s="160">
        <f>SUM(bahrain!K77,egypt!K77,jordan!K77,lebanon!K77,palestine!K77,sudan!K77,syria!K77,yemen!K77)</f>
        <v>357.34863248275229</v>
      </c>
      <c r="L77" s="39" t="s">
        <v>129</v>
      </c>
      <c r="N77" s="182">
        <f>B77+'oil exporter'!B77-all!B77</f>
        <v>0</v>
      </c>
      <c r="O77" s="182">
        <f>C77+'oil exporter'!C77-all!C77</f>
        <v>0</v>
      </c>
      <c r="P77" s="182">
        <f>D77+'oil exporter'!D77-all!D77</f>
        <v>0</v>
      </c>
      <c r="Q77" s="182">
        <f>E77+'oil exporter'!E77-all!E77</f>
        <v>0</v>
      </c>
      <c r="R77" s="182">
        <f>F77+'oil exporter'!F77-all!F77</f>
        <v>0</v>
      </c>
      <c r="S77" s="182">
        <f>G77+'oil exporter'!G77-all!G77</f>
        <v>0</v>
      </c>
      <c r="T77" s="182">
        <f>H77+'oil exporter'!H77-all!H77</f>
        <v>0</v>
      </c>
      <c r="U77" s="182">
        <f>I77+'oil exporter'!I77-all!I77</f>
        <v>0</v>
      </c>
      <c r="V77" s="182">
        <f>J77+'oil exporter'!J77-all!J77</f>
        <v>0</v>
      </c>
      <c r="W77" s="182">
        <f>K77+'oil exporter'!K77-all!K77</f>
        <v>0</v>
      </c>
    </row>
    <row r="78" spans="1:23">
      <c r="A78" s="37" t="s">
        <v>130</v>
      </c>
      <c r="B78" s="104">
        <f>SUM(bahrain!B78,egypt!B78,jordan!B78,lebanon!B78,palestine!B78,sudan!B78,syria!B78,yemen!B78)</f>
        <v>59.600619213343322</v>
      </c>
      <c r="C78" s="104">
        <f>SUM(bahrain!C78,egypt!C78,jordan!C78,lebanon!C78,palestine!C78,sudan!C78,syria!C78,yemen!C78)</f>
        <v>71.241311501054412</v>
      </c>
      <c r="D78" s="104">
        <f>SUM(bahrain!D78,egypt!D78,jordan!D78,lebanon!D78,palestine!D78,sudan!D78,syria!D78,yemen!D78)</f>
        <v>62.827212290146065</v>
      </c>
      <c r="E78" s="104">
        <f>SUM(bahrain!E78,egypt!E78,jordan!E78,lebanon!E78,palestine!E78,sudan!E78,syria!E78,yemen!E78)</f>
        <v>81.725908793341716</v>
      </c>
      <c r="F78" s="160">
        <f>SUM(bahrain!F78,egypt!F78,jordan!F78,lebanon!F78,palestine!F78,sudan!F78,syria!F78,yemen!F78)</f>
        <v>55.913649103278097</v>
      </c>
      <c r="G78" s="46">
        <f>SUM(bahrain!G78,egypt!G78,jordan!G78,lebanon!G78,palestine!G78,sudan!G78,syria!G78,yemen!G78)</f>
        <v>19.849364674854471</v>
      </c>
      <c r="H78" s="46">
        <f>SUM(bahrain!H78,egypt!H78,jordan!H78,lebanon!H78,palestine!H78,sudan!H78,syria!H78,yemen!H78)</f>
        <v>17.906606953730602</v>
      </c>
      <c r="I78" s="46">
        <f>SUM(bahrain!I78,egypt!I78,jordan!I78,lebanon!I78,palestine!I78,sudan!I78,syria!I78,yemen!I78)</f>
        <v>35.903664277995588</v>
      </c>
      <c r="J78" s="46">
        <f>SUM(bahrain!J78,egypt!J78,jordan!J78,lebanon!J78,palestine!J78,sudan!J78,syria!J78,yemen!J78)</f>
        <v>86.482655116198345</v>
      </c>
      <c r="K78" s="133">
        <f>SUM(bahrain!K78,egypt!K78,jordan!K78,lebanon!K78,palestine!K78,sudan!K78,syria!K78,yemen!K78)</f>
        <v>36.212563546508726</v>
      </c>
      <c r="L78" s="39" t="s">
        <v>131</v>
      </c>
      <c r="N78" s="182">
        <f>B78+'oil exporter'!B78-all!B78</f>
        <v>0</v>
      </c>
      <c r="O78" s="182">
        <f>C78+'oil exporter'!C78-all!C78</f>
        <v>0</v>
      </c>
      <c r="P78" s="182">
        <f>D78+'oil exporter'!D78-all!D78</f>
        <v>0</v>
      </c>
      <c r="Q78" s="182">
        <f>E78+'oil exporter'!E78-all!E78</f>
        <v>0</v>
      </c>
      <c r="R78" s="182">
        <f>F78+'oil exporter'!F78-all!F78</f>
        <v>0</v>
      </c>
      <c r="S78" s="182">
        <f>G78+'oil exporter'!G78-all!G78</f>
        <v>0</v>
      </c>
      <c r="T78" s="182">
        <f>H78+'oil exporter'!H78-all!H78</f>
        <v>0</v>
      </c>
      <c r="U78" s="182">
        <f>I78+'oil exporter'!I78-all!I78</f>
        <v>0</v>
      </c>
      <c r="V78" s="182">
        <f>J78+'oil exporter'!J78-all!J78</f>
        <v>0</v>
      </c>
      <c r="W78" s="182">
        <f>K78+'oil exporter'!K78-all!K78</f>
        <v>0</v>
      </c>
    </row>
    <row r="79" spans="1:23" s="88" customFormat="1">
      <c r="A79" s="37" t="s">
        <v>132</v>
      </c>
      <c r="B79" s="104">
        <f>SUM(bahrain!B79,egypt!B79,jordan!B79,lebanon!B79,palestine!B79,sudan!B79,syria!B79,yemen!B79)</f>
        <v>422.64910963834961</v>
      </c>
      <c r="C79" s="104">
        <f>SUM(bahrain!C79,egypt!C79,jordan!C79,lebanon!C79,palestine!C79,sudan!C79,syria!C79,yemen!C79)</f>
        <v>470.78624467078276</v>
      </c>
      <c r="D79" s="104">
        <f>SUM(bahrain!D79,egypt!D79,jordan!D79,lebanon!D79,palestine!D79,sudan!D79,syria!D79,yemen!D79)</f>
        <v>575.41220995311289</v>
      </c>
      <c r="E79" s="104">
        <f>SUM(bahrain!E79,egypt!E79,jordan!E79,lebanon!E79,palestine!E79,sudan!E79,syria!E79,yemen!E79)</f>
        <v>483.0846110893616</v>
      </c>
      <c r="F79" s="160">
        <f>SUM(bahrain!F79,egypt!F79,jordan!F79,lebanon!F79,palestine!F79,sudan!F79,syria!F79,yemen!F79)</f>
        <v>306.62569807825577</v>
      </c>
      <c r="G79" s="104">
        <f>SUM(bahrain!G79,egypt!G79,jordan!G79,lebanon!G79,palestine!G79,sudan!G79,syria!G79,yemen!G79)</f>
        <v>550.98388350562516</v>
      </c>
      <c r="H79" s="104">
        <f>SUM(bahrain!H79,egypt!H79,jordan!H79,lebanon!H79,palestine!H79,sudan!H79,syria!H79,yemen!H79)</f>
        <v>612.04590753591992</v>
      </c>
      <c r="I79" s="104">
        <f>SUM(bahrain!I79,egypt!I79,jordan!I79,lebanon!I79,palestine!I79,sudan!I79,syria!I79,yemen!I79)</f>
        <v>823.87135219557854</v>
      </c>
      <c r="J79" s="104">
        <f>SUM(bahrain!J79,egypt!J79,jordan!J79,lebanon!J79,palestine!J79,sudan!J79,syria!J79,yemen!J79)</f>
        <v>256.68064542883707</v>
      </c>
      <c r="K79" s="160">
        <f>SUM(bahrain!K79,egypt!K79,jordan!K79,lebanon!K79,palestine!K79,sudan!K79,syria!K79,yemen!K79)</f>
        <v>212.8743164828804</v>
      </c>
      <c r="L79" s="39" t="s">
        <v>133</v>
      </c>
      <c r="M79" s="4"/>
      <c r="N79" s="182">
        <f>B79+'oil exporter'!B79-all!B79</f>
        <v>0</v>
      </c>
      <c r="O79" s="182">
        <f>C79+'oil exporter'!C79-all!C79</f>
        <v>0</v>
      </c>
      <c r="P79" s="182">
        <f>D79+'oil exporter'!D79-all!D79</f>
        <v>0</v>
      </c>
      <c r="Q79" s="182">
        <f>E79+'oil exporter'!E79-all!E79</f>
        <v>0</v>
      </c>
      <c r="R79" s="182">
        <f>F79+'oil exporter'!F79-all!F79</f>
        <v>0</v>
      </c>
      <c r="S79" s="182">
        <f>G79+'oil exporter'!G79-all!G79</f>
        <v>0</v>
      </c>
      <c r="T79" s="182">
        <f>H79+'oil exporter'!H79-all!H79</f>
        <v>0</v>
      </c>
      <c r="U79" s="182">
        <f>I79+'oil exporter'!I79-all!I79</f>
        <v>0</v>
      </c>
      <c r="V79" s="182">
        <f>J79+'oil exporter'!J79-all!J79</f>
        <v>0</v>
      </c>
      <c r="W79" s="182">
        <f>K79+'oil exporter'!K79-all!K79</f>
        <v>0</v>
      </c>
    </row>
    <row r="80" spans="1:23">
      <c r="A80" s="37" t="s">
        <v>134</v>
      </c>
      <c r="B80" s="104">
        <f>SUM(bahrain!B80,egypt!B80,jordan!B80,lebanon!B80,palestine!B80,sudan!B80,syria!B80,yemen!B80)</f>
        <v>1549.5796126780681</v>
      </c>
      <c r="C80" s="104">
        <f>SUM(bahrain!C80,egypt!C80,jordan!C80,lebanon!C80,palestine!C80,sudan!C80,syria!C80,yemen!C80)</f>
        <v>1495.9215787214921</v>
      </c>
      <c r="D80" s="104">
        <f>SUM(bahrain!D80,egypt!D80,jordan!D80,lebanon!D80,palestine!D80,sudan!D80,syria!D80,yemen!D80)</f>
        <v>1781.9334757454903</v>
      </c>
      <c r="E80" s="104">
        <f>SUM(bahrain!E80,egypt!E80,jordan!E80,lebanon!E80,palestine!E80,sudan!E80,syria!E80,yemen!E80)</f>
        <v>1798.6469663574119</v>
      </c>
      <c r="F80" s="160">
        <f>SUM(bahrain!F80,egypt!F80,jordan!F80,lebanon!F80,palestine!F80,sudan!F80,syria!F80,yemen!F80)</f>
        <v>1711.4166833759521</v>
      </c>
      <c r="G80" s="104">
        <f>SUM(bahrain!G80,egypt!G80,jordan!G80,lebanon!G80,palestine!G80,sudan!G80,syria!G80,yemen!G80)</f>
        <v>1926.1438841022746</v>
      </c>
      <c r="H80" s="104">
        <f>SUM(bahrain!H80,egypt!H80,jordan!H80,lebanon!H80,palestine!H80,sudan!H80,syria!H80,yemen!H80)</f>
        <v>1199.9939413941115</v>
      </c>
      <c r="I80" s="104">
        <f>SUM(bahrain!I80,egypt!I80,jordan!I80,lebanon!I80,palestine!I80,sudan!I80,syria!I80,yemen!I80)</f>
        <v>301.90551316025278</v>
      </c>
      <c r="J80" s="104">
        <f>SUM(bahrain!J80,egypt!J80,jordan!J80,lebanon!J80,palestine!J80,sudan!J80,syria!J80,yemen!J80)</f>
        <v>1343.2591631406933</v>
      </c>
      <c r="K80" s="160">
        <f>SUM(bahrain!K80,egypt!K80,jordan!K80,lebanon!K80,palestine!K80,sudan!K80,syria!K80,yemen!K80)</f>
        <v>1425.3100972157265</v>
      </c>
      <c r="L80" s="39" t="s">
        <v>135</v>
      </c>
      <c r="N80" s="182">
        <f>B80+'oil exporter'!B80-all!B80</f>
        <v>0</v>
      </c>
      <c r="O80" s="182">
        <f>C80+'oil exporter'!C80-all!C80</f>
        <v>0</v>
      </c>
      <c r="P80" s="182">
        <f>D80+'oil exporter'!D80-all!D80</f>
        <v>0</v>
      </c>
      <c r="Q80" s="182">
        <f>E80+'oil exporter'!E80-all!E80</f>
        <v>0</v>
      </c>
      <c r="R80" s="182">
        <f>F80+'oil exporter'!F80-all!F80</f>
        <v>0</v>
      </c>
      <c r="S80" s="182">
        <f>G80+'oil exporter'!G80-all!G80</f>
        <v>0</v>
      </c>
      <c r="T80" s="182">
        <f>H80+'oil exporter'!H80-all!H80</f>
        <v>0</v>
      </c>
      <c r="U80" s="182">
        <f>I80+'oil exporter'!I80-all!I80</f>
        <v>0</v>
      </c>
      <c r="V80" s="182">
        <f>J80+'oil exporter'!J80-all!J80</f>
        <v>0</v>
      </c>
      <c r="W80" s="182">
        <f>K80+'oil exporter'!K80-all!K80</f>
        <v>0</v>
      </c>
    </row>
    <row r="81" spans="1:23">
      <c r="A81" s="40" t="s">
        <v>58</v>
      </c>
      <c r="B81" s="104">
        <f>SUM(bahrain!B81,egypt!B81,jordan!B81,lebanon!B81,palestine!B81,sudan!B81,syria!B81,yemen!B81)</f>
        <v>271.32286681580166</v>
      </c>
      <c r="C81" s="104">
        <f>SUM(bahrain!C81,egypt!C81,jordan!C81,lebanon!C81,palestine!C81,sudan!C81,syria!C81,yemen!C81)</f>
        <v>315.76959953592626</v>
      </c>
      <c r="D81" s="104">
        <f>SUM(bahrain!D81,egypt!D81,jordan!D81,lebanon!D81,palestine!D81,sudan!D81,syria!D81,yemen!D81)</f>
        <v>286.09199506552875</v>
      </c>
      <c r="E81" s="104">
        <f>SUM(bahrain!E81,egypt!E81,jordan!E81,lebanon!E81,palestine!E81,sudan!E81,syria!E81,yemen!E81)</f>
        <v>374.11083347502932</v>
      </c>
      <c r="F81" s="160">
        <f>SUM(bahrain!F81,egypt!F81,jordan!F81,lebanon!F81,palestine!F81,sudan!F81,syria!F81,yemen!F81)</f>
        <v>455.16416243403273</v>
      </c>
      <c r="G81" s="104">
        <f>SUM(bahrain!G81,egypt!G81,jordan!G81,lebanon!G81,palestine!G81,sudan!G81,syria!G81,yemen!G81)</f>
        <v>34.064703075291895</v>
      </c>
      <c r="H81" s="104">
        <f>SUM(bahrain!H81,egypt!H81,jordan!H81,lebanon!H81,palestine!H81,sudan!H81,syria!H81,yemen!H81)</f>
        <v>60.917240978271529</v>
      </c>
      <c r="I81" s="104">
        <f>SUM(bahrain!I81,egypt!I81,jordan!I81,lebanon!I81,palestine!I81,sudan!I81,syria!I81,yemen!I81)</f>
        <v>54.123182638178058</v>
      </c>
      <c r="J81" s="104">
        <f>SUM(bahrain!J81,egypt!J81,jordan!J81,lebanon!J81,palestine!J81,sudan!J81,syria!J81,yemen!J81)</f>
        <v>88.297237759424661</v>
      </c>
      <c r="K81" s="160">
        <f>SUM(bahrain!K81,egypt!K81,jordan!K81,lebanon!K81,palestine!K81,sudan!K81,syria!K81,yemen!K81)</f>
        <v>60.528507242530608</v>
      </c>
      <c r="L81" s="41" t="s">
        <v>59</v>
      </c>
      <c r="N81" s="182">
        <f>B81+'oil exporter'!B81-all!B81</f>
        <v>0</v>
      </c>
      <c r="O81" s="182">
        <f>C81+'oil exporter'!C81-all!C81</f>
        <v>0</v>
      </c>
      <c r="P81" s="182">
        <f>D81+'oil exporter'!D81-all!D81</f>
        <v>0</v>
      </c>
      <c r="Q81" s="182">
        <f>E81+'oil exporter'!E81-all!E81</f>
        <v>0</v>
      </c>
      <c r="R81" s="182">
        <f>F81+'oil exporter'!F81-all!F81</f>
        <v>0</v>
      </c>
      <c r="S81" s="182">
        <f>G81+'oil exporter'!G81-all!G81</f>
        <v>0</v>
      </c>
      <c r="T81" s="182">
        <f>H81+'oil exporter'!H81-all!H81</f>
        <v>0</v>
      </c>
      <c r="U81" s="182">
        <f>I81+'oil exporter'!I81-all!I81</f>
        <v>0</v>
      </c>
      <c r="V81" s="182">
        <f>J81+'oil exporter'!J81-all!J81</f>
        <v>0</v>
      </c>
      <c r="W81" s="182">
        <f>K81+'oil exporter'!K81-all!K81</f>
        <v>0</v>
      </c>
    </row>
    <row r="82" spans="1:23">
      <c r="A82" s="85" t="s">
        <v>136</v>
      </c>
      <c r="B82" s="111">
        <f>SUM(bahrain!B82,egypt!B82,jordan!B82,lebanon!B82,palestine!B82,sudan!B82,syria!B82,yemen!B82)</f>
        <v>25978.780719311879</v>
      </c>
      <c r="C82" s="111">
        <f>SUM(bahrain!C82,egypt!C82,jordan!C82,lebanon!C82,palestine!C82,sudan!C82,syria!C82,yemen!C82)</f>
        <v>23279.909514377294</v>
      </c>
      <c r="D82" s="111">
        <f>SUM(bahrain!D82,egypt!D82,jordan!D82,lebanon!D82,palestine!D82,sudan!D82,syria!D82,yemen!D82)</f>
        <v>27661.637791660902</v>
      </c>
      <c r="E82" s="111">
        <f>SUM(bahrain!E82,egypt!E82,jordan!E82,lebanon!E82,palestine!E82,sudan!E82,syria!E82,yemen!E82)</f>
        <v>28879.626800367772</v>
      </c>
      <c r="F82" s="163">
        <f>SUM(bahrain!F82,egypt!F82,jordan!F82,lebanon!F82,palestine!F82,sudan!F82,syria!F82,yemen!F82)</f>
        <v>23080.562376556929</v>
      </c>
      <c r="G82" s="111">
        <f>SUM(bahrain!G82,egypt!G82,jordan!G82,lebanon!G82,palestine!G82,sudan!G82,syria!G82,yemen!G82)</f>
        <v>17282.958325216427</v>
      </c>
      <c r="H82" s="111">
        <f>SUM(bahrain!H82,egypt!H82,jordan!H82,lebanon!H82,palestine!H82,sudan!H82,syria!H82,yemen!H82)</f>
        <v>13944.276100872052</v>
      </c>
      <c r="I82" s="111">
        <f>SUM(bahrain!I82,egypt!I82,jordan!I82,lebanon!I82,palestine!I82,sudan!I82,syria!I82,yemen!I82)</f>
        <v>18940.118809369455</v>
      </c>
      <c r="J82" s="111">
        <f>SUM(bahrain!J82,egypt!J82,jordan!J82,lebanon!J82,palestine!J82,sudan!J82,syria!J82,yemen!J82)</f>
        <v>17810.968672393155</v>
      </c>
      <c r="K82" s="163">
        <f>SUM(bahrain!K82,egypt!K82,jordan!K82,lebanon!K82,palestine!K82,sudan!K82,syria!K82,yemen!K82)</f>
        <v>9264.0790610931417</v>
      </c>
      <c r="L82" s="86" t="s">
        <v>137</v>
      </c>
      <c r="N82" s="182">
        <f>B82+'oil exporter'!B82-all!B82</f>
        <v>0</v>
      </c>
      <c r="O82" s="182">
        <f>C82+'oil exporter'!C82-all!C82</f>
        <v>0</v>
      </c>
      <c r="P82" s="182">
        <f>D82+'oil exporter'!D82-all!D82</f>
        <v>0</v>
      </c>
      <c r="Q82" s="182">
        <f>E82+'oil exporter'!E82-all!E82</f>
        <v>0</v>
      </c>
      <c r="R82" s="182">
        <f>F82+'oil exporter'!F82-all!F82</f>
        <v>0</v>
      </c>
      <c r="S82" s="182">
        <f>G82+'oil exporter'!G82-all!G82</f>
        <v>0</v>
      </c>
      <c r="T82" s="182">
        <f>H82+'oil exporter'!H82-all!H82</f>
        <v>0</v>
      </c>
      <c r="U82" s="182">
        <f>I82+'oil exporter'!I82-all!I82</f>
        <v>0</v>
      </c>
      <c r="V82" s="182">
        <f>J82+'oil exporter'!J82-all!J82</f>
        <v>0</v>
      </c>
      <c r="W82" s="182">
        <f>K82+'oil exporter'!K82-all!K82</f>
        <v>0</v>
      </c>
    </row>
    <row r="83" spans="1:23">
      <c r="A83" s="40" t="s">
        <v>138</v>
      </c>
      <c r="B83" s="46">
        <f>SUM(bahrain!B83,egypt!B83,jordan!B83,lebanon!B83,palestine!B83,sudan!B83,syria!B83,yemen!B83)</f>
        <v>27.724860812441911</v>
      </c>
      <c r="C83" s="46">
        <f>SUM(bahrain!C83,egypt!C83,jordan!C83,lebanon!C83,palestine!C83,sudan!C83,syria!C83,yemen!C83)</f>
        <v>9.0274244769053524</v>
      </c>
      <c r="D83" s="46">
        <f>SUM(bahrain!D83,egypt!D83,jordan!D83,lebanon!D83,palestine!D83,sudan!D83,syria!D83,yemen!D83)</f>
        <v>5.9324382224121548</v>
      </c>
      <c r="E83" s="46">
        <f>SUM(bahrain!E83,egypt!E83,jordan!E83,lebanon!E83,palestine!E83,sudan!E83,syria!E83,yemen!E83)</f>
        <v>10.713510313642333</v>
      </c>
      <c r="F83" s="133">
        <f>SUM(bahrain!F83,egypt!F83,jordan!F83,lebanon!F83,palestine!F83,sudan!F83,syria!F83,yemen!F83)</f>
        <v>2.4202237499296722</v>
      </c>
      <c r="G83" s="46">
        <f>SUM(bahrain!G83,egypt!G83,jordan!G83,lebanon!G83,palestine!G83,sudan!G83,syria!G83,yemen!G83)</f>
        <v>12.348847168914368</v>
      </c>
      <c r="H83" s="46">
        <f>SUM(bahrain!H83,egypt!H83,jordan!H83,lebanon!H83,palestine!H83,sudan!H83,syria!H83,yemen!H83)</f>
        <v>14.191835427273229</v>
      </c>
      <c r="I83" s="46">
        <f>SUM(bahrain!I83,egypt!I83,jordan!I83,lebanon!I83,palestine!I83,sudan!I83,syria!I83,yemen!I83)</f>
        <v>51.38877330234547</v>
      </c>
      <c r="J83" s="46">
        <f>SUM(bahrain!J83,egypt!J83,jordan!J83,lebanon!J83,palestine!J83,sudan!J83,syria!J83,yemen!J83)</f>
        <v>12.481229828042411</v>
      </c>
      <c r="K83" s="133">
        <f>SUM(bahrain!K83,egypt!K83,jordan!K83,lebanon!K83,palestine!K83,sudan!K83,syria!K83,yemen!K83)</f>
        <v>8.5042069375667211</v>
      </c>
      <c r="L83" s="39" t="s">
        <v>139</v>
      </c>
      <c r="N83" s="182">
        <f>B83+'oil exporter'!B83-all!B83</f>
        <v>0</v>
      </c>
      <c r="O83" s="182">
        <f>C83+'oil exporter'!C83-all!C83</f>
        <v>0</v>
      </c>
      <c r="P83" s="182">
        <f>D83+'oil exporter'!D83-all!D83</f>
        <v>0</v>
      </c>
      <c r="Q83" s="182">
        <f>E83+'oil exporter'!E83-all!E83</f>
        <v>0</v>
      </c>
      <c r="R83" s="182">
        <f>F83+'oil exporter'!F83-all!F83</f>
        <v>0</v>
      </c>
      <c r="S83" s="182">
        <f>G83+'oil exporter'!G83-all!G83</f>
        <v>0</v>
      </c>
      <c r="T83" s="182">
        <f>H83+'oil exporter'!H83-all!H83</f>
        <v>0</v>
      </c>
      <c r="U83" s="182">
        <f>I83+'oil exporter'!I83-all!I83</f>
        <v>0</v>
      </c>
      <c r="V83" s="182">
        <f>J83+'oil exporter'!J83-all!J83</f>
        <v>0</v>
      </c>
      <c r="W83" s="182">
        <f>K83+'oil exporter'!K83-all!K83</f>
        <v>0</v>
      </c>
    </row>
    <row r="84" spans="1:23">
      <c r="A84" s="40" t="s">
        <v>140</v>
      </c>
      <c r="B84" s="38">
        <f>SUM(bahrain!B84,egypt!B84,jordan!B84,lebanon!B84,palestine!B84,sudan!B84,syria!B84,yemen!B84)</f>
        <v>59.640672288711713</v>
      </c>
      <c r="C84" s="38">
        <f>SUM(bahrain!C84,egypt!C84,jordan!C84,lebanon!C84,palestine!C84,sudan!C84,syria!C84,yemen!C84)</f>
        <v>107.50274963522652</v>
      </c>
      <c r="D84" s="38">
        <f>SUM(bahrain!D84,egypt!D84,jordan!D84,lebanon!D84,palestine!D84,sudan!D84,syria!D84,yemen!D84)</f>
        <v>107.2335872286985</v>
      </c>
      <c r="E84" s="38">
        <f>SUM(bahrain!E84,egypt!E84,jordan!E84,lebanon!E84,palestine!E84,sudan!E84,syria!E84,yemen!E84)</f>
        <v>114.18054427007844</v>
      </c>
      <c r="F84" s="132">
        <f>SUM(bahrain!F84,egypt!F84,jordan!F84,lebanon!F84,palestine!F84,sudan!F84,syria!F84,yemen!F84)</f>
        <v>242.33909583977442</v>
      </c>
      <c r="G84" s="38">
        <f>SUM(bahrain!G84,egypt!G84,jordan!G84,lebanon!G84,palestine!G84,sudan!G84,syria!G84,yemen!G84)</f>
        <v>45.753270933300023</v>
      </c>
      <c r="H84" s="38">
        <f>SUM(bahrain!H84,egypt!H84,jordan!H84,lebanon!H84,palestine!H84,sudan!H84,syria!H84,yemen!H84)</f>
        <v>39.451827984235813</v>
      </c>
      <c r="I84" s="38">
        <f>SUM(bahrain!I84,egypt!I84,jordan!I84,lebanon!I84,palestine!I84,sudan!I84,syria!I84,yemen!I84)</f>
        <v>85.262997340743112</v>
      </c>
      <c r="J84" s="38">
        <f>SUM(bahrain!J84,egypt!J84,jordan!J84,lebanon!J84,palestine!J84,sudan!J84,syria!J84,yemen!J84)</f>
        <v>162.68947669126786</v>
      </c>
      <c r="K84" s="132">
        <f>SUM(bahrain!K84,egypt!K84,jordan!K84,lebanon!K84,palestine!K84,sudan!K84,syria!K84,yemen!K84)</f>
        <v>100.91202102413547</v>
      </c>
      <c r="L84" s="39" t="s">
        <v>141</v>
      </c>
      <c r="N84" s="182">
        <f>B84+'oil exporter'!B84-all!B84</f>
        <v>0</v>
      </c>
      <c r="O84" s="182">
        <f>C84+'oil exporter'!C84-all!C84</f>
        <v>0</v>
      </c>
      <c r="P84" s="182">
        <f>D84+'oil exporter'!D84-all!D84</f>
        <v>0</v>
      </c>
      <c r="Q84" s="182">
        <f>E84+'oil exporter'!E84-all!E84</f>
        <v>0</v>
      </c>
      <c r="R84" s="182">
        <f>F84+'oil exporter'!F84-all!F84</f>
        <v>0</v>
      </c>
      <c r="S84" s="182">
        <f>G84+'oil exporter'!G84-all!G84</f>
        <v>0</v>
      </c>
      <c r="T84" s="182">
        <f>H84+'oil exporter'!H84-all!H84</f>
        <v>0</v>
      </c>
      <c r="U84" s="182">
        <f>I84+'oil exporter'!I84-all!I84</f>
        <v>0</v>
      </c>
      <c r="V84" s="182">
        <f>J84+'oil exporter'!J84-all!J84</f>
        <v>0</v>
      </c>
      <c r="W84" s="182">
        <f>K84+'oil exporter'!K84-all!K84</f>
        <v>0</v>
      </c>
    </row>
    <row r="85" spans="1:23">
      <c r="A85" s="37" t="s">
        <v>142</v>
      </c>
      <c r="B85" s="38">
        <f>SUM(bahrain!B85,egypt!B85,jordan!B85,lebanon!B85,palestine!B85,sudan!B85,syria!B85,yemen!B85)</f>
        <v>12961.159722239521</v>
      </c>
      <c r="C85" s="38">
        <f>SUM(bahrain!C85,egypt!C85,jordan!C85,lebanon!C85,palestine!C85,sudan!C85,syria!C85,yemen!C85)</f>
        <v>11558.069425992255</v>
      </c>
      <c r="D85" s="38">
        <f>SUM(bahrain!D85,egypt!D85,jordan!D85,lebanon!D85,palestine!D85,sudan!D85,syria!D85,yemen!D85)</f>
        <v>13816.491842995405</v>
      </c>
      <c r="E85" s="38">
        <f>SUM(bahrain!E85,egypt!E85,jordan!E85,lebanon!E85,palestine!E85,sudan!E85,syria!E85,yemen!E85)</f>
        <v>14971.444983469079</v>
      </c>
      <c r="F85" s="132">
        <f>SUM(bahrain!F85,egypt!F85,jordan!F85,lebanon!F85,palestine!F85,sudan!F85,syria!F85,yemen!F85)</f>
        <v>12628.52998678776</v>
      </c>
      <c r="G85" s="38">
        <f>SUM(bahrain!G85,egypt!G85,jordan!G85,lebanon!G85,palestine!G85,sudan!G85,syria!G85,yemen!G85)</f>
        <v>10575.427951872032</v>
      </c>
      <c r="H85" s="38">
        <f>SUM(bahrain!H85,egypt!H85,jordan!H85,lebanon!H85,palestine!H85,sudan!H85,syria!H85,yemen!H85)</f>
        <v>8636.208381258657</v>
      </c>
      <c r="I85" s="38">
        <f>SUM(bahrain!I85,egypt!I85,jordan!I85,lebanon!I85,palestine!I85,sudan!I85,syria!I85,yemen!I85)</f>
        <v>11325.254724692571</v>
      </c>
      <c r="J85" s="38">
        <f>SUM(bahrain!J85,egypt!J85,jordan!J85,lebanon!J85,palestine!J85,sudan!J85,syria!J85,yemen!J85)</f>
        <v>9908.4551027060988</v>
      </c>
      <c r="K85" s="132">
        <f>SUM(bahrain!K85,egypt!K85,jordan!K85,lebanon!K85,palestine!K85,sudan!K85,syria!K85,yemen!K85)</f>
        <v>4128.6181268842374</v>
      </c>
      <c r="L85" s="39" t="s">
        <v>143</v>
      </c>
      <c r="N85" s="182">
        <f>B85+'oil exporter'!B85-all!B85</f>
        <v>0</v>
      </c>
      <c r="O85" s="182">
        <f>C85+'oil exporter'!C85-all!C85</f>
        <v>0</v>
      </c>
      <c r="P85" s="182">
        <f>D85+'oil exporter'!D85-all!D85</f>
        <v>0</v>
      </c>
      <c r="Q85" s="182">
        <f>E85+'oil exporter'!E85-all!E85</f>
        <v>0</v>
      </c>
      <c r="R85" s="182">
        <f>F85+'oil exporter'!F85-all!F85</f>
        <v>0</v>
      </c>
      <c r="S85" s="182">
        <f>G85+'oil exporter'!G85-all!G85</f>
        <v>0</v>
      </c>
      <c r="T85" s="182">
        <f>H85+'oil exporter'!H85-all!H85</f>
        <v>0</v>
      </c>
      <c r="U85" s="182">
        <f>I85+'oil exporter'!I85-all!I85</f>
        <v>0</v>
      </c>
      <c r="V85" s="182">
        <f>J85+'oil exporter'!J85-all!J85</f>
        <v>0</v>
      </c>
      <c r="W85" s="182">
        <f>K85+'oil exporter'!K85-all!K85</f>
        <v>0</v>
      </c>
    </row>
    <row r="86" spans="1:23">
      <c r="A86" s="37" t="s">
        <v>144</v>
      </c>
      <c r="B86" s="38">
        <f>SUM(bahrain!B86,egypt!B86,jordan!B86,lebanon!B86,palestine!B86,sudan!B86,syria!B86,yemen!B86)</f>
        <v>166.94085649317267</v>
      </c>
      <c r="C86" s="38">
        <f>SUM(bahrain!C86,egypt!C86,jordan!C86,lebanon!C86,palestine!C86,sudan!C86,syria!C86,yemen!C86)</f>
        <v>150.26664035098781</v>
      </c>
      <c r="D86" s="38">
        <f>SUM(bahrain!D86,egypt!D86,jordan!D86,lebanon!D86,palestine!D86,sudan!D86,syria!D86,yemen!D86)</f>
        <v>186.61934027311142</v>
      </c>
      <c r="E86" s="38">
        <f>SUM(bahrain!E86,egypt!E86,jordan!E86,lebanon!E86,palestine!E86,sudan!E86,syria!E86,yemen!E86)</f>
        <v>144.56263491163531</v>
      </c>
      <c r="F86" s="132">
        <f>SUM(bahrain!F86,egypt!F86,jordan!F86,lebanon!F86,palestine!F86,sudan!F86,syria!F86,yemen!F86)</f>
        <v>134.38895563154441</v>
      </c>
      <c r="G86" s="38">
        <f>SUM(bahrain!G86,egypt!G86,jordan!G86,lebanon!G86,palestine!G86,sudan!G86,syria!G86,yemen!G86)</f>
        <v>43.055883097891659</v>
      </c>
      <c r="H86" s="38">
        <f>SUM(bahrain!H86,egypt!H86,jordan!H86,lebanon!H86,palestine!H86,sudan!H86,syria!H86,yemen!H86)</f>
        <v>30.762536769992305</v>
      </c>
      <c r="I86" s="38">
        <f>SUM(bahrain!I86,egypt!I86,jordan!I86,lebanon!I86,palestine!I86,sudan!I86,syria!I86,yemen!I86)</f>
        <v>49.376192616613032</v>
      </c>
      <c r="J86" s="38">
        <f>SUM(bahrain!J86,egypt!J86,jordan!J86,lebanon!J86,palestine!J86,sudan!J86,syria!J86,yemen!J86)</f>
        <v>59.757371997378797</v>
      </c>
      <c r="K86" s="132">
        <f>SUM(bahrain!K86,egypt!K86,jordan!K86,lebanon!K86,palestine!K86,sudan!K86,syria!K86,yemen!K86)</f>
        <v>41.770819064952065</v>
      </c>
      <c r="L86" s="39" t="s">
        <v>145</v>
      </c>
      <c r="N86" s="182">
        <f>B86+'oil exporter'!B86-all!B86</f>
        <v>0</v>
      </c>
      <c r="O86" s="182">
        <f>C86+'oil exporter'!C86-all!C86</f>
        <v>0</v>
      </c>
      <c r="P86" s="182">
        <f>D86+'oil exporter'!D86-all!D86</f>
        <v>0</v>
      </c>
      <c r="Q86" s="182">
        <f>E86+'oil exporter'!E86-all!E86</f>
        <v>0</v>
      </c>
      <c r="R86" s="182">
        <f>F86+'oil exporter'!F86-all!F86</f>
        <v>0</v>
      </c>
      <c r="S86" s="182">
        <f>G86+'oil exporter'!G86-all!G86</f>
        <v>0</v>
      </c>
      <c r="T86" s="182">
        <f>H86+'oil exporter'!H86-all!H86</f>
        <v>0</v>
      </c>
      <c r="U86" s="182">
        <f>I86+'oil exporter'!I86-all!I86</f>
        <v>0</v>
      </c>
      <c r="V86" s="182">
        <f>J86+'oil exporter'!J86-all!J86</f>
        <v>0</v>
      </c>
      <c r="W86" s="182">
        <f>K86+'oil exporter'!K86-all!K86</f>
        <v>0</v>
      </c>
    </row>
    <row r="87" spans="1:23">
      <c r="A87" s="37" t="s">
        <v>146</v>
      </c>
      <c r="B87" s="38">
        <f>SUM(bahrain!B87,egypt!B87,jordan!B87,lebanon!B87,palestine!B87,sudan!B87,syria!B87,yemen!B87)</f>
        <v>4346.6034062751423</v>
      </c>
      <c r="C87" s="38">
        <f>SUM(bahrain!C87,egypt!C87,jordan!C87,lebanon!C87,palestine!C87,sudan!C87,syria!C87,yemen!C87)</f>
        <v>3407.2249374409503</v>
      </c>
      <c r="D87" s="38">
        <f>SUM(bahrain!D87,egypt!D87,jordan!D87,lebanon!D87,palestine!D87,sudan!D87,syria!D87,yemen!D87)</f>
        <v>3850.1923944060627</v>
      </c>
      <c r="E87" s="38">
        <f>SUM(bahrain!E87,egypt!E87,jordan!E87,lebanon!E87,palestine!E87,sudan!E87,syria!E87,yemen!E87)</f>
        <v>4473.1644304021502</v>
      </c>
      <c r="F87" s="132">
        <f>SUM(bahrain!F87,egypt!F87,jordan!F87,lebanon!F87,palestine!F87,sudan!F87,syria!F87,yemen!F87)</f>
        <v>4683.4444370369183</v>
      </c>
      <c r="G87" s="38">
        <f>SUM(bahrain!G87,egypt!G87,jordan!G87,lebanon!G87,palestine!G87,sudan!G87,syria!G87,yemen!G87)</f>
        <v>3846.0887915383555</v>
      </c>
      <c r="H87" s="38">
        <f>SUM(bahrain!H87,egypt!H87,jordan!H87,lebanon!H87,palestine!H87,sudan!H87,syria!H87,yemen!H87)</f>
        <v>3771.9793751284906</v>
      </c>
      <c r="I87" s="38">
        <f>SUM(bahrain!I87,egypt!I87,jordan!I87,lebanon!I87,palestine!I87,sudan!I87,syria!I87,yemen!I87)</f>
        <v>4705.3288250094774</v>
      </c>
      <c r="J87" s="38">
        <f>SUM(bahrain!J87,egypt!J87,jordan!J87,lebanon!J87,palestine!J87,sudan!J87,syria!J87,yemen!J87)</f>
        <v>4670.3578306657782</v>
      </c>
      <c r="K87" s="132">
        <f>SUM(bahrain!K87,egypt!K87,jordan!K87,lebanon!K87,palestine!K87,sudan!K87,syria!K87,yemen!K87)</f>
        <v>3687.0239141619377</v>
      </c>
      <c r="L87" s="39" t="s">
        <v>147</v>
      </c>
      <c r="N87" s="182">
        <f>B87+'oil exporter'!B87-all!B87</f>
        <v>0</v>
      </c>
      <c r="O87" s="182">
        <f>C87+'oil exporter'!C87-all!C87</f>
        <v>0</v>
      </c>
      <c r="P87" s="182">
        <f>D87+'oil exporter'!D87-all!D87</f>
        <v>0</v>
      </c>
      <c r="Q87" s="182">
        <f>E87+'oil exporter'!E87-all!E87</f>
        <v>0</v>
      </c>
      <c r="R87" s="182">
        <f>F87+'oil exporter'!F87-all!F87</f>
        <v>0</v>
      </c>
      <c r="S87" s="182">
        <f>G87+'oil exporter'!G87-all!G87</f>
        <v>0</v>
      </c>
      <c r="T87" s="182">
        <f>H87+'oil exporter'!H87-all!H87</f>
        <v>0</v>
      </c>
      <c r="U87" s="182">
        <f>I87+'oil exporter'!I87-all!I87</f>
        <v>0</v>
      </c>
      <c r="V87" s="182">
        <f>J87+'oil exporter'!J87-all!J87</f>
        <v>0</v>
      </c>
      <c r="W87" s="182">
        <f>K87+'oil exporter'!K87-all!K87</f>
        <v>0</v>
      </c>
    </row>
    <row r="88" spans="1:23">
      <c r="A88" s="37" t="s">
        <v>148</v>
      </c>
      <c r="B88" s="38">
        <f>SUM(bahrain!B88,egypt!B88,jordan!B88,lebanon!B88,palestine!B88,sudan!B88,syria!B88,yemen!B88)</f>
        <v>45.908051249163371</v>
      </c>
      <c r="C88" s="38">
        <f>SUM(bahrain!C88,egypt!C88,jordan!C88,lebanon!C88,palestine!C88,sudan!C88,syria!C88,yemen!C88)</f>
        <v>39.441261225925132</v>
      </c>
      <c r="D88" s="38">
        <f>SUM(bahrain!D88,egypt!D88,jordan!D88,lebanon!D88,palestine!D88,sudan!D88,syria!D88,yemen!D88)</f>
        <v>71.243332371008719</v>
      </c>
      <c r="E88" s="38">
        <f>SUM(bahrain!E88,egypt!E88,jordan!E88,lebanon!E88,palestine!E88,sudan!E88,syria!E88,yemen!E88)</f>
        <v>28.555339297370931</v>
      </c>
      <c r="F88" s="132">
        <f>SUM(bahrain!F88,egypt!F88,jordan!F88,lebanon!F88,palestine!F88,sudan!F88,syria!F88,yemen!F88)</f>
        <v>24.376056066702308</v>
      </c>
      <c r="G88" s="38">
        <f>SUM(bahrain!G88,egypt!G88,jordan!G88,lebanon!G88,palestine!G88,sudan!G88,syria!G88,yemen!G88)</f>
        <v>1.9106873997361422</v>
      </c>
      <c r="H88" s="38">
        <f>SUM(bahrain!H88,egypt!H88,jordan!H88,lebanon!H88,palestine!H88,sudan!H88,syria!H88,yemen!H88)</f>
        <v>9.9307565400567253</v>
      </c>
      <c r="I88" s="38">
        <f>SUM(bahrain!I88,egypt!I88,jordan!I88,lebanon!I88,palestine!I88,sudan!I88,syria!I88,yemen!I88)</f>
        <v>273.27841141787059</v>
      </c>
      <c r="J88" s="38">
        <f>SUM(bahrain!J88,egypt!J88,jordan!J88,lebanon!J88,palestine!J88,sudan!J88,syria!J88,yemen!J88)</f>
        <v>7.9123080000000003</v>
      </c>
      <c r="K88" s="132">
        <f>SUM(bahrain!K88,egypt!K88,jordan!K88,lebanon!K88,palestine!K88,sudan!K88,syria!K88,yemen!K88)</f>
        <v>1.3530556259178841</v>
      </c>
      <c r="L88" s="39" t="s">
        <v>149</v>
      </c>
      <c r="N88" s="182">
        <f>B88+'oil exporter'!B88-all!B88</f>
        <v>0</v>
      </c>
      <c r="O88" s="182">
        <f>C88+'oil exporter'!C88-all!C88</f>
        <v>0</v>
      </c>
      <c r="P88" s="182">
        <f>D88+'oil exporter'!D88-all!D88</f>
        <v>0</v>
      </c>
      <c r="Q88" s="182">
        <f>E88+'oil exporter'!E88-all!E88</f>
        <v>0</v>
      </c>
      <c r="R88" s="182">
        <f>F88+'oil exporter'!F88-all!F88</f>
        <v>0</v>
      </c>
      <c r="S88" s="182">
        <f>G88+'oil exporter'!G88-all!G88</f>
        <v>0</v>
      </c>
      <c r="T88" s="182">
        <f>H88+'oil exporter'!H88-all!H88</f>
        <v>0</v>
      </c>
      <c r="U88" s="182">
        <f>I88+'oil exporter'!I88-all!I88</f>
        <v>0</v>
      </c>
      <c r="V88" s="182">
        <f>J88+'oil exporter'!J88-all!J88</f>
        <v>0</v>
      </c>
      <c r="W88" s="182">
        <f>K88+'oil exporter'!K88-all!K88</f>
        <v>0</v>
      </c>
    </row>
    <row r="89" spans="1:23" s="88" customFormat="1">
      <c r="A89" s="37" t="s">
        <v>150</v>
      </c>
      <c r="B89" s="38">
        <f>SUM(bahrain!B89,egypt!B89,jordan!B89,lebanon!B89,palestine!B89,sudan!B89,syria!B89,yemen!B89)</f>
        <v>3187.3432442727631</v>
      </c>
      <c r="C89" s="38">
        <f>SUM(bahrain!C89,egypt!C89,jordan!C89,lebanon!C89,palestine!C89,sudan!C89,syria!C89,yemen!C89)</f>
        <v>3605.146721756093</v>
      </c>
      <c r="D89" s="38">
        <f>SUM(bahrain!D89,egypt!D89,jordan!D89,lebanon!D89,palestine!D89,sudan!D89,syria!D89,yemen!D89)</f>
        <v>4578.8533281746759</v>
      </c>
      <c r="E89" s="38">
        <f>SUM(bahrain!E89,egypt!E89,jordan!E89,lebanon!E89,palestine!E89,sudan!E89,syria!E89,yemen!E89)</f>
        <v>3801.0529753719375</v>
      </c>
      <c r="F89" s="132">
        <f>SUM(bahrain!F89,egypt!F89,jordan!F89,lebanon!F89,palestine!F89,sudan!F89,syria!F89,yemen!F89)</f>
        <v>3056.0330102823527</v>
      </c>
      <c r="G89" s="38">
        <f>SUM(bahrain!G89,egypt!G89,jordan!G89,lebanon!G89,palestine!G89,sudan!G89,syria!G89,yemen!G89)</f>
        <v>1282.9590797955757</v>
      </c>
      <c r="H89" s="38">
        <f>SUM(bahrain!H89,egypt!H89,jordan!H89,lebanon!H89,palestine!H89,sudan!H89,syria!H89,yemen!H89)</f>
        <v>350.71974474980811</v>
      </c>
      <c r="I89" s="38">
        <f>SUM(bahrain!I89,egypt!I89,jordan!I89,lebanon!I89,palestine!I89,sudan!I89,syria!I89,yemen!I89)</f>
        <v>1023.0000801574126</v>
      </c>
      <c r="J89" s="38">
        <f>SUM(bahrain!J89,egypt!J89,jordan!J89,lebanon!J89,palestine!J89,sudan!J89,syria!J89,yemen!J89)</f>
        <v>1131.5197591846654</v>
      </c>
      <c r="K89" s="132">
        <f>SUM(bahrain!K89,egypt!K89,jordan!K89,lebanon!K89,palestine!K89,sudan!K89,syria!K89,yemen!K89)</f>
        <v>670.95372297651011</v>
      </c>
      <c r="L89" s="39" t="s">
        <v>151</v>
      </c>
      <c r="M89" s="4"/>
      <c r="N89" s="182">
        <f>B89+'oil exporter'!B89-all!B89</f>
        <v>0</v>
      </c>
      <c r="O89" s="182">
        <f>C89+'oil exporter'!C89-all!C89</f>
        <v>0</v>
      </c>
      <c r="P89" s="182">
        <f>D89+'oil exporter'!D89-all!D89</f>
        <v>0</v>
      </c>
      <c r="Q89" s="182">
        <f>E89+'oil exporter'!E89-all!E89</f>
        <v>0</v>
      </c>
      <c r="R89" s="182">
        <f>F89+'oil exporter'!F89-all!F89</f>
        <v>0</v>
      </c>
      <c r="S89" s="182">
        <f>G89+'oil exporter'!G89-all!G89</f>
        <v>0</v>
      </c>
      <c r="T89" s="182">
        <f>H89+'oil exporter'!H89-all!H89</f>
        <v>0</v>
      </c>
      <c r="U89" s="182">
        <f>I89+'oil exporter'!I89-all!I89</f>
        <v>0</v>
      </c>
      <c r="V89" s="182">
        <f>J89+'oil exporter'!J89-all!J89</f>
        <v>0</v>
      </c>
      <c r="W89" s="182">
        <f>K89+'oil exporter'!K89-all!K89</f>
        <v>0</v>
      </c>
    </row>
    <row r="90" spans="1:23">
      <c r="A90" s="37" t="s">
        <v>152</v>
      </c>
      <c r="B90" s="38">
        <f>SUM(bahrain!B90,egypt!B90,jordan!B90,lebanon!B90,palestine!B90,sudan!B90,syria!B90,yemen!B90)</f>
        <v>359.39920162117323</v>
      </c>
      <c r="C90" s="38">
        <f>SUM(bahrain!C90,egypt!C90,jordan!C90,lebanon!C90,palestine!C90,sudan!C90,syria!C90,yemen!C90)</f>
        <v>405.34259680178855</v>
      </c>
      <c r="D90" s="38">
        <f>SUM(bahrain!D90,egypt!D90,jordan!D90,lebanon!D90,palestine!D90,sudan!D90,syria!D90,yemen!D90)</f>
        <v>434.17356544758024</v>
      </c>
      <c r="E90" s="38">
        <f>SUM(bahrain!E90,egypt!E90,jordan!E90,lebanon!E90,palestine!E90,sudan!E90,syria!E90,yemen!E90)</f>
        <v>507.29590476717817</v>
      </c>
      <c r="F90" s="132">
        <f>SUM(bahrain!F90,egypt!F90,jordan!F90,lebanon!F90,palestine!F90,sudan!F90,syria!F90,yemen!F90)</f>
        <v>440.88321044831542</v>
      </c>
      <c r="G90" s="38">
        <f>SUM(bahrain!G90,egypt!G90,jordan!G90,lebanon!G90,palestine!G90,sudan!G90,syria!G90,yemen!G90)</f>
        <v>182.6594560353528</v>
      </c>
      <c r="H90" s="38">
        <f>SUM(bahrain!H90,egypt!H90,jordan!H90,lebanon!H90,palestine!H90,sudan!H90,syria!H90,yemen!H90)</f>
        <v>167.88316633567266</v>
      </c>
      <c r="I90" s="38">
        <f>SUM(bahrain!I90,egypt!I90,jordan!I90,lebanon!I90,palestine!I90,sudan!I90,syria!I90,yemen!I90)</f>
        <v>182.59046879364413</v>
      </c>
      <c r="J90" s="38">
        <f>SUM(bahrain!J90,egypt!J90,jordan!J90,lebanon!J90,palestine!J90,sudan!J90,syria!J90,yemen!J90)</f>
        <v>264.62376757747114</v>
      </c>
      <c r="K90" s="132">
        <f>SUM(bahrain!K90,egypt!K90,jordan!K90,lebanon!K90,palestine!K90,sudan!K90,syria!K90,yemen!K90)</f>
        <v>172.54876043059807</v>
      </c>
      <c r="L90" s="39" t="s">
        <v>153</v>
      </c>
      <c r="N90" s="182">
        <f>B90+'oil exporter'!B90-all!B90</f>
        <v>0</v>
      </c>
      <c r="O90" s="182">
        <f>C90+'oil exporter'!C90-all!C90</f>
        <v>0</v>
      </c>
      <c r="P90" s="182">
        <f>D90+'oil exporter'!D90-all!D90</f>
        <v>0</v>
      </c>
      <c r="Q90" s="182">
        <f>E90+'oil exporter'!E90-all!E90</f>
        <v>0</v>
      </c>
      <c r="R90" s="182">
        <f>F90+'oil exporter'!F90-all!F90</f>
        <v>0</v>
      </c>
      <c r="S90" s="182">
        <f>G90+'oil exporter'!G90-all!G90</f>
        <v>0</v>
      </c>
      <c r="T90" s="182">
        <f>H90+'oil exporter'!H90-all!H90</f>
        <v>0</v>
      </c>
      <c r="U90" s="182">
        <f>I90+'oil exporter'!I90-all!I90</f>
        <v>0</v>
      </c>
      <c r="V90" s="182">
        <f>J90+'oil exporter'!J90-all!J90</f>
        <v>0</v>
      </c>
      <c r="W90" s="182">
        <f>K90+'oil exporter'!K90-all!K90</f>
        <v>0</v>
      </c>
    </row>
    <row r="91" spans="1:23" s="13" customFormat="1">
      <c r="A91" s="40" t="s">
        <v>154</v>
      </c>
      <c r="B91" s="38">
        <f>SUM(bahrain!B91,egypt!B91,jordan!B91,lebanon!B91,palestine!B91,sudan!B91,syria!B91,yemen!B91)</f>
        <v>133.05027987617996</v>
      </c>
      <c r="C91" s="38">
        <f>SUM(bahrain!C91,egypt!C91,jordan!C91,lebanon!C91,palestine!C91,sudan!C91,syria!C91,yemen!C91)</f>
        <v>139.04072665057069</v>
      </c>
      <c r="D91" s="38">
        <f>SUM(bahrain!D91,egypt!D91,jordan!D91,lebanon!D91,palestine!D91,sudan!D91,syria!D91,yemen!D91)</f>
        <v>138.21419188246864</v>
      </c>
      <c r="E91" s="38">
        <f>SUM(bahrain!E91,egypt!E91,jordan!E91,lebanon!E91,palestine!E91,sudan!E91,syria!E91,yemen!E91)</f>
        <v>162.67549304834688</v>
      </c>
      <c r="F91" s="132">
        <f>SUM(bahrain!F91,egypt!F91,jordan!F91,lebanon!F91,palestine!F91,sudan!F91,syria!F91,yemen!F91)</f>
        <v>93.68446035789222</v>
      </c>
      <c r="G91" s="38">
        <f>SUM(bahrain!G91,egypt!G91,jordan!G91,lebanon!G91,palestine!G91,sudan!G91,syria!G91,yemen!G91)</f>
        <v>38.759762356896026</v>
      </c>
      <c r="H91" s="38">
        <f>SUM(bahrain!H91,egypt!H91,jordan!H91,lebanon!H91,palestine!H91,sudan!H91,syria!H91,yemen!H91)</f>
        <v>23.069298075175627</v>
      </c>
      <c r="I91" s="38">
        <f>SUM(bahrain!I91,egypt!I91,jordan!I91,lebanon!I91,palestine!I91,sudan!I91,syria!I91,yemen!I91)</f>
        <v>24.460532166179625</v>
      </c>
      <c r="J91" s="38">
        <f>SUM(bahrain!J91,egypt!J91,jordan!J91,lebanon!J91,palestine!J91,sudan!J91,syria!J91,yemen!J91)</f>
        <v>25.253591826176503</v>
      </c>
      <c r="K91" s="132">
        <f>SUM(bahrain!K91,egypt!K91,jordan!K91,lebanon!K91,palestine!K91,sudan!K91,syria!K91,yemen!K91)</f>
        <v>43.320884338652107</v>
      </c>
      <c r="L91" s="39" t="s">
        <v>155</v>
      </c>
      <c r="M91" s="12"/>
      <c r="N91" s="182">
        <f>B91+'oil exporter'!B91-all!B91</f>
        <v>0</v>
      </c>
      <c r="O91" s="182">
        <f>C91+'oil exporter'!C91-all!C91</f>
        <v>0</v>
      </c>
      <c r="P91" s="182">
        <f>D91+'oil exporter'!D91-all!D91</f>
        <v>0</v>
      </c>
      <c r="Q91" s="182">
        <f>E91+'oil exporter'!E91-all!E91</f>
        <v>0</v>
      </c>
      <c r="R91" s="182">
        <f>F91+'oil exporter'!F91-all!F91</f>
        <v>0</v>
      </c>
      <c r="S91" s="182">
        <f>G91+'oil exporter'!G91-all!G91</f>
        <v>0</v>
      </c>
      <c r="T91" s="182">
        <f>H91+'oil exporter'!H91-all!H91</f>
        <v>0</v>
      </c>
      <c r="U91" s="182">
        <f>I91+'oil exporter'!I91-all!I91</f>
        <v>0</v>
      </c>
      <c r="V91" s="182">
        <f>J91+'oil exporter'!J91-all!J91</f>
        <v>0</v>
      </c>
      <c r="W91" s="182">
        <f>K91+'oil exporter'!K91-all!K91</f>
        <v>0</v>
      </c>
    </row>
    <row r="92" spans="1:23" s="13" customFormat="1" ht="13.5" thickBot="1">
      <c r="A92" s="40" t="s">
        <v>58</v>
      </c>
      <c r="B92" s="87">
        <f>SUM(bahrain!B92,egypt!B92,jordan!B92,lebanon!B92,palestine!B92,sudan!B92,syria!B92,yemen!B92)</f>
        <v>4690.9771285450151</v>
      </c>
      <c r="C92" s="87">
        <f>SUM(bahrain!C92,egypt!C92,jordan!C92,lebanon!C92,palestine!C92,sudan!C92,syria!C92,yemen!C92)</f>
        <v>3858.8354494171094</v>
      </c>
      <c r="D92" s="87">
        <f>SUM(bahrain!D92,egypt!D92,jordan!D92,lebanon!D92,palestine!D92,sudan!D92,syria!D92,yemen!D92)</f>
        <v>4472.558961286968</v>
      </c>
      <c r="E92" s="87">
        <f>SUM(bahrain!E92,egypt!E92,jordan!E92,lebanon!E92,palestine!E92,sudan!E92,syria!E92,yemen!E92)</f>
        <v>4665.9287711785191</v>
      </c>
      <c r="F92" s="156">
        <f>SUM(bahrain!F92,egypt!F92,jordan!F92,lebanon!F92,palestine!F92,sudan!F92,syria!F92,yemen!F92)</f>
        <v>1774.462940355746</v>
      </c>
      <c r="G92" s="38">
        <f>SUM(bahrain!G92,egypt!G92,jordan!G92,lebanon!G92,palestine!G92,sudan!G92,syria!G92,yemen!G92)</f>
        <v>1253.9143752064017</v>
      </c>
      <c r="H92" s="38">
        <f>SUM(bahrain!H92,egypt!H92,jordan!H92,lebanon!H92,palestine!H92,sudan!H92,syria!H92,yemen!H92)</f>
        <v>900.06122295089529</v>
      </c>
      <c r="I92" s="38">
        <f>SUM(bahrain!I92,egypt!I92,jordan!I92,lebanon!I92,palestine!I92,sudan!I92,syria!I92,yemen!I92)</f>
        <v>1220.1074820293252</v>
      </c>
      <c r="J92" s="38">
        <f>SUM(bahrain!J92,egypt!J92,jordan!J92,lebanon!J92,palestine!J92,sudan!J92,syria!J92,yemen!J92)</f>
        <v>1567.8898921944203</v>
      </c>
      <c r="K92" s="132">
        <f>SUM(bahrain!K92,egypt!K92,jordan!K92,lebanon!K92,palestine!K92,sudan!K92,syria!K92,yemen!K92)</f>
        <v>409.04079668852881</v>
      </c>
      <c r="L92" s="41" t="s">
        <v>59</v>
      </c>
      <c r="M92" s="12"/>
      <c r="N92" s="182">
        <f>B92+'oil exporter'!B92-all!B92</f>
        <v>0</v>
      </c>
      <c r="O92" s="182">
        <f>C92+'oil exporter'!C92-all!C92</f>
        <v>0</v>
      </c>
      <c r="P92" s="182">
        <f>D92+'oil exporter'!D92-all!D92</f>
        <v>0</v>
      </c>
      <c r="Q92" s="182">
        <f>E92+'oil exporter'!E92-all!E92</f>
        <v>0</v>
      </c>
      <c r="R92" s="182">
        <f>F92+'oil exporter'!F92-all!F92</f>
        <v>0</v>
      </c>
      <c r="S92" s="182">
        <f>G92+'oil exporter'!G92-all!G92</f>
        <v>0</v>
      </c>
      <c r="T92" s="182">
        <f>H92+'oil exporter'!H92-all!H92</f>
        <v>0</v>
      </c>
      <c r="U92" s="182">
        <f>I92+'oil exporter'!I92-all!I92</f>
        <v>0</v>
      </c>
      <c r="V92" s="182">
        <f>J92+'oil exporter'!J92-all!J92</f>
        <v>0</v>
      </c>
      <c r="W92" s="182">
        <f>K92+'oil exporter'!K92-all!K92</f>
        <v>0</v>
      </c>
    </row>
    <row r="93" spans="1:23" s="13" customFormat="1" ht="19.5" thickBot="1">
      <c r="A93" s="14" t="s">
        <v>156</v>
      </c>
      <c r="B93" s="15">
        <f>SUM(bahrain!B93,egypt!B93,jordan!B93,lebanon!B93,palestine!B93,sudan!B93,syria!B93,yemen!B93)</f>
        <v>2617.1544411146297</v>
      </c>
      <c r="C93" s="15">
        <f>SUM(bahrain!C93,egypt!C93,jordan!C93,lebanon!C93,palestine!C93,sudan!C93,syria!C93,yemen!C93)</f>
        <v>1766.4931134427916</v>
      </c>
      <c r="D93" s="15">
        <f>SUM(bahrain!D93,egypt!D93,jordan!D93,lebanon!D93,palestine!D93,sudan!D93,syria!D93,yemen!D93)</f>
        <v>2061.5725392813024</v>
      </c>
      <c r="E93" s="15">
        <f>SUM(bahrain!E93,egypt!E93,jordan!E93,lebanon!E93,palestine!E93,sudan!E93,syria!E93,yemen!E93)</f>
        <v>2633.4998826049332</v>
      </c>
      <c r="F93" s="127">
        <f>SUM(bahrain!F93,egypt!F93,jordan!F93,lebanon!F93,palestine!F93,sudan!F93,syria!F93,yemen!F93)</f>
        <v>2889.157385808508</v>
      </c>
      <c r="G93" s="15">
        <f>SUM(bahrain!G93,egypt!G93,jordan!G93,lebanon!G93,palestine!G93,sudan!G93,syria!G93,yemen!G93)</f>
        <v>2678.3760889617834</v>
      </c>
      <c r="H93" s="15">
        <f>SUM(bahrain!H93,egypt!H93,jordan!H93,lebanon!H93,palestine!H93,sudan!H93,syria!H93,yemen!H93)</f>
        <v>2468.1680243530536</v>
      </c>
      <c r="I93" s="15">
        <f>SUM(bahrain!I93,egypt!I93,jordan!I93,lebanon!I93,palestine!I93,sudan!I93,syria!I93,yemen!I93)</f>
        <v>3120.2464637165058</v>
      </c>
      <c r="J93" s="15">
        <f>SUM(bahrain!J93,egypt!J93,jordan!J93,lebanon!J93,palestine!J93,sudan!J93,syria!J93,yemen!J93)</f>
        <v>4573.0856517788588</v>
      </c>
      <c r="K93" s="127">
        <f>SUM(bahrain!K93,egypt!K93,jordan!K93,lebanon!K93,palestine!K93,sudan!K93,syria!K93,yemen!K93)</f>
        <v>3810.8206246464679</v>
      </c>
      <c r="L93" s="61" t="s">
        <v>157</v>
      </c>
      <c r="M93" s="12"/>
      <c r="N93" s="182">
        <f>B93+'oil exporter'!B93-all!B93</f>
        <v>0</v>
      </c>
      <c r="O93" s="182">
        <f>C93+'oil exporter'!C93-all!C93</f>
        <v>0</v>
      </c>
      <c r="P93" s="182">
        <f>D93+'oil exporter'!D93-all!D93</f>
        <v>0</v>
      </c>
      <c r="Q93" s="182">
        <f>E93+'oil exporter'!E93-all!E93</f>
        <v>0</v>
      </c>
      <c r="R93" s="182">
        <f>F93+'oil exporter'!F93-all!F93</f>
        <v>0</v>
      </c>
      <c r="S93" s="182">
        <f>G93+'oil exporter'!G93-all!G93</f>
        <v>0</v>
      </c>
      <c r="T93" s="182">
        <f>H93+'oil exporter'!H93-all!H93</f>
        <v>0</v>
      </c>
      <c r="U93" s="182">
        <f>I93+'oil exporter'!I93-all!I93</f>
        <v>0</v>
      </c>
      <c r="V93" s="182">
        <f>J93+'oil exporter'!J93-all!J93</f>
        <v>0</v>
      </c>
      <c r="W93" s="182">
        <f>K93+'oil exporter'!K93-all!K93</f>
        <v>0</v>
      </c>
    </row>
    <row r="94" spans="1:23" ht="29.25" thickBot="1">
      <c r="A94" s="65" t="s">
        <v>158</v>
      </c>
      <c r="B94" s="30">
        <f>SUM(bahrain!B94,egypt!B94,jordan!B94,lebanon!B94,palestine!B94,sudan!B94,syria!B94,yemen!B94)</f>
        <v>341.21626993510392</v>
      </c>
      <c r="C94" s="30">
        <f>SUM(bahrain!C94,egypt!C94,jordan!C94,lebanon!C94,palestine!C94,sudan!C94,syria!C94,yemen!C94)</f>
        <v>326.95624492641468</v>
      </c>
      <c r="D94" s="30">
        <f>SUM(bahrain!D94,egypt!D94,jordan!D94,lebanon!D94,palestine!D94,sudan!D94,syria!D94,yemen!D94)</f>
        <v>328.94248553732126</v>
      </c>
      <c r="E94" s="30">
        <f>SUM(bahrain!E94,egypt!E94,jordan!E94,lebanon!E94,palestine!E94,sudan!E94,syria!E94,yemen!E94)</f>
        <v>348.09927265284352</v>
      </c>
      <c r="F94" s="63">
        <f>SUM(bahrain!F94,egypt!F94,jordan!F94,lebanon!F94,palestine!F94,sudan!F94,syria!F94,yemen!F94)</f>
        <v>257.32868362783051</v>
      </c>
      <c r="G94" s="30">
        <f>SUM(bahrain!G94,egypt!G94,jordan!G94,lebanon!G94,palestine!G94,sudan!G94,syria!G94,yemen!G94)</f>
        <v>322.50666138909128</v>
      </c>
      <c r="H94" s="30">
        <f>SUM(bahrain!H94,egypt!H94,jordan!H94,lebanon!H94,palestine!H94,sudan!H94,syria!H94,yemen!H94)</f>
        <v>499.75990383122189</v>
      </c>
      <c r="I94" s="30">
        <f>SUM(bahrain!I94,egypt!I94,jordan!I94,lebanon!I94,palestine!I94,sudan!I94,syria!I94,yemen!I94)</f>
        <v>784.63167363914351</v>
      </c>
      <c r="J94" s="30">
        <f>SUM(bahrain!J94,egypt!J94,jordan!J94,lebanon!J94,palestine!J94,sudan!J94,syria!J94,yemen!J94)</f>
        <v>1733.2020547093775</v>
      </c>
      <c r="K94" s="63">
        <f>SUM(bahrain!K94,egypt!K94,jordan!K94,lebanon!K94,palestine!K94,sudan!K94,syria!K94,yemen!K94)</f>
        <v>1544.5708542923171</v>
      </c>
      <c r="L94" s="89" t="s">
        <v>159</v>
      </c>
      <c r="N94" s="182">
        <f>B94+'oil exporter'!B94-all!B94</f>
        <v>0</v>
      </c>
      <c r="O94" s="182">
        <f>C94+'oil exporter'!C94-all!C94</f>
        <v>0</v>
      </c>
      <c r="P94" s="182">
        <f>D94+'oil exporter'!D94-all!D94</f>
        <v>0</v>
      </c>
      <c r="Q94" s="182">
        <f>E94+'oil exporter'!E94-all!E94</f>
        <v>0</v>
      </c>
      <c r="R94" s="182">
        <f>F94+'oil exporter'!F94-all!F94</f>
        <v>0</v>
      </c>
      <c r="S94" s="182">
        <f>G94+'oil exporter'!G94-all!G94</f>
        <v>0</v>
      </c>
      <c r="T94" s="182">
        <f>H94+'oil exporter'!H94-all!H94</f>
        <v>0</v>
      </c>
      <c r="U94" s="182">
        <f>I94+'oil exporter'!I94-all!I94</f>
        <v>0</v>
      </c>
      <c r="V94" s="182">
        <f>J94+'oil exporter'!J94-all!J94</f>
        <v>0</v>
      </c>
      <c r="W94" s="182">
        <f>K94+'oil exporter'!K94-all!K94</f>
        <v>0</v>
      </c>
    </row>
    <row r="95" spans="1:23" ht="15" thickBot="1">
      <c r="A95" s="90" t="s">
        <v>85</v>
      </c>
      <c r="B95" s="56">
        <f>SUM(bahrain!B95,egypt!B95,jordan!B95,lebanon!B95,palestine!B95,sudan!B95,syria!B95,yemen!B95)</f>
        <v>2275.9381711795249</v>
      </c>
      <c r="C95" s="56">
        <f>SUM(bahrain!C95,egypt!C95,jordan!C95,lebanon!C95,palestine!C95,sudan!C95,syria!C95,yemen!C95)</f>
        <v>1439.5368685163767</v>
      </c>
      <c r="D95" s="56">
        <f>SUM(bahrain!D95,egypt!D95,jordan!D95,lebanon!D95,palestine!D95,sudan!D95,syria!D95,yemen!D95)</f>
        <v>1732.6300537439809</v>
      </c>
      <c r="E95" s="56">
        <f>SUM(bahrain!E95,egypt!E95,jordan!E95,lebanon!E95,palestine!E95,sudan!E95,syria!E95,yemen!E95)</f>
        <v>2285.4006099520898</v>
      </c>
      <c r="F95" s="135">
        <f>SUM(bahrain!F95,egypt!F95,jordan!F95,lebanon!F95,palestine!F95,sudan!F95,syria!F95,yemen!F95)</f>
        <v>2631.8287021806777</v>
      </c>
      <c r="G95" s="56">
        <f>SUM(bahrain!G95,egypt!G95,jordan!G95,lebanon!G95,palestine!G95,sudan!G95,syria!G95,yemen!G95)</f>
        <v>2355.8223735726924</v>
      </c>
      <c r="H95" s="56">
        <f>SUM(bahrain!H95,egypt!H95,jordan!H95,lebanon!H95,palestine!H95,sudan!H95,syria!H95,yemen!H95)</f>
        <v>1968.4039195218324</v>
      </c>
      <c r="I95" s="56">
        <f>SUM(bahrain!I95,egypt!I95,jordan!I95,lebanon!I95,palestine!I95,sudan!I95,syria!I95,yemen!I95)</f>
        <v>2335.5957309467176</v>
      </c>
      <c r="J95" s="56">
        <f>SUM(bahrain!J95,egypt!J95,jordan!J95,lebanon!J95,palestine!J95,sudan!J95,syria!J95,yemen!J95)</f>
        <v>2839.8835970694818</v>
      </c>
      <c r="K95" s="135">
        <f>SUM(bahrain!K95,egypt!K95,jordan!K95,lebanon!K95,palestine!K95,sudan!K95,syria!K95,yemen!K95)</f>
        <v>2266.2344143541509</v>
      </c>
      <c r="L95" s="75" t="s">
        <v>110</v>
      </c>
      <c r="N95" s="182">
        <f>B95+'oil exporter'!B95-all!B95</f>
        <v>0</v>
      </c>
      <c r="O95" s="182">
        <f>C95+'oil exporter'!C95-all!C95</f>
        <v>0</v>
      </c>
      <c r="P95" s="182">
        <f>D95+'oil exporter'!D95-all!D95</f>
        <v>0</v>
      </c>
      <c r="Q95" s="182">
        <f>E95+'oil exporter'!E95-all!E95</f>
        <v>0</v>
      </c>
      <c r="R95" s="182">
        <f>F95+'oil exporter'!F95-all!F95</f>
        <v>0</v>
      </c>
      <c r="S95" s="182">
        <f>G95+'oil exporter'!G95-all!G95</f>
        <v>0</v>
      </c>
      <c r="T95" s="182">
        <f>H95+'oil exporter'!H95-all!H95</f>
        <v>0</v>
      </c>
      <c r="U95" s="182">
        <f>I95+'oil exporter'!I95-all!I95</f>
        <v>0</v>
      </c>
      <c r="V95" s="182">
        <f>J95+'oil exporter'!J95-all!J95</f>
        <v>0</v>
      </c>
      <c r="W95" s="182">
        <f>K95+'oil exporter'!K95-all!K95</f>
        <v>0</v>
      </c>
    </row>
    <row r="96" spans="1:23">
      <c r="A96" s="91" t="s">
        <v>188</v>
      </c>
      <c r="B96" s="19">
        <f>SUM(bahrain!B96,egypt!B96,jordan!B96,lebanon!B96,palestine!B96,sudan!B96,syria!B96,yemen!B96)</f>
        <v>699.68660599987402</v>
      </c>
      <c r="C96" s="19">
        <f>SUM(bahrain!C96,egypt!C96,jordan!C96,lebanon!C96,palestine!C96,sudan!C96,syria!C96,yemen!C96)</f>
        <v>486.24447607453772</v>
      </c>
      <c r="D96" s="19">
        <f>SUM(bahrain!D96,egypt!D96,jordan!D96,lebanon!D96,palestine!D96,sudan!D96,syria!D96,yemen!D96)</f>
        <v>639.07666307095406</v>
      </c>
      <c r="E96" s="19">
        <f>SUM(bahrain!E96,egypt!E96,jordan!E96,lebanon!E96,palestine!E96,sudan!E96,syria!E96,yemen!E96)</f>
        <v>900.09998634098724</v>
      </c>
      <c r="F96" s="146">
        <f>SUM(bahrain!F96,egypt!F96,jordan!F96,lebanon!F96,palestine!F96,sudan!F96,syria!F96,yemen!F96)</f>
        <v>1078.9758307883835</v>
      </c>
      <c r="G96" s="19">
        <f>SUM(bahrain!G96,egypt!G96,jordan!G96,lebanon!G96,palestine!G96,sudan!G96,syria!G96,yemen!G96)</f>
        <v>992.17985688747387</v>
      </c>
      <c r="H96" s="19">
        <f>SUM(bahrain!H96,egypt!H96,jordan!H96,lebanon!H96,palestine!H96,sudan!H96,syria!H96,yemen!H96)</f>
        <v>847.2696642235295</v>
      </c>
      <c r="I96" s="19">
        <f>SUM(bahrain!I96,egypt!I96,jordan!I96,lebanon!I96,palestine!I96,sudan!I96,syria!I96,yemen!I96)</f>
        <v>842.08325778418703</v>
      </c>
      <c r="J96" s="19">
        <f>SUM(bahrain!J96,egypt!J96,jordan!J96,lebanon!J96,palestine!J96,sudan!J96,syria!J96,yemen!J96)</f>
        <v>944.31136306586552</v>
      </c>
      <c r="K96" s="146">
        <f>SUM(bahrain!K96,egypt!K96,jordan!K96,lebanon!K96,palestine!K96,sudan!K96,syria!K96,yemen!K96)</f>
        <v>714.06771653710234</v>
      </c>
      <c r="L96" s="79" t="s">
        <v>189</v>
      </c>
      <c r="N96" s="182">
        <f>B96+'oil exporter'!B96-all!B96</f>
        <v>0</v>
      </c>
      <c r="O96" s="182">
        <f>C96+'oil exporter'!C96-all!C96</f>
        <v>0</v>
      </c>
      <c r="P96" s="182">
        <f>D96+'oil exporter'!D96-all!D96</f>
        <v>0</v>
      </c>
      <c r="Q96" s="182">
        <f>E96+'oil exporter'!E96-all!E96</f>
        <v>0</v>
      </c>
      <c r="R96" s="182">
        <f>F96+'oil exporter'!F96-all!F96</f>
        <v>0</v>
      </c>
      <c r="S96" s="182">
        <f>G96+'oil exporter'!G96-all!G96</f>
        <v>0</v>
      </c>
      <c r="T96" s="182">
        <f>H96+'oil exporter'!H96-all!H96</f>
        <v>0</v>
      </c>
      <c r="U96" s="182">
        <f>I96+'oil exporter'!I96-all!I96</f>
        <v>0</v>
      </c>
      <c r="V96" s="182">
        <f>J96+'oil exporter'!J96-all!J96</f>
        <v>0</v>
      </c>
      <c r="W96" s="182">
        <f>K96+'oil exporter'!K96-all!K96</f>
        <v>0</v>
      </c>
    </row>
    <row r="97" spans="1:95">
      <c r="A97" s="37" t="s">
        <v>160</v>
      </c>
      <c r="B97" s="38">
        <f>SUM(bahrain!B97,egypt!B97,jordan!B97,lebanon!B97,palestine!B97,sudan!B97,syria!B97,yemen!B97)</f>
        <v>603.46473370934154</v>
      </c>
      <c r="C97" s="38">
        <f>SUM(bahrain!C97,egypt!C97,jordan!C97,lebanon!C97,palestine!C97,sudan!C97,syria!C97,yemen!C97)</f>
        <v>404.44588687277883</v>
      </c>
      <c r="D97" s="38">
        <f>SUM(bahrain!D97,egypt!D97,jordan!D97,lebanon!D97,palestine!D97,sudan!D97,syria!D97,yemen!D97)</f>
        <v>531.76358454279489</v>
      </c>
      <c r="E97" s="38">
        <f>SUM(bahrain!E97,egypt!E97,jordan!E97,lebanon!E97,palestine!E97,sudan!E97,syria!E97,yemen!E97)</f>
        <v>766.26891330994124</v>
      </c>
      <c r="F97" s="132">
        <f>SUM(bahrain!F97,egypt!F97,jordan!F97,lebanon!F97,palestine!F97,sudan!F97,syria!F97,yemen!F97)</f>
        <v>1006.9800701480456</v>
      </c>
      <c r="G97" s="38">
        <f>SUM(bahrain!G97,egypt!G97,jordan!G97,lebanon!G97,palestine!G97,sudan!G97,syria!G97,yemen!G97)</f>
        <v>881.49922385933087</v>
      </c>
      <c r="H97" s="38">
        <f>SUM(bahrain!H97,egypt!H97,jordan!H97,lebanon!H97,palestine!H97,sudan!H97,syria!H97,yemen!H97)</f>
        <v>719.74568705223385</v>
      </c>
      <c r="I97" s="38">
        <f>SUM(bahrain!I97,egypt!I97,jordan!I97,lebanon!I97,palestine!I97,sudan!I97,syria!I97,yemen!I97)</f>
        <v>626.44285084535409</v>
      </c>
      <c r="J97" s="38">
        <f>SUM(bahrain!J97,egypt!J97,jordan!J97,lebanon!J97,palestine!J97,sudan!J97,syria!J97,yemen!J97)</f>
        <v>714.85868586455581</v>
      </c>
      <c r="K97" s="132">
        <f>SUM(bahrain!K97,egypt!K97,jordan!K97,lebanon!K97,palestine!K97,sudan!K97,syria!K97,yemen!K97)</f>
        <v>554.98515590075237</v>
      </c>
      <c r="L97" s="39" t="s">
        <v>161</v>
      </c>
      <c r="N97" s="182">
        <f>B97+'oil exporter'!B97-all!B97</f>
        <v>0</v>
      </c>
      <c r="O97" s="182">
        <f>C97+'oil exporter'!C97-all!C97</f>
        <v>0</v>
      </c>
      <c r="P97" s="182">
        <f>D97+'oil exporter'!D97-all!D97</f>
        <v>0</v>
      </c>
      <c r="Q97" s="182">
        <f>E97+'oil exporter'!E97-all!E97</f>
        <v>0</v>
      </c>
      <c r="R97" s="182">
        <f>F97+'oil exporter'!F97-all!F97</f>
        <v>0</v>
      </c>
      <c r="S97" s="182">
        <f>G97+'oil exporter'!G97-all!G97</f>
        <v>0</v>
      </c>
      <c r="T97" s="182">
        <f>H97+'oil exporter'!H97-all!H97</f>
        <v>0</v>
      </c>
      <c r="U97" s="182">
        <f>I97+'oil exporter'!I97-all!I97</f>
        <v>0</v>
      </c>
      <c r="V97" s="182">
        <f>J97+'oil exporter'!J97-all!J97</f>
        <v>0</v>
      </c>
      <c r="W97" s="182">
        <f>K97+'oil exporter'!K97-all!K97</f>
        <v>0</v>
      </c>
    </row>
    <row r="98" spans="1:95">
      <c r="A98" s="37" t="s">
        <v>162</v>
      </c>
      <c r="B98" s="38">
        <f>SUM(bahrain!B98,egypt!B98,jordan!B98,lebanon!B98,palestine!B98,sudan!B98,syria!B98,yemen!B98)</f>
        <v>28.961743682555692</v>
      </c>
      <c r="C98" s="38">
        <f>SUM(bahrain!C98,egypt!C98,jordan!C98,lebanon!C98,palestine!C98,sudan!C98,syria!C98,yemen!C98)</f>
        <v>23.864256380143019</v>
      </c>
      <c r="D98" s="38">
        <f>SUM(bahrain!D98,egypt!D98,jordan!D98,lebanon!D98,palestine!D98,sudan!D98,syria!D98,yemen!D98)</f>
        <v>53.585934196801652</v>
      </c>
      <c r="E98" s="38">
        <f>SUM(bahrain!E98,egypt!E98,jordan!E98,lebanon!E98,palestine!E98,sudan!E98,syria!E98,yemen!E98)</f>
        <v>77.024871260653029</v>
      </c>
      <c r="F98" s="132">
        <f>SUM(bahrain!F98,egypt!F98,jordan!F98,lebanon!F98,palestine!F98,sudan!F98,syria!F98,yemen!F98)</f>
        <v>13.700311281644149</v>
      </c>
      <c r="G98" s="38">
        <f>SUM(bahrain!G98,egypt!G98,jordan!G98,lebanon!G98,palestine!G98,sudan!G98,syria!G98,yemen!G98)</f>
        <v>46.212258214517128</v>
      </c>
      <c r="H98" s="38">
        <f>SUM(bahrain!H98,egypt!H98,jordan!H98,lebanon!H98,palestine!H98,sudan!H98,syria!H98,yemen!H98)</f>
        <v>50.236756338358376</v>
      </c>
      <c r="I98" s="38">
        <f>SUM(bahrain!I98,egypt!I98,jordan!I98,lebanon!I98,palestine!I98,sudan!I98,syria!I98,yemen!I98)</f>
        <v>49.80530148841757</v>
      </c>
      <c r="J98" s="38">
        <f>SUM(bahrain!J98,egypt!J98,jordan!J98,lebanon!J98,palestine!J98,sudan!J98,syria!J98,yemen!J98)</f>
        <v>69.642847532272583</v>
      </c>
      <c r="K98" s="132">
        <f>SUM(bahrain!K98,egypt!K98,jordan!K98,lebanon!K98,palestine!K98,sudan!K98,syria!K98,yemen!K98)</f>
        <v>53.849873882525273</v>
      </c>
      <c r="L98" s="39" t="s">
        <v>163</v>
      </c>
      <c r="N98" s="182">
        <f>B98+'oil exporter'!B98-all!B98</f>
        <v>0</v>
      </c>
      <c r="O98" s="182">
        <f>C98+'oil exporter'!C98-all!C98</f>
        <v>0</v>
      </c>
      <c r="P98" s="182">
        <f>D98+'oil exporter'!D98-all!D98</f>
        <v>0</v>
      </c>
      <c r="Q98" s="182">
        <f>E98+'oil exporter'!E98-all!E98</f>
        <v>0</v>
      </c>
      <c r="R98" s="182">
        <f>F98+'oil exporter'!F98-all!F98</f>
        <v>0</v>
      </c>
      <c r="S98" s="182">
        <f>G98+'oil exporter'!G98-all!G98</f>
        <v>0</v>
      </c>
      <c r="T98" s="182">
        <f>H98+'oil exporter'!H98-all!H98</f>
        <v>0</v>
      </c>
      <c r="U98" s="182">
        <f>I98+'oil exporter'!I98-all!I98</f>
        <v>0</v>
      </c>
      <c r="V98" s="182">
        <f>J98+'oil exporter'!J98-all!J98</f>
        <v>0</v>
      </c>
      <c r="W98" s="182">
        <f>K98+'oil exporter'!K98-all!K98</f>
        <v>0</v>
      </c>
    </row>
    <row r="99" spans="1:95">
      <c r="A99" s="37" t="s">
        <v>164</v>
      </c>
      <c r="B99" s="38">
        <f>SUM(bahrain!B99,egypt!B99,jordan!B99,lebanon!B99,palestine!B99,sudan!B99,syria!B99,yemen!B99)</f>
        <v>59.299517707996621</v>
      </c>
      <c r="C99" s="38">
        <f>SUM(bahrain!C99,egypt!C99,jordan!C99,lebanon!C99,palestine!C99,sudan!C99,syria!C99,yemen!C99)</f>
        <v>46.317565749388173</v>
      </c>
      <c r="D99" s="38">
        <f>SUM(bahrain!D99,egypt!D99,jordan!D99,lebanon!D99,palestine!D99,sudan!D99,syria!D99,yemen!D99)</f>
        <v>47.917465912465737</v>
      </c>
      <c r="E99" s="38">
        <f>SUM(bahrain!E99,egypt!E99,jordan!E99,lebanon!E99,palestine!E99,sudan!E99,syria!E99,yemen!E99)</f>
        <v>49.359437813319005</v>
      </c>
      <c r="F99" s="132">
        <f>SUM(bahrain!F99,egypt!F99,jordan!F99,lebanon!F99,palestine!F99,sudan!F99,syria!F99,yemen!F99)</f>
        <v>53.952676594152315</v>
      </c>
      <c r="G99" s="38">
        <f>SUM(bahrain!G99,egypt!G99,jordan!G99,lebanon!G99,palestine!G99,sudan!G99,syria!G99,yemen!G99)</f>
        <v>50.222509072499307</v>
      </c>
      <c r="H99" s="38">
        <f>SUM(bahrain!H99,egypt!H99,jordan!H99,lebanon!H99,palestine!H99,sudan!H99,syria!H99,yemen!H99)</f>
        <v>65.076132999947831</v>
      </c>
      <c r="I99" s="38">
        <f>SUM(bahrain!I99,egypt!I99,jordan!I99,lebanon!I99,palestine!I99,sudan!I99,syria!I99,yemen!I99)</f>
        <v>113.58040468971966</v>
      </c>
      <c r="J99" s="38">
        <f>SUM(bahrain!J99,egypt!J99,jordan!J99,lebanon!J99,palestine!J99,sudan!J99,syria!J99,yemen!J99)</f>
        <v>143.30358951559958</v>
      </c>
      <c r="K99" s="132">
        <f>SUM(bahrain!K99,egypt!K99,jordan!K99,lebanon!K99,palestine!K99,sudan!K99,syria!K99,yemen!K99)</f>
        <v>89.499023677948031</v>
      </c>
      <c r="L99" s="39" t="s">
        <v>165</v>
      </c>
      <c r="N99" s="182">
        <f>B99+'oil exporter'!B99-all!B99</f>
        <v>0</v>
      </c>
      <c r="O99" s="182">
        <f>C99+'oil exporter'!C99-all!C99</f>
        <v>0</v>
      </c>
      <c r="P99" s="182">
        <f>D99+'oil exporter'!D99-all!D99</f>
        <v>0</v>
      </c>
      <c r="Q99" s="182">
        <f>E99+'oil exporter'!E99-all!E99</f>
        <v>0</v>
      </c>
      <c r="R99" s="182">
        <f>F99+'oil exporter'!F99-all!F99</f>
        <v>0</v>
      </c>
      <c r="S99" s="182">
        <f>G99+'oil exporter'!G99-all!G99</f>
        <v>0</v>
      </c>
      <c r="T99" s="182">
        <f>H99+'oil exporter'!H99-all!H99</f>
        <v>0</v>
      </c>
      <c r="U99" s="182">
        <f>I99+'oil exporter'!I99-all!I99</f>
        <v>0</v>
      </c>
      <c r="V99" s="182">
        <f>J99+'oil exporter'!J99-all!J99</f>
        <v>0</v>
      </c>
      <c r="W99" s="182">
        <f>K99+'oil exporter'!K99-all!K99</f>
        <v>0</v>
      </c>
    </row>
    <row r="100" spans="1:95">
      <c r="A100" s="37" t="s">
        <v>166</v>
      </c>
      <c r="B100" s="38" t="e">
        <f>SUM(bahrain!#REF!,egypt!B100,jordan!B100,lebanon!B100,palestine!B100,sudan!B100,syria!B100,yemen!B100)</f>
        <v>#REF!</v>
      </c>
      <c r="C100" s="38" t="e">
        <f>SUM(bahrain!#REF!,egypt!C100,jordan!C100,lebanon!C100,palestine!C100,sudan!C100,syria!C100,yemen!C100)</f>
        <v>#REF!</v>
      </c>
      <c r="D100" s="38" t="e">
        <f>SUM(bahrain!#REF!,egypt!D100,jordan!D100,lebanon!D100,palestine!D100,sudan!D100,syria!D100,yemen!D100)</f>
        <v>#REF!</v>
      </c>
      <c r="E100" s="38" t="e">
        <f>SUM(bahrain!#REF!,egypt!E100,jordan!E100,lebanon!E100,palestine!E100,sudan!E100,syria!E100,yemen!E100)</f>
        <v>#REF!</v>
      </c>
      <c r="F100" s="132" t="e">
        <f>SUM(bahrain!#REF!,egypt!F100,jordan!F100,lebanon!F100,palestine!F100,sudan!F100,syria!F100,yemen!F100)</f>
        <v>#REF!</v>
      </c>
      <c r="G100" s="38" t="e">
        <f>SUM(bahrain!#REF!,egypt!G100,jordan!G100,lebanon!G100,palestine!G100,sudan!G100,syria!G100,yemen!G100)</f>
        <v>#REF!</v>
      </c>
      <c r="H100" s="38" t="e">
        <f>SUM(bahrain!#REF!,egypt!H100,jordan!H100,lebanon!H100,palestine!H100,sudan!H100,syria!H100,yemen!H100)</f>
        <v>#REF!</v>
      </c>
      <c r="I100" s="38" t="e">
        <f>SUM(bahrain!#REF!,egypt!I100,jordan!I100,lebanon!I100,palestine!I100,sudan!I100,syria!I100,yemen!I100)</f>
        <v>#REF!</v>
      </c>
      <c r="J100" s="38" t="e">
        <f>SUM(bahrain!#REF!,egypt!J100,jordan!J100,lebanon!J100,palestine!J100,sudan!J100,syria!J100,yemen!J100)</f>
        <v>#REF!</v>
      </c>
      <c r="K100" s="132" t="e">
        <f>SUM(bahrain!#REF!,egypt!K100,jordan!K100,lebanon!K100,palestine!K100,sudan!K100,syria!K100,yemen!K100)</f>
        <v>#REF!</v>
      </c>
      <c r="L100" s="39" t="s">
        <v>167</v>
      </c>
      <c r="N100" s="182" t="e">
        <f>B100+'oil exporter'!B100-all!B100</f>
        <v>#REF!</v>
      </c>
      <c r="O100" s="182" t="e">
        <f>C100+'oil exporter'!C100-all!C100</f>
        <v>#REF!</v>
      </c>
      <c r="P100" s="182" t="e">
        <f>D100+'oil exporter'!D100-all!D100</f>
        <v>#REF!</v>
      </c>
      <c r="Q100" s="182" t="e">
        <f>E100+'oil exporter'!E100-all!E100</f>
        <v>#REF!</v>
      </c>
      <c r="R100" s="182" t="e">
        <f>F100+'oil exporter'!F100-all!F100</f>
        <v>#REF!</v>
      </c>
      <c r="S100" s="182" t="e">
        <f>G100+'oil exporter'!G100-all!G100</f>
        <v>#REF!</v>
      </c>
      <c r="T100" s="182" t="e">
        <f>H100+'oil exporter'!H100-all!H100</f>
        <v>#REF!</v>
      </c>
      <c r="U100" s="182" t="e">
        <f>I100+'oil exporter'!I100-all!I100</f>
        <v>#REF!</v>
      </c>
      <c r="V100" s="182" t="e">
        <f>J100+'oil exporter'!J100-all!J100</f>
        <v>#REF!</v>
      </c>
      <c r="W100" s="182" t="e">
        <f>K100+'oil exporter'!K100-all!K100</f>
        <v>#REF!</v>
      </c>
    </row>
    <row r="101" spans="1:95">
      <c r="A101" s="37" t="s">
        <v>58</v>
      </c>
      <c r="B101" s="38">
        <f>SUM(bahrain!B100,egypt!B101,jordan!B101,lebanon!B101,palestine!B101,sudan!B101,syria!B101,yemen!B101)</f>
        <v>40.756610454315542</v>
      </c>
      <c r="C101" s="38">
        <f>SUM(bahrain!C100,egypt!C101,jordan!C101,lebanon!C101,palestine!C101,sudan!C101,syria!C101,yemen!C101)</f>
        <v>27.795955377400436</v>
      </c>
      <c r="D101" s="38">
        <f>SUM(bahrain!D100,egypt!D101,jordan!D101,lebanon!D101,palestine!D101,sudan!D101,syria!D101,yemen!D101)</f>
        <v>31.383165097936708</v>
      </c>
      <c r="E101" s="38">
        <f>SUM(bahrain!E100,egypt!E101,jordan!E101,lebanon!E101,palestine!E101,sudan!E101,syria!E101,yemen!E101)</f>
        <v>34.277858396216267</v>
      </c>
      <c r="F101" s="132">
        <f>SUM(bahrain!F100,egypt!F101,jordan!F101,lebanon!F101,palestine!F101,sudan!F101,syria!F101,yemen!F101)</f>
        <v>51.598590846239183</v>
      </c>
      <c r="G101" s="38">
        <f>SUM(bahrain!G100,egypt!G101,jordan!G101,lebanon!G101,palestine!G101,sudan!G101,syria!G101,yemen!G101)</f>
        <v>93.819778338095915</v>
      </c>
      <c r="H101" s="38">
        <f>SUM(bahrain!H100,egypt!H101,jordan!H101,lebanon!H101,palestine!H101,sudan!H101,syria!H101,yemen!H101)</f>
        <v>109.0830672278738</v>
      </c>
      <c r="I101" s="38">
        <f>SUM(bahrain!I100,egypt!I101,jordan!I101,lebanon!I101,palestine!I101,sudan!I101,syria!I101,yemen!I101)</f>
        <v>136.18465314489382</v>
      </c>
      <c r="J101" s="38">
        <f>SUM(bahrain!J100,egypt!J101,jordan!J101,lebanon!J101,palestine!J101,sudan!J101,syria!J101,yemen!J101)</f>
        <v>181.81003339099672</v>
      </c>
      <c r="K101" s="132">
        <f>SUM(bahrain!K100,egypt!K101,jordan!K101,lebanon!K101,palestine!K101,sudan!K101,syria!K101,yemen!K101)</f>
        <v>150.72075525124612</v>
      </c>
      <c r="L101" s="39" t="s">
        <v>59</v>
      </c>
      <c r="N101" s="182">
        <f>B101+'oil exporter'!B101-all!B101</f>
        <v>0</v>
      </c>
      <c r="O101" s="182">
        <f>C101+'oil exporter'!C101-all!C101</f>
        <v>0</v>
      </c>
      <c r="P101" s="182">
        <f>D101+'oil exporter'!D101-all!D101</f>
        <v>0</v>
      </c>
      <c r="Q101" s="182">
        <f>E101+'oil exporter'!E101-all!E101</f>
        <v>0</v>
      </c>
      <c r="R101" s="182">
        <f>F101+'oil exporter'!F101-all!F101</f>
        <v>0</v>
      </c>
      <c r="S101" s="182">
        <f>G101+'oil exporter'!G101-all!G101</f>
        <v>0</v>
      </c>
      <c r="T101" s="182">
        <f>H101+'oil exporter'!H101-all!H101</f>
        <v>0</v>
      </c>
      <c r="U101" s="182">
        <f>I101+'oil exporter'!I101-all!I101</f>
        <v>0</v>
      </c>
      <c r="V101" s="182">
        <f>J101+'oil exporter'!J101-all!J101</f>
        <v>0</v>
      </c>
      <c r="W101" s="182">
        <f>K101+'oil exporter'!K101-all!K101</f>
        <v>0</v>
      </c>
    </row>
    <row r="102" spans="1:95" ht="25.5">
      <c r="A102" s="92" t="s">
        <v>168</v>
      </c>
      <c r="B102" s="66">
        <f>SUM(bahrain!B101,egypt!B102,jordan!B102,lebanon!B102,palestine!B102,sudan!B102,syria!B102,yemen!B102)</f>
        <v>132.66182964297667</v>
      </c>
      <c r="C102" s="66">
        <f>SUM(bahrain!C101,egypt!C102,jordan!C102,lebanon!C102,palestine!C102,sudan!C102,syria!C102,yemen!C102)</f>
        <v>169.36536327192826</v>
      </c>
      <c r="D102" s="66">
        <f>SUM(bahrain!D101,egypt!D102,jordan!D102,lebanon!D102,palestine!D102,sudan!D102,syria!D102,yemen!D102)</f>
        <v>266.33759566049497</v>
      </c>
      <c r="E102" s="66">
        <f>SUM(bahrain!E101,egypt!E102,jordan!E102,lebanon!E102,palestine!E102,sudan!E102,syria!E102,yemen!E102)</f>
        <v>345.65784843865072</v>
      </c>
      <c r="F102" s="137">
        <f>SUM(bahrain!F101,egypt!F102,jordan!F102,lebanon!F102,palestine!F102,sudan!F102,syria!F102,yemen!F102)</f>
        <v>487.12072876835794</v>
      </c>
      <c r="G102" s="66">
        <f>SUM(bahrain!G101,egypt!G102,jordan!G102,lebanon!G102,palestine!G102,sudan!G102,syria!G102,yemen!G102)</f>
        <v>823.17343151516627</v>
      </c>
      <c r="H102" s="66">
        <f>SUM(bahrain!H101,egypt!H102,jordan!H102,lebanon!H102,palestine!H102,sudan!H102,syria!H102,yemen!H102)</f>
        <v>413.61170537773336</v>
      </c>
      <c r="I102" s="66">
        <f>SUM(bahrain!I101,egypt!I102,jordan!I102,lebanon!I102,palestine!I102,sudan!I102,syria!I102,yemen!I102)</f>
        <v>562.01166027240333</v>
      </c>
      <c r="J102" s="66">
        <f>SUM(bahrain!J101,egypt!J102,jordan!J102,lebanon!J102,palestine!J102,sudan!J102,syria!J102,yemen!J102)</f>
        <v>547.30140839598744</v>
      </c>
      <c r="K102" s="137">
        <f>SUM(bahrain!K101,egypt!K102,jordan!K102,lebanon!K102,palestine!K102,sudan!K102,syria!K102,yemen!K102)</f>
        <v>551.47315214639798</v>
      </c>
      <c r="L102" s="93" t="s">
        <v>169</v>
      </c>
      <c r="N102" s="182">
        <f>B102+'oil exporter'!B102-all!B102</f>
        <v>0</v>
      </c>
      <c r="O102" s="182">
        <f>C102+'oil exporter'!C102-all!C102</f>
        <v>0</v>
      </c>
      <c r="P102" s="182">
        <f>D102+'oil exporter'!D102-all!D102</f>
        <v>0</v>
      </c>
      <c r="Q102" s="182">
        <f>E102+'oil exporter'!E102-all!E102</f>
        <v>0</v>
      </c>
      <c r="R102" s="182">
        <f>F102+'oil exporter'!F102-all!F102</f>
        <v>0</v>
      </c>
      <c r="S102" s="182">
        <f>G102+'oil exporter'!G102-all!G102</f>
        <v>0</v>
      </c>
      <c r="T102" s="182">
        <f>H102+'oil exporter'!H102-all!H102</f>
        <v>0</v>
      </c>
      <c r="U102" s="182">
        <f>I102+'oil exporter'!I102-all!I102</f>
        <v>0</v>
      </c>
      <c r="V102" s="182">
        <f>J102+'oil exporter'!J102-all!J102</f>
        <v>0</v>
      </c>
      <c r="W102" s="182">
        <f>K102+'oil exporter'!K102-all!K102</f>
        <v>0</v>
      </c>
    </row>
    <row r="103" spans="1:95" ht="25.5">
      <c r="A103" s="92" t="s">
        <v>170</v>
      </c>
      <c r="B103" s="50">
        <f>SUM(bahrain!B102,egypt!B103,jordan!B103,lebanon!B103,palestine!B103,sudan!B103,syria!B103,yemen!B103)</f>
        <v>1400.4269163588388</v>
      </c>
      <c r="C103" s="50">
        <f>SUM(bahrain!C102,egypt!C103,jordan!C103,lebanon!C103,palestine!C103,sudan!C103,syria!C103,yemen!C103)</f>
        <v>753.78728860188357</v>
      </c>
      <c r="D103" s="50">
        <f>SUM(bahrain!D102,egypt!D103,jordan!D103,lebanon!D103,palestine!D103,sudan!D103,syria!D103,yemen!D103)</f>
        <v>791.05637044138462</v>
      </c>
      <c r="E103" s="50">
        <f>SUM(bahrain!E102,egypt!E103,jordan!E103,lebanon!E103,palestine!E103,sudan!E103,syria!E103,yemen!E103)</f>
        <v>963.68021627557312</v>
      </c>
      <c r="F103" s="155">
        <f>SUM(bahrain!F102,egypt!F103,jordan!F103,lebanon!F103,palestine!F103,sudan!F103,syria!F103,yemen!F103)</f>
        <v>1014.1335517776969</v>
      </c>
      <c r="G103" s="66">
        <f>SUM(bahrain!G102,egypt!G103,jordan!G103,lebanon!G103,palestine!G103,sudan!G103,syria!G103,yemen!G103)</f>
        <v>442.47260231373588</v>
      </c>
      <c r="H103" s="66">
        <f>SUM(bahrain!H102,egypt!H103,jordan!H103,lebanon!H103,palestine!H103,sudan!H103,syria!H103,yemen!H103)</f>
        <v>592.14224203670574</v>
      </c>
      <c r="I103" s="66">
        <f>SUM(bahrain!I102,egypt!I103,jordan!I103,lebanon!I103,palestine!I103,sudan!I103,syria!I103,yemen!I103)</f>
        <v>785.82045194701163</v>
      </c>
      <c r="J103" s="66">
        <f>SUM(bahrain!J102,egypt!J103,jordan!J103,lebanon!J103,palestine!J103,sudan!J103,syria!J103,yemen!J103)</f>
        <v>1125.5590323112256</v>
      </c>
      <c r="K103" s="137">
        <f>SUM(bahrain!K102,egypt!K103,jordan!K103,lebanon!K103,palestine!K103,sudan!K103,syria!K103,yemen!K103)</f>
        <v>849.97279041940419</v>
      </c>
      <c r="L103" s="93" t="s">
        <v>171</v>
      </c>
      <c r="N103" s="182">
        <f>B103+'oil exporter'!B103-all!B103</f>
        <v>0</v>
      </c>
      <c r="O103" s="182">
        <f>C103+'oil exporter'!C103-all!C103</f>
        <v>0</v>
      </c>
      <c r="P103" s="182">
        <f>D103+'oil exporter'!D103-all!D103</f>
        <v>0</v>
      </c>
      <c r="Q103" s="182">
        <f>E103+'oil exporter'!E103-all!E103</f>
        <v>0</v>
      </c>
      <c r="R103" s="182">
        <f>F103+'oil exporter'!F103-all!F103</f>
        <v>0</v>
      </c>
      <c r="S103" s="182">
        <f>G103+'oil exporter'!G103-all!G103</f>
        <v>0</v>
      </c>
      <c r="T103" s="182">
        <f>H103+'oil exporter'!H103-all!H103</f>
        <v>0</v>
      </c>
      <c r="U103" s="182">
        <f>I103+'oil exporter'!I103-all!I103</f>
        <v>0</v>
      </c>
      <c r="V103" s="182">
        <f>J103+'oil exporter'!J103-all!J103</f>
        <v>0</v>
      </c>
      <c r="W103" s="182">
        <f>K103+'oil exporter'!K103-all!K103</f>
        <v>0</v>
      </c>
    </row>
    <row r="104" spans="1:95" ht="13.5" thickBot="1">
      <c r="A104" s="51" t="s">
        <v>172</v>
      </c>
      <c r="B104" s="52" t="e">
        <f>SUM(bahrain!B103,egypt!#REF!,jordan!#REF!,lebanon!#REF!,palestine!#REF!,sudan!#REF!,syria!#REF!,yemen!#REF!)</f>
        <v>#REF!</v>
      </c>
      <c r="C104" s="52" t="e">
        <f>SUM(bahrain!C103,egypt!#REF!,jordan!#REF!,lebanon!#REF!,palestine!#REF!,sudan!#REF!,syria!#REF!,yemen!#REF!)</f>
        <v>#REF!</v>
      </c>
      <c r="D104" s="52" t="e">
        <f>SUM(bahrain!D103,egypt!#REF!,jordan!#REF!,lebanon!#REF!,palestine!#REF!,sudan!#REF!,syria!#REF!,yemen!#REF!)</f>
        <v>#REF!</v>
      </c>
      <c r="E104" s="52" t="e">
        <f>SUM(bahrain!E103,egypt!#REF!,jordan!#REF!,lebanon!#REF!,palestine!#REF!,sudan!#REF!,syria!#REF!,yemen!#REF!)</f>
        <v>#REF!</v>
      </c>
      <c r="F104" s="148" t="e">
        <f>SUM(bahrain!F103,egypt!#REF!,jordan!#REF!,lebanon!#REF!,palestine!#REF!,sudan!#REF!,syria!#REF!,yemen!#REF!)</f>
        <v>#REF!</v>
      </c>
      <c r="G104" s="52" t="e">
        <f>SUM(bahrain!G103,egypt!#REF!,jordan!#REF!,lebanon!#REF!,palestine!#REF!,sudan!#REF!,syria!#REF!,yemen!#REF!)</f>
        <v>#REF!</v>
      </c>
      <c r="H104" s="52" t="e">
        <f>SUM(bahrain!H103,egypt!#REF!,jordan!#REF!,lebanon!#REF!,palestine!#REF!,sudan!#REF!,syria!#REF!,yemen!#REF!)</f>
        <v>#REF!</v>
      </c>
      <c r="I104" s="52" t="e">
        <f>SUM(bahrain!I103,egypt!#REF!,jordan!#REF!,lebanon!#REF!,palestine!#REF!,sudan!#REF!,syria!#REF!,yemen!#REF!)</f>
        <v>#REF!</v>
      </c>
      <c r="J104" s="52" t="e">
        <f>SUM(bahrain!J103,egypt!#REF!,jordan!#REF!,lebanon!#REF!,palestine!#REF!,sudan!#REF!,syria!#REF!,yemen!#REF!)</f>
        <v>#REF!</v>
      </c>
      <c r="K104" s="148" t="e">
        <f>SUM(bahrain!K103,egypt!#REF!,jordan!#REF!,lebanon!#REF!,palestine!#REF!,sudan!#REF!,syria!#REF!,yemen!#REF!)</f>
        <v>#REF!</v>
      </c>
      <c r="L104" s="54" t="s">
        <v>173</v>
      </c>
      <c r="N104" s="182" t="e">
        <f>B104+'oil exporter'!B104-all!B104</f>
        <v>#REF!</v>
      </c>
      <c r="O104" s="182" t="e">
        <f>C104+'oil exporter'!C104-all!C104</f>
        <v>#REF!</v>
      </c>
      <c r="P104" s="182" t="e">
        <f>D104+'oil exporter'!D104-all!D104</f>
        <v>#REF!</v>
      </c>
      <c r="Q104" s="182" t="e">
        <f>E104+'oil exporter'!E104-all!E104</f>
        <v>#REF!</v>
      </c>
      <c r="R104" s="182" t="e">
        <f>F104+'oil exporter'!F104-all!F104</f>
        <v>#REF!</v>
      </c>
      <c r="S104" s="182" t="e">
        <f>G104+'oil exporter'!G104-all!G104</f>
        <v>#REF!</v>
      </c>
      <c r="T104" s="182" t="e">
        <f>H104+'oil exporter'!H104-all!H104</f>
        <v>#REF!</v>
      </c>
      <c r="U104" s="182" t="e">
        <f>I104+'oil exporter'!I104-all!I104</f>
        <v>#REF!</v>
      </c>
      <c r="V104" s="182" t="e">
        <f>J104+'oil exporter'!J104-all!J104</f>
        <v>#REF!</v>
      </c>
      <c r="W104" s="182" t="e">
        <f>K104+'oil exporter'!K104-all!K104</f>
        <v>#REF!</v>
      </c>
    </row>
    <row r="105" spans="1:95" s="99" customFormat="1">
      <c r="A105" s="94" t="s">
        <v>174</v>
      </c>
      <c r="B105" s="112"/>
      <c r="C105" s="112"/>
      <c r="D105" s="112"/>
      <c r="E105" s="112"/>
      <c r="F105" s="112"/>
      <c r="G105" s="113"/>
      <c r="H105" s="113"/>
      <c r="I105" s="113"/>
      <c r="J105" s="113"/>
      <c r="K105" s="113"/>
      <c r="L105" s="97" t="s">
        <v>190</v>
      </c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</row>
    <row r="106" spans="1:95" s="99" customFormat="1">
      <c r="A106" s="100" t="s">
        <v>191</v>
      </c>
      <c r="B106" s="95"/>
      <c r="C106" s="96"/>
      <c r="D106" s="95"/>
      <c r="E106" s="95"/>
      <c r="F106" s="95"/>
      <c r="G106" s="96"/>
      <c r="H106" s="96"/>
      <c r="I106" s="96"/>
      <c r="J106" s="96"/>
      <c r="K106" s="96"/>
      <c r="L106" s="97" t="s">
        <v>206</v>
      </c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</row>
    <row r="107" spans="1:95" s="99" customFormat="1">
      <c r="A107" s="100" t="s">
        <v>192</v>
      </c>
      <c r="B107" s="95"/>
      <c r="C107" s="96"/>
      <c r="D107" s="95"/>
      <c r="E107" s="95"/>
      <c r="F107" s="95"/>
      <c r="G107" s="96"/>
      <c r="H107" s="96"/>
      <c r="I107" s="96"/>
      <c r="J107" s="96"/>
      <c r="K107" s="96"/>
      <c r="L107" s="97" t="s">
        <v>203</v>
      </c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</row>
    <row r="108" spans="1:95" s="99" customFormat="1">
      <c r="A108" s="100" t="s">
        <v>204</v>
      </c>
      <c r="C108" s="98"/>
      <c r="G108" s="98"/>
      <c r="H108" s="98"/>
      <c r="I108" s="98"/>
      <c r="J108" s="98"/>
      <c r="K108" s="98"/>
      <c r="L108" s="97" t="s">
        <v>205</v>
      </c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</row>
    <row r="109" spans="1:95" s="13" customFormat="1">
      <c r="A109" s="100" t="s">
        <v>175</v>
      </c>
      <c r="B109" s="149"/>
      <c r="C109" s="149"/>
      <c r="D109" s="149"/>
      <c r="E109" s="149"/>
      <c r="F109" s="149"/>
      <c r="G109" s="150"/>
      <c r="H109" s="150"/>
      <c r="I109" s="150"/>
      <c r="J109" s="150"/>
      <c r="K109" s="150"/>
      <c r="L109" s="101" t="s">
        <v>182</v>
      </c>
      <c r="M109" s="12"/>
      <c r="N109" s="98"/>
      <c r="O109" s="98"/>
      <c r="P109" s="98"/>
      <c r="Q109" s="98"/>
      <c r="R109" s="98"/>
      <c r="S109" s="98"/>
      <c r="T109" s="98"/>
      <c r="U109" s="98"/>
      <c r="V109" s="98"/>
      <c r="W109" s="98"/>
    </row>
    <row r="110" spans="1:95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N110" s="98"/>
      <c r="O110" s="98"/>
      <c r="P110" s="98"/>
      <c r="Q110" s="98"/>
      <c r="R110" s="98"/>
      <c r="S110" s="98"/>
      <c r="T110" s="98"/>
      <c r="U110" s="98"/>
      <c r="V110" s="98"/>
      <c r="W110" s="98"/>
    </row>
    <row r="111" spans="1:95">
      <c r="B111" s="159"/>
      <c r="C111" s="115"/>
      <c r="D111" s="115"/>
      <c r="E111" s="115"/>
      <c r="F111" s="115"/>
      <c r="G111" s="115"/>
      <c r="H111" s="115"/>
      <c r="I111" s="115"/>
      <c r="J111" s="115"/>
      <c r="K111" s="115"/>
      <c r="N111" s="98"/>
      <c r="O111" s="98"/>
      <c r="P111" s="98"/>
      <c r="Q111" s="98"/>
      <c r="R111" s="98"/>
      <c r="S111" s="98"/>
      <c r="T111" s="98"/>
      <c r="U111" s="98"/>
      <c r="V111" s="98"/>
      <c r="W111" s="98"/>
    </row>
    <row r="112" spans="1:95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108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</row>
    <row r="114" spans="1:108" s="99" customFormat="1">
      <c r="A114" s="100"/>
      <c r="B114" s="112"/>
      <c r="C114" s="112"/>
      <c r="D114" s="112"/>
      <c r="E114" s="112"/>
      <c r="F114" s="112"/>
      <c r="G114" s="113"/>
      <c r="H114" s="113"/>
      <c r="I114" s="113"/>
      <c r="J114" s="113"/>
      <c r="K114" s="113"/>
      <c r="L114" s="97"/>
      <c r="M114" s="98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108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</row>
    <row r="116" spans="1:108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</row>
    <row r="117" spans="1:108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</row>
    <row r="118" spans="1:108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</row>
    <row r="119" spans="1:108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</row>
    <row r="120" spans="1:108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</row>
    <row r="121" spans="1:108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</row>
    <row r="122" spans="1:108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</row>
    <row r="123" spans="1:108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</row>
    <row r="124" spans="1:108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</row>
    <row r="125" spans="1:108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</row>
    <row r="126" spans="1:108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</row>
    <row r="127" spans="1:108" ht="13.5" thickBot="1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</row>
    <row r="128" spans="1:108">
      <c r="B128" s="166">
        <f>B5</f>
        <v>2007</v>
      </c>
      <c r="C128" s="167">
        <f t="shared" ref="C128:K128" si="1">C5</f>
        <v>2008</v>
      </c>
      <c r="D128" s="167">
        <f t="shared" si="1"/>
        <v>2009</v>
      </c>
      <c r="E128" s="167">
        <f t="shared" si="1"/>
        <v>2010</v>
      </c>
      <c r="F128" s="168">
        <f t="shared" si="1"/>
        <v>2011</v>
      </c>
      <c r="G128" s="166">
        <f t="shared" si="1"/>
        <v>2007</v>
      </c>
      <c r="H128" s="167">
        <f t="shared" si="1"/>
        <v>2008</v>
      </c>
      <c r="I128" s="167">
        <f t="shared" si="1"/>
        <v>2009</v>
      </c>
      <c r="J128" s="167">
        <f t="shared" si="1"/>
        <v>2010</v>
      </c>
      <c r="K128" s="168">
        <f t="shared" si="1"/>
        <v>2011</v>
      </c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>
      <c r="B129" s="154"/>
      <c r="C129" s="4"/>
      <c r="D129" s="4"/>
      <c r="E129" s="4"/>
      <c r="F129" s="169"/>
      <c r="G129" s="154"/>
      <c r="H129" s="4"/>
      <c r="I129" s="4"/>
      <c r="J129" s="4"/>
      <c r="K129" s="169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13.5" thickBot="1">
      <c r="A130" s="102" t="s">
        <v>209</v>
      </c>
      <c r="B130" s="170">
        <f>B6-B9</f>
        <v>141688.58460263832</v>
      </c>
      <c r="C130" s="171">
        <f t="shared" ref="C130:K130" si="2">C6-C9</f>
        <v>117001.13076500835</v>
      </c>
      <c r="D130" s="171">
        <f t="shared" si="2"/>
        <v>135501.48282189193</v>
      </c>
      <c r="E130" s="171">
        <f t="shared" si="2"/>
        <v>147456.017387195</v>
      </c>
      <c r="F130" s="172">
        <f t="shared" si="2"/>
        <v>125655.40293277861</v>
      </c>
      <c r="G130" s="173">
        <f t="shared" si="2"/>
        <v>53859.749999444481</v>
      </c>
      <c r="H130" s="174">
        <f t="shared" si="2"/>
        <v>45618.03319023973</v>
      </c>
      <c r="I130" s="174">
        <f t="shared" si="2"/>
        <v>53457.181950348095</v>
      </c>
      <c r="J130" s="174">
        <f t="shared" si="2"/>
        <v>62342.501105261828</v>
      </c>
      <c r="K130" s="175">
        <f t="shared" si="2"/>
        <v>45093.408740700674</v>
      </c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</row>
    <row r="132" spans="1:108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</row>
    <row r="133" spans="1:108">
      <c r="B133" s="115">
        <f>B71-B9</f>
        <v>16373.57278687584</v>
      </c>
      <c r="C133" s="115">
        <f t="shared" ref="C133:F133" si="3">C71-C9</f>
        <v>11975.902558173968</v>
      </c>
      <c r="D133" s="115">
        <f t="shared" si="3"/>
        <v>14741.602392018322</v>
      </c>
      <c r="E133" s="115">
        <f t="shared" si="3"/>
        <v>16023.640391885425</v>
      </c>
      <c r="F133" s="115">
        <f t="shared" si="3"/>
        <v>17333.377574400547</v>
      </c>
      <c r="G133" s="115"/>
      <c r="H133" s="115"/>
      <c r="I133" s="115"/>
      <c r="J133" s="115"/>
      <c r="K133" s="115"/>
    </row>
    <row r="134" spans="1:108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</row>
    <row r="135" spans="1:108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</row>
    <row r="136" spans="1:108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</row>
    <row r="137" spans="1:108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</row>
    <row r="138" spans="1:108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</row>
    <row r="139" spans="1:108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</row>
    <row r="140" spans="1:108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</row>
    <row r="141" spans="1:108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</row>
    <row r="142" spans="1:108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</row>
  </sheetData>
  <mergeCells count="3">
    <mergeCell ref="A3:L3"/>
    <mergeCell ref="B4:F4"/>
    <mergeCell ref="G4:K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33" sqref="L33"/>
    </sheetView>
  </sheetViews>
  <sheetFormatPr defaultRowHeight="12.7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F116"/>
  <sheetViews>
    <sheetView view="pageBreakPreview" zoomScaleNormal="80" zoomScaleSheetLayoutView="100" workbookViewId="0">
      <selection activeCell="N1" sqref="N1:W1048576"/>
    </sheetView>
  </sheetViews>
  <sheetFormatPr defaultRowHeight="12.75"/>
  <cols>
    <col min="1" max="1" width="31.42578125" style="114" customWidth="1"/>
    <col min="2" max="2" width="9.28515625" style="230" bestFit="1" customWidth="1"/>
    <col min="3" max="3" width="10.140625" style="230" bestFit="1" customWidth="1"/>
    <col min="4" max="6" width="10" style="230" customWidth="1"/>
    <col min="7" max="9" width="9.42578125" style="230" bestFit="1" customWidth="1"/>
    <col min="10" max="11" width="9.42578125" style="230" customWidth="1"/>
    <col min="12" max="12" width="31.42578125" style="235" customWidth="1"/>
    <col min="13" max="13" width="9.140625" style="229"/>
    <col min="14" max="14" width="9.140625" style="255"/>
    <col min="15" max="16" width="9.140625" style="229"/>
    <col min="17" max="16384" width="9.140625" style="230"/>
  </cols>
  <sheetData>
    <row r="1" spans="1:84" s="212" customFormat="1" ht="18.75" customHeight="1">
      <c r="A1" s="207" t="s">
        <v>266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10"/>
      <c r="M1" s="211"/>
      <c r="N1" s="253"/>
      <c r="O1" s="211"/>
      <c r="P1" s="211"/>
    </row>
    <row r="2" spans="1:84" s="212" customFormat="1" ht="15" customHeight="1">
      <c r="A2" s="176" t="s">
        <v>267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10"/>
      <c r="M2" s="211"/>
      <c r="N2" s="253"/>
      <c r="O2" s="211"/>
      <c r="P2" s="211"/>
    </row>
    <row r="3" spans="1:84" s="212" customFormat="1" ht="15" customHeight="1">
      <c r="A3" s="276" t="s">
        <v>268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11"/>
      <c r="N3" s="254"/>
      <c r="O3" s="211"/>
      <c r="P3" s="211"/>
    </row>
    <row r="4" spans="1:84" ht="15" customHeight="1" thickBot="1">
      <c r="A4" s="8" t="s">
        <v>0</v>
      </c>
      <c r="B4" s="277" t="s">
        <v>1</v>
      </c>
      <c r="C4" s="277"/>
      <c r="D4" s="277"/>
      <c r="E4" s="277"/>
      <c r="F4" s="277"/>
      <c r="G4" s="277" t="s">
        <v>297</v>
      </c>
      <c r="H4" s="277"/>
      <c r="I4" s="277"/>
      <c r="J4" s="277"/>
      <c r="K4" s="277"/>
      <c r="L4" s="9" t="s">
        <v>3</v>
      </c>
    </row>
    <row r="5" spans="1:84" s="99" customFormat="1" ht="15.75" customHeight="1" thickBot="1">
      <c r="A5" s="189"/>
      <c r="B5" s="215">
        <v>2008</v>
      </c>
      <c r="C5" s="215">
        <v>2009</v>
      </c>
      <c r="D5" s="215">
        <v>2010</v>
      </c>
      <c r="E5" s="215">
        <v>2011</v>
      </c>
      <c r="F5" s="219">
        <v>2012</v>
      </c>
      <c r="G5" s="215">
        <v>2008</v>
      </c>
      <c r="H5" s="215">
        <v>2009</v>
      </c>
      <c r="I5" s="215">
        <v>2010</v>
      </c>
      <c r="J5" s="215">
        <v>2011</v>
      </c>
      <c r="K5" s="219">
        <v>2012</v>
      </c>
      <c r="L5" s="221" t="s">
        <v>4</v>
      </c>
      <c r="M5" s="98"/>
      <c r="N5" s="260"/>
      <c r="O5" s="98"/>
      <c r="P5" s="98"/>
    </row>
    <row r="6" spans="1:84" s="99" customFormat="1" ht="19.5" customHeight="1" thickBot="1">
      <c r="A6" s="191" t="s">
        <v>5</v>
      </c>
      <c r="B6" s="15" t="s">
        <v>299</v>
      </c>
      <c r="C6" s="15" t="s">
        <v>299</v>
      </c>
      <c r="D6" s="15">
        <v>27410.811179169483</v>
      </c>
      <c r="E6" s="15">
        <v>49141.554178806735</v>
      </c>
      <c r="F6" s="15">
        <v>24443.211266631493</v>
      </c>
      <c r="G6" s="118">
        <v>61273.282383128782</v>
      </c>
      <c r="H6" s="15">
        <v>41791.700010676017</v>
      </c>
      <c r="I6" s="15">
        <v>52482.600012494499</v>
      </c>
      <c r="J6" s="15">
        <v>83225.899933456269</v>
      </c>
      <c r="K6" s="127">
        <v>94391.501959000001</v>
      </c>
      <c r="L6" s="192" t="s">
        <v>6</v>
      </c>
      <c r="M6" s="98"/>
      <c r="N6" s="260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</row>
    <row r="7" spans="1:84" ht="19.5" customHeight="1">
      <c r="A7" s="17" t="s">
        <v>7</v>
      </c>
      <c r="B7" s="18" t="s">
        <v>299</v>
      </c>
      <c r="C7" s="18" t="s">
        <v>299</v>
      </c>
      <c r="D7" s="18">
        <v>11855.557750092283</v>
      </c>
      <c r="E7" s="18">
        <v>26036.308500646737</v>
      </c>
      <c r="F7" s="18">
        <v>5833.0527842039655</v>
      </c>
      <c r="G7" s="126">
        <v>0.21499495155233903</v>
      </c>
      <c r="H7" s="19">
        <v>0.71657129634995698</v>
      </c>
      <c r="I7" s="19">
        <v>1.7482861079909886</v>
      </c>
      <c r="J7" s="19">
        <v>2.6701528315452121</v>
      </c>
      <c r="K7" s="146">
        <v>6.4465000000000003</v>
      </c>
      <c r="L7" s="36" t="s">
        <v>8</v>
      </c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</row>
    <row r="8" spans="1:84" ht="20.100000000000001" customHeight="1">
      <c r="A8" s="85" t="s">
        <v>9</v>
      </c>
      <c r="B8" s="22" t="s">
        <v>299</v>
      </c>
      <c r="C8" s="22" t="s">
        <v>299</v>
      </c>
      <c r="D8" s="22">
        <v>13627.7534290772</v>
      </c>
      <c r="E8" s="22">
        <v>19680.333233369995</v>
      </c>
      <c r="F8" s="129">
        <v>13290.458482427528</v>
      </c>
      <c r="G8" s="22">
        <v>200.08698389441557</v>
      </c>
      <c r="H8" s="22">
        <v>139.72142467854775</v>
      </c>
      <c r="I8" s="22">
        <v>199.20176074623876</v>
      </c>
      <c r="J8" s="22">
        <v>221.10478371182199</v>
      </c>
      <c r="K8" s="129">
        <v>287.55545899999998</v>
      </c>
      <c r="L8" s="193" t="s">
        <v>10</v>
      </c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</row>
    <row r="9" spans="1:84" ht="23.25" customHeight="1">
      <c r="A9" s="85" t="s">
        <v>330</v>
      </c>
      <c r="B9" s="22" t="s">
        <v>299</v>
      </c>
      <c r="C9" s="22" t="s">
        <v>299</v>
      </c>
      <c r="D9" s="22">
        <v>1927.5</v>
      </c>
      <c r="E9" s="22">
        <v>3417</v>
      </c>
      <c r="F9" s="129">
        <v>5319.7</v>
      </c>
      <c r="G9" s="22">
        <v>61072.980404282811</v>
      </c>
      <c r="H9" s="22">
        <v>41651.262014701118</v>
      </c>
      <c r="I9" s="22">
        <v>52281.649965640267</v>
      </c>
      <c r="J9" s="22">
        <v>83002.124996912898</v>
      </c>
      <c r="K9" s="129">
        <v>94097.5</v>
      </c>
      <c r="L9" s="193" t="s">
        <v>303</v>
      </c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</row>
    <row r="10" spans="1:84" ht="20.100000000000001" customHeight="1" thickBot="1">
      <c r="A10" s="194" t="s">
        <v>183</v>
      </c>
      <c r="B10" s="18" t="s">
        <v>299</v>
      </c>
      <c r="C10" s="18" t="s">
        <v>299</v>
      </c>
      <c r="D10" s="18" t="s">
        <v>324</v>
      </c>
      <c r="E10" s="18">
        <v>7.9124447900009152</v>
      </c>
      <c r="F10" s="128" t="s">
        <v>324</v>
      </c>
      <c r="G10" s="164" t="s">
        <v>324</v>
      </c>
      <c r="H10" s="18" t="s">
        <v>324</v>
      </c>
      <c r="I10" s="18" t="s">
        <v>324</v>
      </c>
      <c r="J10" s="18" t="s">
        <v>324</v>
      </c>
      <c r="K10" s="128" t="s">
        <v>324</v>
      </c>
      <c r="L10" s="195" t="s">
        <v>194</v>
      </c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</row>
    <row r="11" spans="1:84" s="99" customFormat="1" ht="13.5" thickBot="1">
      <c r="A11" s="189" t="s">
        <v>11</v>
      </c>
      <c r="B11" s="27" t="s">
        <v>299</v>
      </c>
      <c r="C11" s="27" t="s">
        <v>299</v>
      </c>
      <c r="D11" s="27">
        <v>5833.7807266729997</v>
      </c>
      <c r="E11" s="27">
        <v>17771.904285703735</v>
      </c>
      <c r="F11" s="130">
        <v>4710.0168962320004</v>
      </c>
      <c r="G11" s="27">
        <v>0.10832662558932619</v>
      </c>
      <c r="H11" s="27">
        <v>0.60080537601434869</v>
      </c>
      <c r="I11" s="27">
        <v>1.7121282500837072</v>
      </c>
      <c r="J11" s="27">
        <v>2.5799687950067405</v>
      </c>
      <c r="K11" s="130">
        <v>6.4267440000000002</v>
      </c>
      <c r="L11" s="196" t="s">
        <v>12</v>
      </c>
      <c r="M11" s="98"/>
      <c r="N11" s="260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</row>
    <row r="12" spans="1:84" ht="18" customHeight="1" thickBot="1">
      <c r="A12" s="263" t="s">
        <v>300</v>
      </c>
      <c r="B12" s="15" t="s">
        <v>299</v>
      </c>
      <c r="C12" s="15" t="s">
        <v>299</v>
      </c>
      <c r="D12" s="15">
        <v>3578.6739036229997</v>
      </c>
      <c r="E12" s="15">
        <v>17160.625129723732</v>
      </c>
      <c r="F12" s="127">
        <v>2175.9029681920006</v>
      </c>
      <c r="G12" s="264" t="s">
        <v>324</v>
      </c>
      <c r="H12" s="264">
        <v>0.60080537601434869</v>
      </c>
      <c r="I12" s="264">
        <v>1.4376527233526588</v>
      </c>
      <c r="J12" s="264">
        <v>2.5799687950067405</v>
      </c>
      <c r="K12" s="265">
        <v>6.4044090000000002</v>
      </c>
      <c r="L12" s="192" t="s">
        <v>304</v>
      </c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</row>
    <row r="13" spans="1:84" ht="15.75" customHeight="1">
      <c r="A13" s="32" t="s">
        <v>13</v>
      </c>
      <c r="B13" s="22" t="s">
        <v>299</v>
      </c>
      <c r="C13" s="22" t="s">
        <v>299</v>
      </c>
      <c r="D13" s="22">
        <v>3516.4131528929997</v>
      </c>
      <c r="E13" s="22">
        <v>3783.7230476137352</v>
      </c>
      <c r="F13" s="129">
        <v>3555.0741498920002</v>
      </c>
      <c r="G13" s="33" t="s">
        <v>324</v>
      </c>
      <c r="H13" s="33">
        <v>0.60080537601434869</v>
      </c>
      <c r="I13" s="33">
        <v>1.4439068081450972</v>
      </c>
      <c r="J13" s="33">
        <v>2.5799687950067405</v>
      </c>
      <c r="K13" s="131">
        <v>6.4179089999999999</v>
      </c>
      <c r="L13" s="34" t="s">
        <v>14</v>
      </c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</row>
    <row r="14" spans="1:84" ht="15.75" customHeight="1">
      <c r="A14" s="197" t="s">
        <v>15</v>
      </c>
      <c r="B14" s="18" t="s">
        <v>299</v>
      </c>
      <c r="C14" s="18" t="s">
        <v>299</v>
      </c>
      <c r="D14" s="18">
        <v>3434.7902812929997</v>
      </c>
      <c r="E14" s="18">
        <v>3734.9539469937354</v>
      </c>
      <c r="F14" s="128">
        <v>1659.2653198920004</v>
      </c>
      <c r="G14" s="18" t="s">
        <v>324</v>
      </c>
      <c r="H14" s="18">
        <v>0.60080537601434869</v>
      </c>
      <c r="I14" s="18">
        <v>1.4359588731123456</v>
      </c>
      <c r="J14" s="18">
        <v>2.5799687950067405</v>
      </c>
      <c r="K14" s="128">
        <v>6.4044090000000002</v>
      </c>
      <c r="L14" s="36" t="s">
        <v>16</v>
      </c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</row>
    <row r="15" spans="1:84">
      <c r="A15" s="40" t="s">
        <v>17</v>
      </c>
      <c r="B15" s="38" t="s">
        <v>299</v>
      </c>
      <c r="C15" s="38" t="s">
        <v>299</v>
      </c>
      <c r="D15" s="38">
        <v>62.245438</v>
      </c>
      <c r="E15" s="38">
        <v>241.20506631999999</v>
      </c>
      <c r="F15" s="132">
        <v>42.956704000000002</v>
      </c>
      <c r="G15" s="38" t="s">
        <v>324</v>
      </c>
      <c r="H15" s="38" t="s">
        <v>324</v>
      </c>
      <c r="I15" s="38" t="s">
        <v>324</v>
      </c>
      <c r="J15" s="7" t="s">
        <v>324</v>
      </c>
      <c r="K15" s="132" t="s">
        <v>324</v>
      </c>
      <c r="L15" s="41" t="s">
        <v>18</v>
      </c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</row>
    <row r="16" spans="1:84">
      <c r="A16" s="40" t="s">
        <v>19</v>
      </c>
      <c r="B16" s="38" t="s">
        <v>299</v>
      </c>
      <c r="C16" s="38" t="s">
        <v>299</v>
      </c>
      <c r="D16" s="38">
        <v>191.43820810299999</v>
      </c>
      <c r="E16" s="38">
        <v>25.067177399999998</v>
      </c>
      <c r="F16" s="132">
        <v>20.549557380000003</v>
      </c>
      <c r="G16" s="38" t="s">
        <v>324</v>
      </c>
      <c r="H16" s="38" t="s">
        <v>324</v>
      </c>
      <c r="I16" s="38" t="s">
        <v>324</v>
      </c>
      <c r="J16" s="38" t="s">
        <v>324</v>
      </c>
      <c r="K16" s="132" t="s">
        <v>324</v>
      </c>
      <c r="L16" s="41" t="s">
        <v>20</v>
      </c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</row>
    <row r="17" spans="1:84">
      <c r="A17" s="40" t="s">
        <v>21</v>
      </c>
      <c r="B17" s="38" t="s">
        <v>299</v>
      </c>
      <c r="C17" s="38" t="s">
        <v>299</v>
      </c>
      <c r="D17" s="38">
        <v>3.8095690000000002</v>
      </c>
      <c r="E17" s="38">
        <v>19.763588295000002</v>
      </c>
      <c r="F17" s="132">
        <v>29.019488899999999</v>
      </c>
      <c r="G17" s="38" t="s">
        <v>324</v>
      </c>
      <c r="H17" s="38" t="s">
        <v>324</v>
      </c>
      <c r="I17" s="38" t="s">
        <v>324</v>
      </c>
      <c r="J17" s="38" t="s">
        <v>324</v>
      </c>
      <c r="K17" s="132" t="s">
        <v>324</v>
      </c>
      <c r="L17" s="41" t="s">
        <v>22</v>
      </c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</row>
    <row r="18" spans="1:84">
      <c r="A18" s="40" t="s">
        <v>23</v>
      </c>
      <c r="B18" s="38" t="s">
        <v>299</v>
      </c>
      <c r="C18" s="38" t="s">
        <v>299</v>
      </c>
      <c r="D18" s="38">
        <v>10.450348999999999</v>
      </c>
      <c r="E18" s="38">
        <v>3.7657989999999999</v>
      </c>
      <c r="F18" s="132">
        <v>7.6455820000000001</v>
      </c>
      <c r="G18" s="38" t="s">
        <v>324</v>
      </c>
      <c r="H18" s="38" t="s">
        <v>324</v>
      </c>
      <c r="I18" s="38" t="s">
        <v>324</v>
      </c>
      <c r="J18" s="38" t="s">
        <v>324</v>
      </c>
      <c r="K18" s="132" t="s">
        <v>324</v>
      </c>
      <c r="L18" s="41" t="s">
        <v>24</v>
      </c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</row>
    <row r="19" spans="1:84">
      <c r="A19" s="40" t="s">
        <v>25</v>
      </c>
      <c r="B19" s="38" t="s">
        <v>299</v>
      </c>
      <c r="C19" s="38" t="s">
        <v>299</v>
      </c>
      <c r="D19" s="38">
        <v>1188.6764665000001</v>
      </c>
      <c r="E19" s="38">
        <v>1664.8052879200002</v>
      </c>
      <c r="F19" s="132">
        <v>248.10088034</v>
      </c>
      <c r="G19" s="38" t="s">
        <v>324</v>
      </c>
      <c r="H19" s="38" t="s">
        <v>324</v>
      </c>
      <c r="I19" s="38" t="s">
        <v>324</v>
      </c>
      <c r="J19" s="38" t="s">
        <v>324</v>
      </c>
      <c r="K19" s="132" t="s">
        <v>324</v>
      </c>
      <c r="L19" s="41" t="s">
        <v>26</v>
      </c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</row>
    <row r="20" spans="1:84">
      <c r="A20" s="40" t="s">
        <v>27</v>
      </c>
      <c r="B20" s="38" t="s">
        <v>299</v>
      </c>
      <c r="C20" s="38" t="s">
        <v>299</v>
      </c>
      <c r="D20" s="38">
        <v>924.42268555999999</v>
      </c>
      <c r="E20" s="38">
        <v>694.07927819400015</v>
      </c>
      <c r="F20" s="132">
        <v>569.4453797000001</v>
      </c>
      <c r="G20" s="38" t="s">
        <v>324</v>
      </c>
      <c r="H20" s="38" t="s">
        <v>324</v>
      </c>
      <c r="I20" s="38" t="s">
        <v>324</v>
      </c>
      <c r="J20" s="38" t="s">
        <v>324</v>
      </c>
      <c r="K20" s="132" t="s">
        <v>324</v>
      </c>
      <c r="L20" s="41" t="s">
        <v>28</v>
      </c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</row>
    <row r="21" spans="1:84">
      <c r="A21" s="40" t="s">
        <v>29</v>
      </c>
      <c r="B21" s="38" t="s">
        <v>299</v>
      </c>
      <c r="C21" s="38" t="s">
        <v>299</v>
      </c>
      <c r="D21" s="38">
        <v>4.2773709999999996</v>
      </c>
      <c r="E21" s="38">
        <v>6.5354910000000004</v>
      </c>
      <c r="F21" s="132">
        <v>4.5672110000000004</v>
      </c>
      <c r="G21" s="38" t="s">
        <v>324</v>
      </c>
      <c r="H21" s="38" t="s">
        <v>324</v>
      </c>
      <c r="I21" s="38" t="s">
        <v>324</v>
      </c>
      <c r="J21" s="38" t="s">
        <v>324</v>
      </c>
      <c r="K21" s="132" t="s">
        <v>324</v>
      </c>
      <c r="L21" s="41" t="s">
        <v>30</v>
      </c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</row>
    <row r="22" spans="1:84">
      <c r="A22" s="40" t="s">
        <v>31</v>
      </c>
      <c r="B22" s="38" t="s">
        <v>299</v>
      </c>
      <c r="C22" s="38" t="s">
        <v>299</v>
      </c>
      <c r="D22" s="38">
        <v>7.1119430000000001</v>
      </c>
      <c r="E22" s="38">
        <v>19.673816160000001</v>
      </c>
      <c r="F22" s="132">
        <v>12.384939599999999</v>
      </c>
      <c r="G22" s="38" t="s">
        <v>324</v>
      </c>
      <c r="H22" s="38" t="s">
        <v>324</v>
      </c>
      <c r="I22" s="38" t="s">
        <v>324</v>
      </c>
      <c r="J22" s="38" t="s">
        <v>324</v>
      </c>
      <c r="K22" s="132" t="s">
        <v>324</v>
      </c>
      <c r="L22" s="41" t="s">
        <v>32</v>
      </c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</row>
    <row r="23" spans="1:84">
      <c r="A23" s="40" t="s">
        <v>33</v>
      </c>
      <c r="B23" s="38" t="s">
        <v>299</v>
      </c>
      <c r="C23" s="38" t="s">
        <v>299</v>
      </c>
      <c r="D23" s="38">
        <v>409.99457043000001</v>
      </c>
      <c r="E23" s="38">
        <v>294.14499212473504</v>
      </c>
      <c r="F23" s="132">
        <v>288.32435014999999</v>
      </c>
      <c r="G23" s="38" t="s">
        <v>324</v>
      </c>
      <c r="H23" s="38">
        <v>0.56143538688803363</v>
      </c>
      <c r="I23" s="38">
        <v>1.0979944055245743</v>
      </c>
      <c r="J23" s="38">
        <v>2.3426173640480696</v>
      </c>
      <c r="K23" s="132" t="s">
        <v>324</v>
      </c>
      <c r="L23" s="41" t="s">
        <v>34</v>
      </c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</row>
    <row r="24" spans="1:84">
      <c r="A24" s="40" t="s">
        <v>35</v>
      </c>
      <c r="B24" s="38" t="s">
        <v>299</v>
      </c>
      <c r="C24" s="38" t="s">
        <v>299</v>
      </c>
      <c r="D24" s="38">
        <v>0.36408099999999999</v>
      </c>
      <c r="E24" s="38" t="s">
        <v>324</v>
      </c>
      <c r="F24" s="132" t="s">
        <v>324</v>
      </c>
      <c r="G24" s="38" t="s">
        <v>324</v>
      </c>
      <c r="H24" s="38" t="s">
        <v>324</v>
      </c>
      <c r="I24" s="38" t="s">
        <v>324</v>
      </c>
      <c r="J24" s="38" t="s">
        <v>324</v>
      </c>
      <c r="K24" s="132" t="s">
        <v>324</v>
      </c>
      <c r="L24" s="41" t="s">
        <v>36</v>
      </c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</row>
    <row r="25" spans="1:84">
      <c r="A25" s="40" t="s">
        <v>37</v>
      </c>
      <c r="B25" s="38" t="s">
        <v>299</v>
      </c>
      <c r="C25" s="38" t="s">
        <v>299</v>
      </c>
      <c r="D25" s="38">
        <v>13.004742949999999</v>
      </c>
      <c r="E25" s="38">
        <v>95.70187039999999</v>
      </c>
      <c r="F25" s="132">
        <v>58.27836027</v>
      </c>
      <c r="G25" s="38" t="s">
        <v>324</v>
      </c>
      <c r="H25" s="38" t="s">
        <v>324</v>
      </c>
      <c r="I25" s="38" t="s">
        <v>324</v>
      </c>
      <c r="J25" s="38" t="s">
        <v>324</v>
      </c>
      <c r="K25" s="132" t="s">
        <v>324</v>
      </c>
      <c r="L25" s="41" t="s">
        <v>38</v>
      </c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</row>
    <row r="26" spans="1:84">
      <c r="A26" s="40" t="s">
        <v>39</v>
      </c>
      <c r="B26" s="38" t="s">
        <v>299</v>
      </c>
      <c r="C26" s="38" t="s">
        <v>299</v>
      </c>
      <c r="D26" s="38" t="s">
        <v>324</v>
      </c>
      <c r="E26" s="38">
        <v>1.840406</v>
      </c>
      <c r="F26" s="132">
        <v>0.65002499999999996</v>
      </c>
      <c r="G26" s="38" t="s">
        <v>324</v>
      </c>
      <c r="H26" s="38" t="s">
        <v>324</v>
      </c>
      <c r="I26" s="38" t="s">
        <v>324</v>
      </c>
      <c r="J26" s="38" t="s">
        <v>324</v>
      </c>
      <c r="K26" s="132" t="s">
        <v>324</v>
      </c>
      <c r="L26" s="41" t="s">
        <v>40</v>
      </c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</row>
    <row r="27" spans="1:84">
      <c r="A27" s="40" t="s">
        <v>41</v>
      </c>
      <c r="B27" s="38" t="s">
        <v>299</v>
      </c>
      <c r="C27" s="38" t="s">
        <v>299</v>
      </c>
      <c r="D27" s="38">
        <v>28.244835999999999</v>
      </c>
      <c r="E27" s="38">
        <v>86.996632319999989</v>
      </c>
      <c r="F27" s="132">
        <v>82.169261400000011</v>
      </c>
      <c r="G27" s="38" t="s">
        <v>324</v>
      </c>
      <c r="H27" s="38" t="s">
        <v>324</v>
      </c>
      <c r="I27" s="38" t="s">
        <v>324</v>
      </c>
      <c r="J27" s="38" t="s">
        <v>324</v>
      </c>
      <c r="K27" s="132">
        <v>5.4633000000000001E-2</v>
      </c>
      <c r="L27" s="41" t="s">
        <v>42</v>
      </c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</row>
    <row r="28" spans="1:84">
      <c r="A28" s="40" t="s">
        <v>43</v>
      </c>
      <c r="B28" s="38" t="s">
        <v>299</v>
      </c>
      <c r="C28" s="38" t="s">
        <v>299</v>
      </c>
      <c r="D28" s="38">
        <v>136.17771049999999</v>
      </c>
      <c r="E28" s="38">
        <v>115.91362751000001</v>
      </c>
      <c r="F28" s="132">
        <v>79.233532252000003</v>
      </c>
      <c r="G28" s="38" t="s">
        <v>324</v>
      </c>
      <c r="H28" s="38" t="s">
        <v>324</v>
      </c>
      <c r="I28" s="38">
        <v>5.7616698792524734E-2</v>
      </c>
      <c r="J28" s="38" t="s">
        <v>324</v>
      </c>
      <c r="K28" s="132" t="s">
        <v>324</v>
      </c>
      <c r="L28" s="41" t="s">
        <v>44</v>
      </c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</row>
    <row r="29" spans="1:84" ht="25.5">
      <c r="A29" s="198" t="s">
        <v>239</v>
      </c>
      <c r="B29" s="38" t="s">
        <v>299</v>
      </c>
      <c r="C29" s="38" t="s">
        <v>299</v>
      </c>
      <c r="D29" s="38">
        <v>454.54992025000001</v>
      </c>
      <c r="E29" s="38">
        <v>465.46091435</v>
      </c>
      <c r="F29" s="132">
        <v>215.9400479</v>
      </c>
      <c r="G29" s="38" t="s">
        <v>324</v>
      </c>
      <c r="H29" s="38" t="s">
        <v>324</v>
      </c>
      <c r="I29" s="38">
        <v>0.25958058370966997</v>
      </c>
      <c r="J29" s="38">
        <v>0.20966048195969419</v>
      </c>
      <c r="K29" s="132">
        <v>6.3057559999999997</v>
      </c>
      <c r="L29" s="199" t="s">
        <v>238</v>
      </c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</row>
    <row r="30" spans="1:84">
      <c r="A30" s="194" t="s">
        <v>46</v>
      </c>
      <c r="B30" s="18" t="s">
        <v>299</v>
      </c>
      <c r="C30" s="18" t="s">
        <v>299</v>
      </c>
      <c r="D30" s="18">
        <v>81.622871599999996</v>
      </c>
      <c r="E30" s="18">
        <v>48.769100619999996</v>
      </c>
      <c r="F30" s="128">
        <v>1895.8088299999999</v>
      </c>
      <c r="G30" s="18" t="s">
        <v>324</v>
      </c>
      <c r="H30" s="18" t="s">
        <v>324</v>
      </c>
      <c r="I30" s="38" t="s">
        <v>324</v>
      </c>
      <c r="J30" s="18" t="s">
        <v>324</v>
      </c>
      <c r="K30" s="128" t="s">
        <v>324</v>
      </c>
      <c r="L30" s="195" t="s">
        <v>47</v>
      </c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</row>
    <row r="31" spans="1:84">
      <c r="A31" s="40" t="s">
        <v>68</v>
      </c>
      <c r="B31" s="38" t="s">
        <v>299</v>
      </c>
      <c r="C31" s="38" t="s">
        <v>299</v>
      </c>
      <c r="D31" s="38">
        <v>20.017102999999999</v>
      </c>
      <c r="E31" s="38">
        <v>2.3644379999999998</v>
      </c>
      <c r="F31" s="132">
        <v>0.50654600000000005</v>
      </c>
      <c r="G31" s="38" t="s">
        <v>324</v>
      </c>
      <c r="H31" s="38" t="s">
        <v>324</v>
      </c>
      <c r="I31" s="38" t="s">
        <v>324</v>
      </c>
      <c r="J31" s="38" t="s">
        <v>324</v>
      </c>
      <c r="K31" s="132" t="s">
        <v>324</v>
      </c>
      <c r="L31" s="41" t="s">
        <v>69</v>
      </c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</row>
    <row r="32" spans="1:84">
      <c r="A32" s="40" t="s">
        <v>48</v>
      </c>
      <c r="B32" s="46" t="s">
        <v>299</v>
      </c>
      <c r="C32" s="46" t="s">
        <v>299</v>
      </c>
      <c r="D32" s="46">
        <v>0.291352</v>
      </c>
      <c r="E32" s="46">
        <v>2.0450279999999998</v>
      </c>
      <c r="F32" s="133">
        <v>1.993743</v>
      </c>
      <c r="G32" s="46" t="s">
        <v>324</v>
      </c>
      <c r="H32" s="46" t="s">
        <v>324</v>
      </c>
      <c r="I32" s="46" t="s">
        <v>324</v>
      </c>
      <c r="J32" s="46" t="s">
        <v>324</v>
      </c>
      <c r="K32" s="133" t="s">
        <v>324</v>
      </c>
      <c r="L32" s="41" t="s">
        <v>49</v>
      </c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</row>
    <row r="33" spans="1:84">
      <c r="A33" s="40" t="s">
        <v>50</v>
      </c>
      <c r="B33" s="38" t="s">
        <v>299</v>
      </c>
      <c r="C33" s="38" t="s">
        <v>299</v>
      </c>
      <c r="D33" s="38">
        <v>22.134011000000001</v>
      </c>
      <c r="E33" s="38">
        <v>2.447384</v>
      </c>
      <c r="F33" s="132">
        <v>6.5881850000000002</v>
      </c>
      <c r="G33" s="38" t="s">
        <v>324</v>
      </c>
      <c r="H33" s="38" t="s">
        <v>324</v>
      </c>
      <c r="I33" s="38" t="s">
        <v>324</v>
      </c>
      <c r="J33" s="38" t="s">
        <v>324</v>
      </c>
      <c r="K33" s="132" t="s">
        <v>324</v>
      </c>
      <c r="L33" s="41" t="s">
        <v>51</v>
      </c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</row>
    <row r="34" spans="1:84">
      <c r="A34" s="40" t="s">
        <v>52</v>
      </c>
      <c r="B34" s="38" t="s">
        <v>299</v>
      </c>
      <c r="C34" s="38" t="s">
        <v>299</v>
      </c>
      <c r="D34" s="38">
        <v>0.31157800000000002</v>
      </c>
      <c r="E34" s="38">
        <v>1.746999</v>
      </c>
      <c r="F34" s="132">
        <v>0.245564</v>
      </c>
      <c r="G34" s="38" t="s">
        <v>324</v>
      </c>
      <c r="H34" s="38" t="s">
        <v>324</v>
      </c>
      <c r="I34" s="38" t="s">
        <v>324</v>
      </c>
      <c r="J34" s="38" t="s">
        <v>324</v>
      </c>
      <c r="K34" s="132" t="s">
        <v>324</v>
      </c>
      <c r="L34" s="41" t="s">
        <v>53</v>
      </c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</row>
    <row r="35" spans="1:84">
      <c r="A35" s="40" t="s">
        <v>54</v>
      </c>
      <c r="B35" s="38" t="s">
        <v>299</v>
      </c>
      <c r="C35" s="38" t="s">
        <v>299</v>
      </c>
      <c r="D35" s="38">
        <v>4.6189249999999999</v>
      </c>
      <c r="E35" s="38">
        <v>8.6938399999999998</v>
      </c>
      <c r="F35" s="132">
        <v>15.636538</v>
      </c>
      <c r="G35" s="38" t="s">
        <v>324</v>
      </c>
      <c r="H35" s="38" t="s">
        <v>324</v>
      </c>
      <c r="I35" s="38" t="s">
        <v>324</v>
      </c>
      <c r="J35" s="38" t="s">
        <v>324</v>
      </c>
      <c r="K35" s="132" t="s">
        <v>324</v>
      </c>
      <c r="L35" s="41" t="s">
        <v>55</v>
      </c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</row>
    <row r="36" spans="1:84">
      <c r="A36" s="40" t="s">
        <v>72</v>
      </c>
      <c r="B36" s="38" t="s">
        <v>299</v>
      </c>
      <c r="C36" s="38" t="s">
        <v>299</v>
      </c>
      <c r="D36" s="38">
        <v>33.906725600000001</v>
      </c>
      <c r="E36" s="38">
        <v>29.44082654</v>
      </c>
      <c r="F36" s="38">
        <v>1870.1737900000001</v>
      </c>
      <c r="G36" s="121" t="s">
        <v>324</v>
      </c>
      <c r="H36" s="38" t="s">
        <v>324</v>
      </c>
      <c r="I36" s="38" t="s">
        <v>324</v>
      </c>
      <c r="J36" s="38" t="s">
        <v>324</v>
      </c>
      <c r="K36" s="132" t="s">
        <v>324</v>
      </c>
      <c r="L36" s="41" t="s">
        <v>73</v>
      </c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</row>
    <row r="37" spans="1:84">
      <c r="A37" s="40" t="s">
        <v>56</v>
      </c>
      <c r="B37" s="38" t="s">
        <v>299</v>
      </c>
      <c r="C37" s="38" t="s">
        <v>299</v>
      </c>
      <c r="D37" s="38">
        <v>8.3000000000000004E-2</v>
      </c>
      <c r="E37" s="38">
        <v>1.318052</v>
      </c>
      <c r="F37" s="132">
        <v>0.35788999999999999</v>
      </c>
      <c r="G37" s="38" t="s">
        <v>324</v>
      </c>
      <c r="H37" s="38" t="s">
        <v>324</v>
      </c>
      <c r="I37" s="38" t="s">
        <v>324</v>
      </c>
      <c r="J37" s="38" t="s">
        <v>324</v>
      </c>
      <c r="K37" s="132" t="s">
        <v>324</v>
      </c>
      <c r="L37" s="41" t="s">
        <v>57</v>
      </c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</row>
    <row r="38" spans="1:84">
      <c r="A38" s="40" t="s">
        <v>58</v>
      </c>
      <c r="B38" s="38" t="s">
        <v>299</v>
      </c>
      <c r="C38" s="38" t="s">
        <v>299</v>
      </c>
      <c r="D38" s="38">
        <v>0.26017699999999999</v>
      </c>
      <c r="E38" s="38">
        <v>0.71253307999999993</v>
      </c>
      <c r="F38" s="132">
        <v>0.30657400000000001</v>
      </c>
      <c r="G38" s="38" t="s">
        <v>324</v>
      </c>
      <c r="H38" s="38" t="s">
        <v>324</v>
      </c>
      <c r="I38" s="38" t="s">
        <v>324</v>
      </c>
      <c r="J38" s="38" t="s">
        <v>324</v>
      </c>
      <c r="K38" s="132" t="s">
        <v>324</v>
      </c>
      <c r="L38" s="47" t="s">
        <v>59</v>
      </c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</row>
    <row r="39" spans="1:84" s="99" customFormat="1" ht="25.5">
      <c r="A39" s="200" t="s">
        <v>60</v>
      </c>
      <c r="B39" s="22" t="s">
        <v>299</v>
      </c>
      <c r="C39" s="22" t="s">
        <v>299</v>
      </c>
      <c r="D39" s="22">
        <v>20.229253</v>
      </c>
      <c r="E39" s="22">
        <v>107.27811118000001</v>
      </c>
      <c r="F39" s="129">
        <v>77.152001460000008</v>
      </c>
      <c r="G39" s="22" t="s">
        <v>324</v>
      </c>
      <c r="H39" s="22" t="s">
        <v>324</v>
      </c>
      <c r="I39" s="22" t="s">
        <v>324</v>
      </c>
      <c r="J39" s="22" t="s">
        <v>324</v>
      </c>
      <c r="K39" s="129" t="s">
        <v>324</v>
      </c>
      <c r="L39" s="86" t="s">
        <v>245</v>
      </c>
      <c r="M39" s="98"/>
      <c r="N39" s="260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</row>
    <row r="40" spans="1:84">
      <c r="A40" s="40" t="s">
        <v>62</v>
      </c>
      <c r="B40" s="38" t="s">
        <v>299</v>
      </c>
      <c r="C40" s="38" t="s">
        <v>299</v>
      </c>
      <c r="D40" s="38">
        <v>6.3818840000000003</v>
      </c>
      <c r="E40" s="38">
        <v>16.368849099999998</v>
      </c>
      <c r="F40" s="132">
        <v>2.2890160600000002</v>
      </c>
      <c r="G40" s="38" t="s">
        <v>324</v>
      </c>
      <c r="H40" s="38" t="s">
        <v>324</v>
      </c>
      <c r="I40" s="38" t="s">
        <v>324</v>
      </c>
      <c r="J40" s="38" t="s">
        <v>324</v>
      </c>
      <c r="K40" s="132" t="s">
        <v>324</v>
      </c>
      <c r="L40" s="41" t="s">
        <v>63</v>
      </c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</row>
    <row r="41" spans="1:84">
      <c r="A41" s="40" t="s">
        <v>64</v>
      </c>
      <c r="B41" s="38" t="s">
        <v>299</v>
      </c>
      <c r="C41" s="38" t="s">
        <v>299</v>
      </c>
      <c r="D41" s="38">
        <v>13.847369</v>
      </c>
      <c r="E41" s="38">
        <v>90.909262080000019</v>
      </c>
      <c r="F41" s="132">
        <v>74.862985399999999</v>
      </c>
      <c r="G41" s="38" t="s">
        <v>324</v>
      </c>
      <c r="H41" s="38" t="s">
        <v>324</v>
      </c>
      <c r="I41" s="38" t="s">
        <v>324</v>
      </c>
      <c r="J41" s="38" t="s">
        <v>324</v>
      </c>
      <c r="K41" s="132" t="s">
        <v>324</v>
      </c>
      <c r="L41" s="41" t="s">
        <v>65</v>
      </c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</row>
    <row r="42" spans="1:84">
      <c r="A42" s="40" t="s">
        <v>58</v>
      </c>
      <c r="B42" s="50" t="s">
        <v>299</v>
      </c>
      <c r="C42" s="50" t="s">
        <v>299</v>
      </c>
      <c r="D42" s="50" t="s">
        <v>324</v>
      </c>
      <c r="E42" s="50" t="s">
        <v>324</v>
      </c>
      <c r="F42" s="155" t="s">
        <v>324</v>
      </c>
      <c r="G42" s="38" t="s">
        <v>324</v>
      </c>
      <c r="H42" s="38" t="s">
        <v>324</v>
      </c>
      <c r="I42" s="38" t="s">
        <v>324</v>
      </c>
      <c r="J42" s="38" t="s">
        <v>324</v>
      </c>
      <c r="K42" s="132" t="s">
        <v>324</v>
      </c>
      <c r="L42" s="47" t="s">
        <v>59</v>
      </c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</row>
    <row r="43" spans="1:84" s="99" customFormat="1" ht="13.5" thickBot="1">
      <c r="A43" s="51" t="s">
        <v>66</v>
      </c>
      <c r="B43" s="53" t="s">
        <v>299</v>
      </c>
      <c r="C43" s="53" t="s">
        <v>299</v>
      </c>
      <c r="D43" s="53">
        <v>123.65436932999999</v>
      </c>
      <c r="E43" s="53">
        <v>13318.393071549999</v>
      </c>
      <c r="F43" s="134">
        <v>439.48564683999996</v>
      </c>
      <c r="G43" s="53" t="s">
        <v>324</v>
      </c>
      <c r="H43" s="53" t="s">
        <v>324</v>
      </c>
      <c r="I43" s="53" t="s">
        <v>324</v>
      </c>
      <c r="J43" s="53" t="s">
        <v>324</v>
      </c>
      <c r="K43" s="134" t="s">
        <v>324</v>
      </c>
      <c r="L43" s="54" t="s">
        <v>67</v>
      </c>
      <c r="M43" s="98"/>
      <c r="N43" s="260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</row>
    <row r="44" spans="1:84" s="99" customFormat="1" ht="20.25" customHeight="1" thickBot="1">
      <c r="A44" s="266" t="s">
        <v>301</v>
      </c>
      <c r="B44" s="59" t="s">
        <v>299</v>
      </c>
      <c r="C44" s="59" t="s">
        <v>299</v>
      </c>
      <c r="D44" s="59">
        <v>2255.1068230499995</v>
      </c>
      <c r="E44" s="59">
        <v>611.27915597999993</v>
      </c>
      <c r="F44" s="136">
        <v>2534.1139280399998</v>
      </c>
      <c r="G44" s="59">
        <v>8.832663009619017E-2</v>
      </c>
      <c r="H44" s="59" t="s">
        <v>324</v>
      </c>
      <c r="I44" s="59">
        <v>0.27447552673104847</v>
      </c>
      <c r="J44" s="59" t="s">
        <v>324</v>
      </c>
      <c r="K44" s="136" t="s">
        <v>324</v>
      </c>
      <c r="L44" s="267" t="s">
        <v>305</v>
      </c>
      <c r="M44" s="98"/>
      <c r="N44" s="260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</row>
    <row r="45" spans="1:84">
      <c r="A45" s="40" t="s">
        <v>254</v>
      </c>
      <c r="B45" s="38" t="s">
        <v>299</v>
      </c>
      <c r="C45" s="38" t="s">
        <v>299</v>
      </c>
      <c r="D45" s="38" t="s">
        <v>324</v>
      </c>
      <c r="E45" s="38" t="s">
        <v>324</v>
      </c>
      <c r="F45" s="38" t="s">
        <v>324</v>
      </c>
      <c r="G45" s="121" t="s">
        <v>324</v>
      </c>
      <c r="H45" s="38" t="s">
        <v>324</v>
      </c>
      <c r="I45" s="38" t="s">
        <v>324</v>
      </c>
      <c r="J45" s="38" t="s">
        <v>324</v>
      </c>
      <c r="K45" s="132" t="s">
        <v>324</v>
      </c>
      <c r="L45" s="41" t="s">
        <v>286</v>
      </c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</row>
    <row r="46" spans="1:84">
      <c r="A46" s="40" t="s">
        <v>74</v>
      </c>
      <c r="B46" s="38" t="s">
        <v>299</v>
      </c>
      <c r="C46" s="38" t="s">
        <v>299</v>
      </c>
      <c r="D46" s="38">
        <v>240.90857</v>
      </c>
      <c r="E46" s="38">
        <v>47.438800000000001</v>
      </c>
      <c r="F46" s="38">
        <v>191.861368</v>
      </c>
      <c r="G46" s="121" t="s">
        <v>324</v>
      </c>
      <c r="H46" s="38" t="s">
        <v>324</v>
      </c>
      <c r="I46" s="38">
        <v>0.2</v>
      </c>
      <c r="J46" s="38" t="s">
        <v>324</v>
      </c>
      <c r="K46" s="132" t="s">
        <v>324</v>
      </c>
      <c r="L46" s="41" t="s">
        <v>75</v>
      </c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</row>
    <row r="47" spans="1:84">
      <c r="A47" s="40" t="s">
        <v>76</v>
      </c>
      <c r="B47" s="38" t="s">
        <v>299</v>
      </c>
      <c r="C47" s="38" t="s">
        <v>299</v>
      </c>
      <c r="D47" s="38">
        <v>1926.35304845</v>
      </c>
      <c r="E47" s="38">
        <v>513.32956035999996</v>
      </c>
      <c r="F47" s="38">
        <v>443.81832304</v>
      </c>
      <c r="G47" s="121">
        <v>8.209851149965465E-2</v>
      </c>
      <c r="H47" s="38" t="s">
        <v>324</v>
      </c>
      <c r="I47" s="38" t="s">
        <v>324</v>
      </c>
      <c r="J47" s="38" t="s">
        <v>324</v>
      </c>
      <c r="K47" s="132" t="s">
        <v>324</v>
      </c>
      <c r="L47" s="41" t="s">
        <v>77</v>
      </c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</row>
    <row r="48" spans="1:84" s="99" customFormat="1" ht="13.5" thickBot="1">
      <c r="A48" s="58" t="s">
        <v>78</v>
      </c>
      <c r="B48" s="59" t="s">
        <v>299</v>
      </c>
      <c r="C48" s="59" t="s">
        <v>299</v>
      </c>
      <c r="D48" s="59">
        <v>6.2223329999999999</v>
      </c>
      <c r="E48" s="59">
        <v>1.741695</v>
      </c>
      <c r="F48" s="59">
        <v>2.625407</v>
      </c>
      <c r="G48" s="123" t="s">
        <v>324</v>
      </c>
      <c r="H48" s="59" t="s">
        <v>324</v>
      </c>
      <c r="I48" s="59" t="s">
        <v>324</v>
      </c>
      <c r="J48" s="59" t="s">
        <v>324</v>
      </c>
      <c r="K48" s="136" t="s">
        <v>324</v>
      </c>
      <c r="L48" s="60" t="s">
        <v>79</v>
      </c>
      <c r="M48" s="98"/>
      <c r="N48" s="260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</row>
    <row r="49" spans="1:84" ht="13.5" thickBot="1">
      <c r="A49" s="191" t="s">
        <v>80</v>
      </c>
      <c r="B49" s="27" t="s">
        <v>299</v>
      </c>
      <c r="C49" s="27" t="s">
        <v>299</v>
      </c>
      <c r="D49" s="27">
        <v>7192.7471260999982</v>
      </c>
      <c r="E49" s="27">
        <v>6622.1801419421454</v>
      </c>
      <c r="F49" s="27">
        <v>3158.8303273461534</v>
      </c>
      <c r="G49" s="120">
        <v>0.194994956059203</v>
      </c>
      <c r="H49" s="27">
        <v>0.11576592033560826</v>
      </c>
      <c r="I49" s="27">
        <v>0.31063338463832973</v>
      </c>
      <c r="J49" s="27">
        <v>9.7705718759156748E-2</v>
      </c>
      <c r="K49" s="130" t="s">
        <v>324</v>
      </c>
      <c r="L49" s="201" t="s">
        <v>81</v>
      </c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</row>
    <row r="50" spans="1:84" s="99" customFormat="1" ht="20.25" customHeight="1" thickBot="1">
      <c r="A50" s="191" t="s">
        <v>7</v>
      </c>
      <c r="B50" s="15" t="s">
        <v>299</v>
      </c>
      <c r="C50" s="15" t="s">
        <v>299</v>
      </c>
      <c r="D50" s="15">
        <v>6871.8857928199986</v>
      </c>
      <c r="E50" s="15">
        <v>5780.5998692430003</v>
      </c>
      <c r="F50" s="15">
        <v>2742.7835261061537</v>
      </c>
      <c r="G50" s="118">
        <v>0.194994956059203</v>
      </c>
      <c r="H50" s="15">
        <v>0.11576592033560826</v>
      </c>
      <c r="I50" s="15">
        <v>0.31063338463832973</v>
      </c>
      <c r="J50" s="15">
        <v>9.0184036538471832E-2</v>
      </c>
      <c r="K50" s="127" t="s">
        <v>324</v>
      </c>
      <c r="L50" s="201" t="s">
        <v>8</v>
      </c>
      <c r="M50" s="98"/>
      <c r="N50" s="260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</row>
    <row r="51" spans="1:84">
      <c r="A51" s="40" t="s">
        <v>82</v>
      </c>
      <c r="B51" s="38" t="s">
        <v>299</v>
      </c>
      <c r="C51" s="38" t="s">
        <v>299</v>
      </c>
      <c r="D51" s="38">
        <v>569.3252119</v>
      </c>
      <c r="E51" s="38">
        <v>156.85405352000001</v>
      </c>
      <c r="F51" s="38">
        <v>500.61321442000002</v>
      </c>
      <c r="G51" s="121">
        <v>0.194994956059203</v>
      </c>
      <c r="H51" s="38">
        <v>0.10000931003222172</v>
      </c>
      <c r="I51" s="38">
        <v>0.19767283581456283</v>
      </c>
      <c r="J51" s="38">
        <v>5.8799268781637555E-2</v>
      </c>
      <c r="K51" s="132" t="s">
        <v>324</v>
      </c>
      <c r="L51" s="41" t="s">
        <v>83</v>
      </c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</row>
    <row r="52" spans="1:84" ht="13.5" thickBot="1">
      <c r="A52" s="40" t="s">
        <v>84</v>
      </c>
      <c r="B52" s="38" t="s">
        <v>299</v>
      </c>
      <c r="C52" s="38" t="s">
        <v>299</v>
      </c>
      <c r="D52" s="38">
        <v>6302.5605809199988</v>
      </c>
      <c r="E52" s="38">
        <v>5623.7458157229994</v>
      </c>
      <c r="F52" s="38">
        <v>2242.1703116861536</v>
      </c>
      <c r="G52" s="121" t="s">
        <v>324</v>
      </c>
      <c r="H52" s="38" t="s">
        <v>324</v>
      </c>
      <c r="I52" s="38">
        <v>0.11296054882376694</v>
      </c>
      <c r="J52" s="38" t="s">
        <v>324</v>
      </c>
      <c r="K52" s="132" t="s">
        <v>324</v>
      </c>
      <c r="L52" s="41" t="s">
        <v>242</v>
      </c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</row>
    <row r="53" spans="1:84" s="99" customFormat="1" ht="20.25" customHeight="1" thickBot="1">
      <c r="A53" s="202" t="s">
        <v>85</v>
      </c>
      <c r="B53" s="15" t="s">
        <v>299</v>
      </c>
      <c r="C53" s="15" t="s">
        <v>299</v>
      </c>
      <c r="D53" s="15">
        <v>320.86133328</v>
      </c>
      <c r="E53" s="15">
        <v>841.58027269914533</v>
      </c>
      <c r="F53" s="15">
        <v>416.04680124000004</v>
      </c>
      <c r="G53" s="118" t="s">
        <v>324</v>
      </c>
      <c r="H53" s="15" t="s">
        <v>324</v>
      </c>
      <c r="I53" s="15" t="s">
        <v>324</v>
      </c>
      <c r="J53" s="15" t="s">
        <v>324</v>
      </c>
      <c r="K53" s="127" t="s">
        <v>324</v>
      </c>
      <c r="L53" s="201" t="s">
        <v>86</v>
      </c>
      <c r="M53" s="98"/>
      <c r="N53" s="260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</row>
    <row r="54" spans="1:84" ht="25.5">
      <c r="A54" s="200" t="s">
        <v>87</v>
      </c>
      <c r="B54" s="66" t="s">
        <v>299</v>
      </c>
      <c r="C54" s="66" t="s">
        <v>299</v>
      </c>
      <c r="D54" s="66">
        <v>313.17467627999997</v>
      </c>
      <c r="E54" s="66">
        <v>829.83631869914529</v>
      </c>
      <c r="F54" s="66">
        <v>414.94070324</v>
      </c>
      <c r="G54" s="124" t="s">
        <v>324</v>
      </c>
      <c r="H54" s="66" t="s">
        <v>324</v>
      </c>
      <c r="I54" s="66" t="s">
        <v>324</v>
      </c>
      <c r="J54" s="66" t="s">
        <v>324</v>
      </c>
      <c r="K54" s="137" t="s">
        <v>324</v>
      </c>
      <c r="L54" s="86" t="s">
        <v>88</v>
      </c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</row>
    <row r="55" spans="1:84">
      <c r="A55" s="40" t="s">
        <v>89</v>
      </c>
      <c r="B55" s="38" t="s">
        <v>299</v>
      </c>
      <c r="C55" s="38" t="s">
        <v>299</v>
      </c>
      <c r="D55" s="38">
        <v>22.38497392</v>
      </c>
      <c r="E55" s="38">
        <v>381.40804822000001</v>
      </c>
      <c r="F55" s="38">
        <v>69.277333249999998</v>
      </c>
      <c r="G55" s="121" t="s">
        <v>324</v>
      </c>
      <c r="H55" s="38" t="s">
        <v>324</v>
      </c>
      <c r="I55" s="38" t="s">
        <v>324</v>
      </c>
      <c r="J55" s="38" t="s">
        <v>324</v>
      </c>
      <c r="K55" s="132" t="s">
        <v>324</v>
      </c>
      <c r="L55" s="41" t="s">
        <v>90</v>
      </c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</row>
    <row r="56" spans="1:84">
      <c r="A56" s="40" t="s">
        <v>91</v>
      </c>
      <c r="B56" s="38" t="s">
        <v>299</v>
      </c>
      <c r="C56" s="38" t="s">
        <v>299</v>
      </c>
      <c r="D56" s="38" t="s">
        <v>324</v>
      </c>
      <c r="E56" s="38" t="s">
        <v>324</v>
      </c>
      <c r="F56" s="38" t="s">
        <v>324</v>
      </c>
      <c r="G56" s="121" t="s">
        <v>324</v>
      </c>
      <c r="H56" s="38" t="s">
        <v>324</v>
      </c>
      <c r="I56" s="38" t="s">
        <v>324</v>
      </c>
      <c r="J56" s="38" t="s">
        <v>324</v>
      </c>
      <c r="K56" s="132" t="s">
        <v>324</v>
      </c>
      <c r="L56" s="41" t="s">
        <v>92</v>
      </c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</row>
    <row r="57" spans="1:84">
      <c r="A57" s="40" t="s">
        <v>93</v>
      </c>
      <c r="B57" s="38" t="s">
        <v>299</v>
      </c>
      <c r="C57" s="38" t="s">
        <v>299</v>
      </c>
      <c r="D57" s="38">
        <v>220.83596888999998</v>
      </c>
      <c r="E57" s="38">
        <v>350.0899</v>
      </c>
      <c r="F57" s="38">
        <v>239.10283130000002</v>
      </c>
      <c r="G57" s="121" t="s">
        <v>324</v>
      </c>
      <c r="H57" s="38" t="s">
        <v>324</v>
      </c>
      <c r="I57" s="38" t="s">
        <v>324</v>
      </c>
      <c r="J57" s="38" t="s">
        <v>324</v>
      </c>
      <c r="K57" s="132" t="s">
        <v>324</v>
      </c>
      <c r="L57" s="41" t="s">
        <v>94</v>
      </c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</row>
    <row r="58" spans="1:84" ht="15.75" customHeight="1">
      <c r="A58" s="40" t="s">
        <v>95</v>
      </c>
      <c r="B58" s="38" t="s">
        <v>299</v>
      </c>
      <c r="C58" s="38" t="s">
        <v>299</v>
      </c>
      <c r="D58" s="38" t="s">
        <v>324</v>
      </c>
      <c r="E58" s="38" t="s">
        <v>324</v>
      </c>
      <c r="F58" s="38" t="s">
        <v>324</v>
      </c>
      <c r="G58" s="121" t="s">
        <v>324</v>
      </c>
      <c r="H58" s="38" t="s">
        <v>324</v>
      </c>
      <c r="I58" s="38" t="s">
        <v>324</v>
      </c>
      <c r="J58" s="38" t="s">
        <v>324</v>
      </c>
      <c r="K58" s="132" t="s">
        <v>324</v>
      </c>
      <c r="L58" s="228" t="s">
        <v>179</v>
      </c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</row>
    <row r="59" spans="1:84">
      <c r="A59" s="40" t="s">
        <v>97</v>
      </c>
      <c r="B59" s="38" t="s">
        <v>299</v>
      </c>
      <c r="C59" s="38" t="s">
        <v>299</v>
      </c>
      <c r="D59" s="38">
        <v>21.261334999999999</v>
      </c>
      <c r="E59" s="38">
        <v>38.185378999999998</v>
      </c>
      <c r="F59" s="38">
        <v>7.4928879999999998</v>
      </c>
      <c r="G59" s="121" t="s">
        <v>324</v>
      </c>
      <c r="H59" s="38" t="s">
        <v>324</v>
      </c>
      <c r="I59" s="38" t="s">
        <v>324</v>
      </c>
      <c r="J59" s="38" t="s">
        <v>324</v>
      </c>
      <c r="K59" s="132" t="s">
        <v>324</v>
      </c>
      <c r="L59" s="41" t="s">
        <v>98</v>
      </c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</row>
    <row r="60" spans="1:84">
      <c r="A60" s="40" t="s">
        <v>99</v>
      </c>
      <c r="B60" s="38" t="s">
        <v>299</v>
      </c>
      <c r="C60" s="38" t="s">
        <v>299</v>
      </c>
      <c r="D60" s="38">
        <v>42.845793469999997</v>
      </c>
      <c r="E60" s="38">
        <v>38.070941120000008</v>
      </c>
      <c r="F60" s="38">
        <v>73.793787690000002</v>
      </c>
      <c r="G60" s="121" t="s">
        <v>324</v>
      </c>
      <c r="H60" s="38" t="s">
        <v>324</v>
      </c>
      <c r="I60" s="38" t="s">
        <v>324</v>
      </c>
      <c r="J60" s="38" t="s">
        <v>324</v>
      </c>
      <c r="K60" s="132" t="s">
        <v>324</v>
      </c>
      <c r="L60" s="41" t="s">
        <v>100</v>
      </c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</row>
    <row r="61" spans="1:84">
      <c r="A61" s="40" t="s">
        <v>58</v>
      </c>
      <c r="B61" s="50" t="s">
        <v>299</v>
      </c>
      <c r="C61" s="50" t="s">
        <v>299</v>
      </c>
      <c r="D61" s="50">
        <v>5.8466050000000003</v>
      </c>
      <c r="E61" s="50">
        <v>22.079050359145299</v>
      </c>
      <c r="F61" s="50">
        <v>25.273862999999999</v>
      </c>
      <c r="G61" s="121" t="s">
        <v>324</v>
      </c>
      <c r="H61" s="38" t="s">
        <v>324</v>
      </c>
      <c r="I61" s="38" t="s">
        <v>324</v>
      </c>
      <c r="J61" s="38" t="s">
        <v>324</v>
      </c>
      <c r="K61" s="132" t="s">
        <v>324</v>
      </c>
      <c r="L61" s="41" t="s">
        <v>59</v>
      </c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</row>
    <row r="62" spans="1:84" ht="13.5" thickBot="1">
      <c r="A62" s="85" t="s">
        <v>101</v>
      </c>
      <c r="B62" s="38" t="s">
        <v>299</v>
      </c>
      <c r="C62" s="38" t="s">
        <v>299</v>
      </c>
      <c r="D62" s="38">
        <v>7.6866570000000003</v>
      </c>
      <c r="E62" s="38">
        <v>11.743954</v>
      </c>
      <c r="F62" s="38">
        <v>1.106098</v>
      </c>
      <c r="G62" s="125" t="s">
        <v>324</v>
      </c>
      <c r="H62" s="67" t="s">
        <v>324</v>
      </c>
      <c r="I62" s="67" t="s">
        <v>324</v>
      </c>
      <c r="J62" s="67" t="s">
        <v>324</v>
      </c>
      <c r="K62" s="138" t="s">
        <v>324</v>
      </c>
      <c r="L62" s="86" t="s">
        <v>102</v>
      </c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</row>
    <row r="63" spans="1:84" ht="13.5" thickBot="1">
      <c r="A63" s="191" t="s">
        <v>103</v>
      </c>
      <c r="B63" s="15" t="s">
        <v>299</v>
      </c>
      <c r="C63" s="15" t="s">
        <v>299</v>
      </c>
      <c r="D63" s="15">
        <v>73.142236999999994</v>
      </c>
      <c r="E63" s="15">
        <v>2013.2805087300001</v>
      </c>
      <c r="F63" s="15">
        <v>153.38902906000001</v>
      </c>
      <c r="G63" s="118" t="s">
        <v>324</v>
      </c>
      <c r="H63" s="15" t="s">
        <v>324</v>
      </c>
      <c r="I63" s="15" t="s">
        <v>324</v>
      </c>
      <c r="J63" s="15" t="s">
        <v>324</v>
      </c>
      <c r="K63" s="127" t="s">
        <v>324</v>
      </c>
      <c r="L63" s="201" t="s">
        <v>104</v>
      </c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</row>
    <row r="64" spans="1:84" ht="20.25" customHeight="1" thickBot="1">
      <c r="A64" s="191" t="s">
        <v>7</v>
      </c>
      <c r="B64" s="15" t="s">
        <v>299</v>
      </c>
      <c r="C64" s="15" t="s">
        <v>299</v>
      </c>
      <c r="D64" s="15">
        <v>73.142236999999994</v>
      </c>
      <c r="E64" s="15">
        <v>2013.2805087300001</v>
      </c>
      <c r="F64" s="15">
        <v>153.38902906000001</v>
      </c>
      <c r="G64" s="118" t="s">
        <v>324</v>
      </c>
      <c r="H64" s="15" t="s">
        <v>324</v>
      </c>
      <c r="I64" s="15" t="s">
        <v>324</v>
      </c>
      <c r="J64" s="15" t="s">
        <v>324</v>
      </c>
      <c r="K64" s="127" t="s">
        <v>324</v>
      </c>
      <c r="L64" s="201" t="s">
        <v>105</v>
      </c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</row>
    <row r="65" spans="1:84">
      <c r="A65" s="40" t="s">
        <v>106</v>
      </c>
      <c r="B65" s="38" t="s">
        <v>299</v>
      </c>
      <c r="C65" s="38" t="s">
        <v>299</v>
      </c>
      <c r="D65" s="38">
        <v>60.946137999999998</v>
      </c>
      <c r="E65" s="38">
        <v>2003.0386820000001</v>
      </c>
      <c r="F65" s="38">
        <v>146.83488046000002</v>
      </c>
      <c r="G65" s="121" t="s">
        <v>324</v>
      </c>
      <c r="H65" s="38" t="s">
        <v>324</v>
      </c>
      <c r="I65" s="38" t="s">
        <v>324</v>
      </c>
      <c r="J65" s="38" t="s">
        <v>324</v>
      </c>
      <c r="K65" s="132" t="s">
        <v>324</v>
      </c>
      <c r="L65" s="41" t="s">
        <v>107</v>
      </c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</row>
    <row r="66" spans="1:84" ht="13.5" thickBot="1">
      <c r="A66" s="40" t="s">
        <v>108</v>
      </c>
      <c r="B66" s="38" t="s">
        <v>299</v>
      </c>
      <c r="C66" s="38" t="s">
        <v>299</v>
      </c>
      <c r="D66" s="38">
        <v>12.196099</v>
      </c>
      <c r="E66" s="38">
        <v>10.24182673</v>
      </c>
      <c r="F66" s="38">
        <v>6.5541485999999995</v>
      </c>
      <c r="G66" s="121" t="s">
        <v>324</v>
      </c>
      <c r="H66" s="38" t="s">
        <v>324</v>
      </c>
      <c r="I66" s="38" t="s">
        <v>324</v>
      </c>
      <c r="J66" s="38" t="s">
        <v>324</v>
      </c>
      <c r="K66" s="132" t="s">
        <v>324</v>
      </c>
      <c r="L66" s="41" t="s">
        <v>109</v>
      </c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</row>
    <row r="67" spans="1:84" ht="20.25" customHeight="1" thickBot="1">
      <c r="A67" s="202" t="s">
        <v>85</v>
      </c>
      <c r="B67" s="15" t="s">
        <v>299</v>
      </c>
      <c r="C67" s="15" t="s">
        <v>299</v>
      </c>
      <c r="D67" s="15" t="s">
        <v>324</v>
      </c>
      <c r="E67" s="15" t="s">
        <v>324</v>
      </c>
      <c r="F67" s="15" t="s">
        <v>324</v>
      </c>
      <c r="G67" s="118" t="s">
        <v>324</v>
      </c>
      <c r="H67" s="15" t="s">
        <v>324</v>
      </c>
      <c r="I67" s="15" t="s">
        <v>324</v>
      </c>
      <c r="J67" s="15" t="s">
        <v>324</v>
      </c>
      <c r="K67" s="127" t="s">
        <v>324</v>
      </c>
      <c r="L67" s="203" t="s">
        <v>110</v>
      </c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</row>
    <row r="68" spans="1:84" ht="13.5" thickBot="1">
      <c r="A68" s="202" t="s">
        <v>111</v>
      </c>
      <c r="B68" s="15" t="s">
        <v>299</v>
      </c>
      <c r="C68" s="15" t="s">
        <v>299</v>
      </c>
      <c r="D68" s="15">
        <v>12367.851381396484</v>
      </c>
      <c r="E68" s="15">
        <v>19296.386032686849</v>
      </c>
      <c r="F68" s="15">
        <v>10995.482060993341</v>
      </c>
      <c r="G68" s="118">
        <v>199.99865726431938</v>
      </c>
      <c r="H68" s="15">
        <v>139.7168096859439</v>
      </c>
      <c r="I68" s="15">
        <v>198.92728521950772</v>
      </c>
      <c r="J68" s="15">
        <v>221.0972620296013</v>
      </c>
      <c r="K68" s="127">
        <v>287.43897500000003</v>
      </c>
      <c r="L68" s="203" t="s">
        <v>112</v>
      </c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</row>
    <row r="69" spans="1:84" ht="20.25" customHeight="1" thickBot="1">
      <c r="A69" s="191" t="s">
        <v>234</v>
      </c>
      <c r="B69" s="15" t="s">
        <v>299</v>
      </c>
      <c r="C69" s="15" t="s">
        <v>299</v>
      </c>
      <c r="D69" s="15">
        <v>1331.6944436492843</v>
      </c>
      <c r="E69" s="15">
        <v>1079.99841941</v>
      </c>
      <c r="F69" s="15">
        <v>757.03068084581105</v>
      </c>
      <c r="G69" s="118" t="s">
        <v>324</v>
      </c>
      <c r="H69" s="15" t="s">
        <v>324</v>
      </c>
      <c r="I69" s="15" t="s">
        <v>324</v>
      </c>
      <c r="J69" s="15" t="s">
        <v>324</v>
      </c>
      <c r="K69" s="127" t="s">
        <v>324</v>
      </c>
      <c r="L69" s="203" t="s">
        <v>213</v>
      </c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</row>
    <row r="70" spans="1:84" ht="13.5" thickBot="1">
      <c r="A70" s="268" t="s">
        <v>115</v>
      </c>
      <c r="B70" s="269" t="s">
        <v>299</v>
      </c>
      <c r="C70" s="269" t="s">
        <v>299</v>
      </c>
      <c r="D70" s="269">
        <v>11036.156937747201</v>
      </c>
      <c r="E70" s="269">
        <v>18216.387613276849</v>
      </c>
      <c r="F70" s="269">
        <v>10238.45138014753</v>
      </c>
      <c r="G70" s="270">
        <v>199.99865726431938</v>
      </c>
      <c r="H70" s="269">
        <v>139.7168096859439</v>
      </c>
      <c r="I70" s="269">
        <v>198.92728521950772</v>
      </c>
      <c r="J70" s="269">
        <v>221.0972620296013</v>
      </c>
      <c r="K70" s="271">
        <v>287.43897500000003</v>
      </c>
      <c r="L70" s="272" t="s">
        <v>110</v>
      </c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</row>
    <row r="71" spans="1:84" ht="13.5" thickBot="1">
      <c r="A71" s="191" t="s">
        <v>116</v>
      </c>
      <c r="B71" s="76" t="s">
        <v>299</v>
      </c>
      <c r="C71" s="76" t="s">
        <v>299</v>
      </c>
      <c r="D71" s="76">
        <v>2684.8464953959997</v>
      </c>
      <c r="E71" s="76">
        <v>2956.895962478</v>
      </c>
      <c r="F71" s="76">
        <v>1901.6915922970004</v>
      </c>
      <c r="G71" s="140">
        <v>191.27934046915857</v>
      </c>
      <c r="H71" s="76">
        <v>118.60890846745227</v>
      </c>
      <c r="I71" s="76">
        <v>161.99552811313885</v>
      </c>
      <c r="J71" s="76">
        <v>175.00681924512187</v>
      </c>
      <c r="K71" s="141">
        <v>226.99281099999999</v>
      </c>
      <c r="L71" s="201" t="s">
        <v>117</v>
      </c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</row>
    <row r="72" spans="1:84" s="99" customFormat="1" ht="25.5">
      <c r="A72" s="77" t="s">
        <v>118</v>
      </c>
      <c r="B72" s="78" t="s">
        <v>299</v>
      </c>
      <c r="C72" s="78" t="s">
        <v>299</v>
      </c>
      <c r="D72" s="78">
        <v>589.02445105000004</v>
      </c>
      <c r="E72" s="78">
        <v>1079.81804762</v>
      </c>
      <c r="F72" s="78">
        <v>650.56310145999998</v>
      </c>
      <c r="G72" s="142">
        <v>1.444318434532591</v>
      </c>
      <c r="H72" s="78">
        <v>21.043810765094427</v>
      </c>
      <c r="I72" s="78">
        <v>36.786540641770465</v>
      </c>
      <c r="J72" s="78">
        <v>46.090442784479443</v>
      </c>
      <c r="K72" s="143">
        <v>60.195300000000003</v>
      </c>
      <c r="L72" s="204" t="s">
        <v>216</v>
      </c>
      <c r="M72" s="98"/>
      <c r="N72" s="260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</row>
    <row r="73" spans="1:84">
      <c r="A73" s="40" t="s">
        <v>120</v>
      </c>
      <c r="B73" s="46" t="s">
        <v>299</v>
      </c>
      <c r="C73" s="46" t="s">
        <v>299</v>
      </c>
      <c r="D73" s="46">
        <v>522.90682560000005</v>
      </c>
      <c r="E73" s="46">
        <v>961.29402848000007</v>
      </c>
      <c r="F73" s="46">
        <v>510.77781299999998</v>
      </c>
      <c r="G73" s="122">
        <v>0.38968789218646416</v>
      </c>
      <c r="H73" s="46">
        <v>11.256565200522603</v>
      </c>
      <c r="I73" s="46" t="s">
        <v>324</v>
      </c>
      <c r="J73" s="46">
        <v>0.6023133526752289</v>
      </c>
      <c r="K73" s="133" t="s">
        <v>324</v>
      </c>
      <c r="L73" s="41" t="s">
        <v>243</v>
      </c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</row>
    <row r="74" spans="1:84" ht="13.5" thickBot="1">
      <c r="A74" s="80" t="s">
        <v>122</v>
      </c>
      <c r="B74" s="81" t="s">
        <v>299</v>
      </c>
      <c r="C74" s="81" t="s">
        <v>299</v>
      </c>
      <c r="D74" s="81">
        <v>66.117625450000006</v>
      </c>
      <c r="E74" s="81">
        <v>118.52401914000001</v>
      </c>
      <c r="F74" s="81">
        <v>139.78528846</v>
      </c>
      <c r="G74" s="144">
        <v>1.0546305423461266</v>
      </c>
      <c r="H74" s="81">
        <v>9.7872455645718262</v>
      </c>
      <c r="I74" s="81">
        <v>36.786540641770465</v>
      </c>
      <c r="J74" s="81">
        <v>45.488129431804211</v>
      </c>
      <c r="K74" s="145">
        <v>60.185299999999998</v>
      </c>
      <c r="L74" s="82" t="s">
        <v>123</v>
      </c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</row>
    <row r="75" spans="1:84" s="231" customFormat="1" ht="25.5">
      <c r="A75" s="77" t="s">
        <v>124</v>
      </c>
      <c r="B75" s="19" t="s">
        <v>299</v>
      </c>
      <c r="C75" s="19" t="s">
        <v>299</v>
      </c>
      <c r="D75" s="19">
        <v>917.57880742999998</v>
      </c>
      <c r="E75" s="19">
        <v>4926.0048550249994</v>
      </c>
      <c r="F75" s="19">
        <v>1401.4978425650002</v>
      </c>
      <c r="G75" s="126" t="s">
        <v>324</v>
      </c>
      <c r="H75" s="19" t="s">
        <v>324</v>
      </c>
      <c r="I75" s="19" t="s">
        <v>324</v>
      </c>
      <c r="J75" s="19" t="s">
        <v>324</v>
      </c>
      <c r="K75" s="146" t="s">
        <v>324</v>
      </c>
      <c r="L75" s="204" t="s">
        <v>125</v>
      </c>
      <c r="M75" s="98"/>
      <c r="N75" s="260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</row>
    <row r="76" spans="1:84">
      <c r="A76" s="40" t="s">
        <v>126</v>
      </c>
      <c r="B76" s="46" t="s">
        <v>299</v>
      </c>
      <c r="C76" s="46" t="s">
        <v>299</v>
      </c>
      <c r="D76" s="46">
        <v>18.389870999999999</v>
      </c>
      <c r="E76" s="46">
        <v>140.75463133</v>
      </c>
      <c r="F76" s="46">
        <v>23.776736960000001</v>
      </c>
      <c r="G76" s="122" t="s">
        <v>324</v>
      </c>
      <c r="H76" s="46" t="s">
        <v>324</v>
      </c>
      <c r="I76" s="46" t="s">
        <v>324</v>
      </c>
      <c r="J76" s="46" t="s">
        <v>324</v>
      </c>
      <c r="K76" s="133" t="s">
        <v>324</v>
      </c>
      <c r="L76" s="41" t="s">
        <v>127</v>
      </c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</row>
    <row r="77" spans="1:84">
      <c r="A77" s="40" t="s">
        <v>128</v>
      </c>
      <c r="B77" s="46" t="s">
        <v>299</v>
      </c>
      <c r="C77" s="46" t="s">
        <v>299</v>
      </c>
      <c r="D77" s="46">
        <v>78.011049789999987</v>
      </c>
      <c r="E77" s="46">
        <v>108.04483323000001</v>
      </c>
      <c r="F77" s="46">
        <v>59.224513469999998</v>
      </c>
      <c r="G77" s="122" t="s">
        <v>324</v>
      </c>
      <c r="H77" s="46" t="s">
        <v>324</v>
      </c>
      <c r="I77" s="46" t="s">
        <v>324</v>
      </c>
      <c r="J77" s="46" t="s">
        <v>324</v>
      </c>
      <c r="K77" s="133" t="s">
        <v>324</v>
      </c>
      <c r="L77" s="41" t="s">
        <v>129</v>
      </c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</row>
    <row r="78" spans="1:84">
      <c r="A78" s="40" t="s">
        <v>130</v>
      </c>
      <c r="B78" s="46" t="s">
        <v>299</v>
      </c>
      <c r="C78" s="46" t="s">
        <v>299</v>
      </c>
      <c r="D78" s="46">
        <v>4.5873619999999997</v>
      </c>
      <c r="E78" s="46">
        <v>3.113737</v>
      </c>
      <c r="F78" s="46">
        <v>12.943417</v>
      </c>
      <c r="G78" s="122" t="s">
        <v>324</v>
      </c>
      <c r="H78" s="46" t="s">
        <v>324</v>
      </c>
      <c r="I78" s="46" t="s">
        <v>324</v>
      </c>
      <c r="J78" s="46" t="s">
        <v>324</v>
      </c>
      <c r="K78" s="133" t="s">
        <v>324</v>
      </c>
      <c r="L78" s="41" t="s">
        <v>131</v>
      </c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</row>
    <row r="79" spans="1:84">
      <c r="A79" s="40" t="s">
        <v>132</v>
      </c>
      <c r="B79" s="46" t="s">
        <v>299</v>
      </c>
      <c r="C79" s="46" t="s">
        <v>299</v>
      </c>
      <c r="D79" s="46">
        <v>387.62533264000001</v>
      </c>
      <c r="E79" s="46">
        <v>80.498295689999992</v>
      </c>
      <c r="F79" s="46">
        <v>28.948120280000001</v>
      </c>
      <c r="G79" s="122" t="s">
        <v>324</v>
      </c>
      <c r="H79" s="46" t="s">
        <v>324</v>
      </c>
      <c r="I79" s="46" t="s">
        <v>324</v>
      </c>
      <c r="J79" s="46" t="s">
        <v>324</v>
      </c>
      <c r="K79" s="133" t="s">
        <v>324</v>
      </c>
      <c r="L79" s="41" t="s">
        <v>133</v>
      </c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</row>
    <row r="80" spans="1:84">
      <c r="A80" s="40" t="s">
        <v>134</v>
      </c>
      <c r="B80" s="46" t="s">
        <v>299</v>
      </c>
      <c r="C80" s="46" t="s">
        <v>299</v>
      </c>
      <c r="D80" s="46">
        <v>328.10484200000002</v>
      </c>
      <c r="E80" s="46">
        <v>4464.1054892049997</v>
      </c>
      <c r="F80" s="46">
        <v>1207.2056625999999</v>
      </c>
      <c r="G80" s="122" t="s">
        <v>324</v>
      </c>
      <c r="H80" s="46" t="s">
        <v>324</v>
      </c>
      <c r="I80" s="46" t="s">
        <v>324</v>
      </c>
      <c r="J80" s="46" t="s">
        <v>324</v>
      </c>
      <c r="K80" s="133" t="s">
        <v>324</v>
      </c>
      <c r="L80" s="41" t="s">
        <v>135</v>
      </c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</row>
    <row r="81" spans="1:84">
      <c r="A81" s="40" t="s">
        <v>58</v>
      </c>
      <c r="B81" s="46" t="s">
        <v>299</v>
      </c>
      <c r="C81" s="46" t="s">
        <v>299</v>
      </c>
      <c r="D81" s="46">
        <v>100.86035</v>
      </c>
      <c r="E81" s="46">
        <v>129.48786856999999</v>
      </c>
      <c r="F81" s="46">
        <v>69.399392254999995</v>
      </c>
      <c r="G81" s="122" t="s">
        <v>324</v>
      </c>
      <c r="H81" s="46" t="s">
        <v>324</v>
      </c>
      <c r="I81" s="46" t="s">
        <v>324</v>
      </c>
      <c r="J81" s="46" t="s">
        <v>324</v>
      </c>
      <c r="K81" s="133" t="s">
        <v>324</v>
      </c>
      <c r="L81" s="41" t="s">
        <v>59</v>
      </c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</row>
    <row r="82" spans="1:84" s="231" customFormat="1">
      <c r="A82" s="85" t="s">
        <v>136</v>
      </c>
      <c r="B82" s="22" t="s">
        <v>299</v>
      </c>
      <c r="C82" s="22" t="s">
        <v>299</v>
      </c>
      <c r="D82" s="22">
        <v>6844.7071838712</v>
      </c>
      <c r="E82" s="22">
        <v>9253.6687481538484</v>
      </c>
      <c r="F82" s="22">
        <v>6284.6988438255294</v>
      </c>
      <c r="G82" s="119">
        <v>7.2749983606282305</v>
      </c>
      <c r="H82" s="22">
        <v>5.38415803780131E-2</v>
      </c>
      <c r="I82" s="22">
        <v>0.14521646459840259</v>
      </c>
      <c r="J82" s="22" t="s">
        <v>324</v>
      </c>
      <c r="K82" s="129">
        <v>0.25086399999999998</v>
      </c>
      <c r="L82" s="86" t="s">
        <v>137</v>
      </c>
      <c r="M82" s="98"/>
      <c r="N82" s="260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</row>
    <row r="83" spans="1:84">
      <c r="A83" s="40" t="s">
        <v>138</v>
      </c>
      <c r="B83" s="46" t="s">
        <v>299</v>
      </c>
      <c r="C83" s="46" t="s">
        <v>299</v>
      </c>
      <c r="D83" s="46" t="s">
        <v>324</v>
      </c>
      <c r="E83" s="46" t="s">
        <v>324</v>
      </c>
      <c r="F83" s="46" t="s">
        <v>324</v>
      </c>
      <c r="G83" s="122" t="s">
        <v>324</v>
      </c>
      <c r="H83" s="46" t="s">
        <v>324</v>
      </c>
      <c r="I83" s="46" t="s">
        <v>324</v>
      </c>
      <c r="J83" s="46" t="s">
        <v>324</v>
      </c>
      <c r="K83" s="133" t="s">
        <v>324</v>
      </c>
      <c r="L83" s="41" t="s">
        <v>139</v>
      </c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</row>
    <row r="84" spans="1:84">
      <c r="A84" s="40" t="s">
        <v>140</v>
      </c>
      <c r="B84" s="38" t="s">
        <v>299</v>
      </c>
      <c r="C84" s="38" t="s">
        <v>299</v>
      </c>
      <c r="D84" s="38" t="s">
        <v>324</v>
      </c>
      <c r="E84" s="38">
        <v>6.3796000000000005E-2</v>
      </c>
      <c r="F84" s="38">
        <v>6.2852000000000005E-2</v>
      </c>
      <c r="G84" s="121" t="s">
        <v>324</v>
      </c>
      <c r="H84" s="38" t="s">
        <v>324</v>
      </c>
      <c r="I84" s="38" t="s">
        <v>324</v>
      </c>
      <c r="J84" s="38" t="s">
        <v>324</v>
      </c>
      <c r="K84" s="132" t="s">
        <v>324</v>
      </c>
      <c r="L84" s="41" t="s">
        <v>141</v>
      </c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</row>
    <row r="85" spans="1:84">
      <c r="A85" s="40" t="s">
        <v>142</v>
      </c>
      <c r="B85" s="38" t="s">
        <v>299</v>
      </c>
      <c r="C85" s="38" t="s">
        <v>299</v>
      </c>
      <c r="D85" s="38">
        <v>3580.9364450612002</v>
      </c>
      <c r="E85" s="38">
        <v>6793.6869919813953</v>
      </c>
      <c r="F85" s="38">
        <v>3551.5164068065296</v>
      </c>
      <c r="G85" s="121" t="s">
        <v>324</v>
      </c>
      <c r="H85" s="38" t="s">
        <v>324</v>
      </c>
      <c r="I85" s="38" t="s">
        <v>324</v>
      </c>
      <c r="J85" s="38" t="s">
        <v>324</v>
      </c>
      <c r="K85" s="132" t="s">
        <v>324</v>
      </c>
      <c r="L85" s="41" t="s">
        <v>143</v>
      </c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</row>
    <row r="86" spans="1:84">
      <c r="A86" s="40" t="s">
        <v>144</v>
      </c>
      <c r="B86" s="38" t="s">
        <v>299</v>
      </c>
      <c r="C86" s="38" t="s">
        <v>299</v>
      </c>
      <c r="D86" s="38" t="s">
        <v>324</v>
      </c>
      <c r="E86" s="38" t="s">
        <v>324</v>
      </c>
      <c r="F86" s="38" t="s">
        <v>324</v>
      </c>
      <c r="G86" s="121" t="s">
        <v>324</v>
      </c>
      <c r="H86" s="38" t="s">
        <v>324</v>
      </c>
      <c r="I86" s="38" t="s">
        <v>324</v>
      </c>
      <c r="J86" s="38" t="s">
        <v>324</v>
      </c>
      <c r="K86" s="132" t="s">
        <v>324</v>
      </c>
      <c r="L86" s="41" t="s">
        <v>145</v>
      </c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</row>
    <row r="87" spans="1:84">
      <c r="A87" s="40" t="s">
        <v>146</v>
      </c>
      <c r="B87" s="38" t="s">
        <v>299</v>
      </c>
      <c r="C87" s="38" t="s">
        <v>299</v>
      </c>
      <c r="D87" s="38">
        <v>1444.7337217899999</v>
      </c>
      <c r="E87" s="38">
        <v>596.00027978100013</v>
      </c>
      <c r="F87" s="38">
        <v>945.058104512</v>
      </c>
      <c r="G87" s="121">
        <v>5.634998730191076</v>
      </c>
      <c r="H87" s="38" t="s">
        <v>324</v>
      </c>
      <c r="I87" s="38" t="s">
        <v>324</v>
      </c>
      <c r="J87" s="38" t="s">
        <v>324</v>
      </c>
      <c r="K87" s="132">
        <v>0.25086399999999998</v>
      </c>
      <c r="L87" s="41" t="s">
        <v>147</v>
      </c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</row>
    <row r="88" spans="1:84">
      <c r="A88" s="40" t="s">
        <v>148</v>
      </c>
      <c r="B88" s="38" t="s">
        <v>299</v>
      </c>
      <c r="C88" s="38" t="s">
        <v>299</v>
      </c>
      <c r="D88" s="38" t="s">
        <v>324</v>
      </c>
      <c r="E88" s="38">
        <v>5.4059999999999997E-2</v>
      </c>
      <c r="F88" s="38" t="s">
        <v>324</v>
      </c>
      <c r="G88" s="121" t="s">
        <v>324</v>
      </c>
      <c r="H88" s="38" t="s">
        <v>324</v>
      </c>
      <c r="I88" s="38" t="s">
        <v>324</v>
      </c>
      <c r="J88" s="38" t="s">
        <v>324</v>
      </c>
      <c r="K88" s="132" t="s">
        <v>324</v>
      </c>
      <c r="L88" s="41" t="s">
        <v>214</v>
      </c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</row>
    <row r="89" spans="1:84">
      <c r="A89" s="40" t="s">
        <v>150</v>
      </c>
      <c r="B89" s="38" t="s">
        <v>299</v>
      </c>
      <c r="C89" s="38" t="s">
        <v>299</v>
      </c>
      <c r="D89" s="38">
        <v>1736.3341040599998</v>
      </c>
      <c r="E89" s="38">
        <v>1676.5704263514526</v>
      </c>
      <c r="F89" s="38">
        <v>1709.0717596300001</v>
      </c>
      <c r="G89" s="121" t="s">
        <v>324</v>
      </c>
      <c r="H89" s="38">
        <v>5.38415803780131E-2</v>
      </c>
      <c r="I89" s="38">
        <v>5.9071104243418E-2</v>
      </c>
      <c r="J89" s="38" t="s">
        <v>324</v>
      </c>
      <c r="K89" s="132" t="s">
        <v>324</v>
      </c>
      <c r="L89" s="41" t="s">
        <v>151</v>
      </c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</row>
    <row r="90" spans="1:84">
      <c r="A90" s="40" t="s">
        <v>152</v>
      </c>
      <c r="B90" s="38" t="s">
        <v>299</v>
      </c>
      <c r="C90" s="38" t="s">
        <v>299</v>
      </c>
      <c r="D90" s="38">
        <v>56.335196000000003</v>
      </c>
      <c r="E90" s="38">
        <v>102.448111</v>
      </c>
      <c r="F90" s="38">
        <v>27.761365999999999</v>
      </c>
      <c r="G90" s="121">
        <v>1.6399996304371542</v>
      </c>
      <c r="H90" s="38" t="s">
        <v>324</v>
      </c>
      <c r="I90" s="38" t="s">
        <v>324</v>
      </c>
      <c r="J90" s="38" t="s">
        <v>324</v>
      </c>
      <c r="K90" s="132" t="s">
        <v>324</v>
      </c>
      <c r="L90" s="41" t="s">
        <v>153</v>
      </c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</row>
    <row r="91" spans="1:84">
      <c r="A91" s="40" t="s">
        <v>154</v>
      </c>
      <c r="B91" s="38" t="s">
        <v>299</v>
      </c>
      <c r="C91" s="38" t="s">
        <v>299</v>
      </c>
      <c r="D91" s="38">
        <v>20.475573000000001</v>
      </c>
      <c r="E91" s="38">
        <v>70.435688499999998</v>
      </c>
      <c r="F91" s="38">
        <v>40.626751877000004</v>
      </c>
      <c r="G91" s="121" t="s">
        <v>324</v>
      </c>
      <c r="H91" s="38" t="s">
        <v>324</v>
      </c>
      <c r="I91" s="38" t="s">
        <v>324</v>
      </c>
      <c r="J91" s="38" t="s">
        <v>324</v>
      </c>
      <c r="K91" s="132" t="s">
        <v>324</v>
      </c>
      <c r="L91" s="41" t="s">
        <v>155</v>
      </c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</row>
    <row r="92" spans="1:84" s="232" customFormat="1" ht="13.5" thickBot="1">
      <c r="A92" s="40" t="s">
        <v>58</v>
      </c>
      <c r="B92" s="87" t="s">
        <v>299</v>
      </c>
      <c r="C92" s="87" t="s">
        <v>299</v>
      </c>
      <c r="D92" s="87">
        <v>5.8802349600000001</v>
      </c>
      <c r="E92" s="87">
        <v>14.389961540000002</v>
      </c>
      <c r="F92" s="87">
        <v>10.601603000000001</v>
      </c>
      <c r="G92" s="121" t="s">
        <v>324</v>
      </c>
      <c r="H92" s="38" t="s">
        <v>324</v>
      </c>
      <c r="I92" s="38" t="s">
        <v>324</v>
      </c>
      <c r="J92" s="38" t="s">
        <v>324</v>
      </c>
      <c r="K92" s="132" t="s">
        <v>324</v>
      </c>
      <c r="L92" s="41" t="s">
        <v>59</v>
      </c>
      <c r="M92" s="229"/>
      <c r="N92" s="255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</row>
    <row r="93" spans="1:84" ht="13.5" thickBot="1">
      <c r="A93" s="191" t="s">
        <v>156</v>
      </c>
      <c r="B93" s="15" t="s">
        <v>299</v>
      </c>
      <c r="C93" s="15" t="s">
        <v>299</v>
      </c>
      <c r="D93" s="15">
        <v>15.789707999999999</v>
      </c>
      <c r="E93" s="15">
        <v>12.890764954</v>
      </c>
      <c r="F93" s="15">
        <v>105.792953</v>
      </c>
      <c r="G93" s="118" t="s">
        <v>324</v>
      </c>
      <c r="H93" s="15" t="s">
        <v>324</v>
      </c>
      <c r="I93" s="15" t="s">
        <v>324</v>
      </c>
      <c r="J93" s="15" t="s">
        <v>324</v>
      </c>
      <c r="K93" s="127">
        <v>9.4148999999999997E-2</v>
      </c>
      <c r="L93" s="201" t="s">
        <v>157</v>
      </c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</row>
    <row r="94" spans="1:84" s="99" customFormat="1" ht="20.25" customHeight="1" thickBot="1">
      <c r="A94" s="202" t="s">
        <v>158</v>
      </c>
      <c r="B94" s="15" t="s">
        <v>299</v>
      </c>
      <c r="C94" s="15" t="s">
        <v>299</v>
      </c>
      <c r="D94" s="15">
        <v>0.16137299999999999</v>
      </c>
      <c r="E94" s="15">
        <v>1.80457354</v>
      </c>
      <c r="F94" s="15">
        <v>3.94658</v>
      </c>
      <c r="G94" s="118" t="s">
        <v>324</v>
      </c>
      <c r="H94" s="15" t="s">
        <v>324</v>
      </c>
      <c r="I94" s="15" t="s">
        <v>324</v>
      </c>
      <c r="J94" s="15" t="s">
        <v>324</v>
      </c>
      <c r="K94" s="127" t="s">
        <v>324</v>
      </c>
      <c r="L94" s="273" t="s">
        <v>220</v>
      </c>
      <c r="M94" s="98"/>
      <c r="N94" s="260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</row>
    <row r="95" spans="1:84" s="99" customFormat="1" ht="20.25" customHeight="1" thickBot="1">
      <c r="A95" s="274" t="s">
        <v>85</v>
      </c>
      <c r="B95" s="15" t="s">
        <v>299</v>
      </c>
      <c r="C95" s="15" t="s">
        <v>299</v>
      </c>
      <c r="D95" s="15">
        <v>15.628335</v>
      </c>
      <c r="E95" s="15">
        <v>11.086191414</v>
      </c>
      <c r="F95" s="15">
        <v>101.846373</v>
      </c>
      <c r="G95" s="118" t="s">
        <v>324</v>
      </c>
      <c r="H95" s="15" t="s">
        <v>324</v>
      </c>
      <c r="I95" s="15" t="s">
        <v>324</v>
      </c>
      <c r="J95" s="15" t="s">
        <v>324</v>
      </c>
      <c r="K95" s="127">
        <v>9.4148999999999997E-2</v>
      </c>
      <c r="L95" s="272" t="s">
        <v>110</v>
      </c>
      <c r="M95" s="98"/>
      <c r="N95" s="260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</row>
    <row r="96" spans="1:84" s="99" customFormat="1" ht="15.75">
      <c r="A96" s="205" t="s">
        <v>302</v>
      </c>
      <c r="B96" s="19" t="s">
        <v>299</v>
      </c>
      <c r="C96" s="19" t="s">
        <v>299</v>
      </c>
      <c r="D96" s="19">
        <v>14.585172</v>
      </c>
      <c r="E96" s="19">
        <v>10.313167414</v>
      </c>
      <c r="F96" s="19">
        <v>101.826173</v>
      </c>
      <c r="G96" s="126" t="s">
        <v>324</v>
      </c>
      <c r="H96" s="19" t="s">
        <v>324</v>
      </c>
      <c r="I96" s="19" t="s">
        <v>324</v>
      </c>
      <c r="J96" s="19" t="s">
        <v>324</v>
      </c>
      <c r="K96" s="146">
        <v>9.4148999999999997E-2</v>
      </c>
      <c r="L96" s="204" t="s">
        <v>306</v>
      </c>
      <c r="M96" s="98"/>
      <c r="N96" s="260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</row>
    <row r="97" spans="1:84" s="252" customFormat="1" ht="12.75" customHeight="1">
      <c r="A97" s="40" t="s">
        <v>160</v>
      </c>
      <c r="B97" s="46" t="s">
        <v>299</v>
      </c>
      <c r="C97" s="46" t="s">
        <v>299</v>
      </c>
      <c r="D97" s="46">
        <v>11.993824999999999</v>
      </c>
      <c r="E97" s="46">
        <v>4.3174450000000002</v>
      </c>
      <c r="F97" s="46">
        <v>98.366500000000002</v>
      </c>
      <c r="G97" s="122" t="s">
        <v>324</v>
      </c>
      <c r="H97" s="46" t="s">
        <v>324</v>
      </c>
      <c r="I97" s="46" t="s">
        <v>324</v>
      </c>
      <c r="J97" s="46" t="s">
        <v>324</v>
      </c>
      <c r="K97" s="133" t="s">
        <v>324</v>
      </c>
      <c r="L97" s="41" t="s">
        <v>161</v>
      </c>
      <c r="M97" s="251"/>
      <c r="N97" s="26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</row>
    <row r="98" spans="1:84">
      <c r="A98" s="40" t="s">
        <v>255</v>
      </c>
      <c r="B98" s="38" t="s">
        <v>299</v>
      </c>
      <c r="C98" s="38" t="s">
        <v>299</v>
      </c>
      <c r="D98" s="38" t="s">
        <v>324</v>
      </c>
      <c r="E98" s="38" t="s">
        <v>324</v>
      </c>
      <c r="F98" s="38" t="s">
        <v>324</v>
      </c>
      <c r="G98" s="121" t="s">
        <v>324</v>
      </c>
      <c r="H98" s="38" t="s">
        <v>324</v>
      </c>
      <c r="I98" s="38" t="s">
        <v>324</v>
      </c>
      <c r="J98" s="38" t="s">
        <v>324</v>
      </c>
      <c r="K98" s="132">
        <v>9.4148999999999997E-2</v>
      </c>
      <c r="L98" s="41" t="s">
        <v>257</v>
      </c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</row>
    <row r="99" spans="1:84">
      <c r="A99" s="40" t="s">
        <v>256</v>
      </c>
      <c r="B99" s="38" t="s">
        <v>299</v>
      </c>
      <c r="C99" s="38" t="s">
        <v>299</v>
      </c>
      <c r="D99" s="38">
        <v>2.5913469999999998</v>
      </c>
      <c r="E99" s="38">
        <v>5.9957224140000003</v>
      </c>
      <c r="F99" s="38">
        <v>3.459673</v>
      </c>
      <c r="G99" s="121" t="s">
        <v>324</v>
      </c>
      <c r="H99" s="38" t="s">
        <v>324</v>
      </c>
      <c r="I99" s="38" t="s">
        <v>324</v>
      </c>
      <c r="J99" s="38" t="s">
        <v>324</v>
      </c>
      <c r="K99" s="132" t="s">
        <v>324</v>
      </c>
      <c r="L99" s="41" t="s">
        <v>258</v>
      </c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</row>
    <row r="100" spans="1:84">
      <c r="A100" s="40" t="s">
        <v>58</v>
      </c>
      <c r="B100" s="38" t="s">
        <v>299</v>
      </c>
      <c r="C100" s="38" t="s">
        <v>299</v>
      </c>
      <c r="D100" s="38" t="s">
        <v>324</v>
      </c>
      <c r="E100" s="38" t="s">
        <v>324</v>
      </c>
      <c r="F100" s="38" t="s">
        <v>324</v>
      </c>
      <c r="G100" s="121" t="s">
        <v>324</v>
      </c>
      <c r="H100" s="38" t="s">
        <v>324</v>
      </c>
      <c r="I100" s="38" t="s">
        <v>324</v>
      </c>
      <c r="J100" s="38" t="s">
        <v>324</v>
      </c>
      <c r="K100" s="132" t="s">
        <v>324</v>
      </c>
      <c r="L100" s="41" t="s">
        <v>59</v>
      </c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</row>
    <row r="101" spans="1:84" ht="25.5">
      <c r="A101" s="92" t="s">
        <v>168</v>
      </c>
      <c r="B101" s="66" t="s">
        <v>299</v>
      </c>
      <c r="C101" s="66" t="s">
        <v>299</v>
      </c>
      <c r="D101" s="66">
        <v>0.06</v>
      </c>
      <c r="E101" s="66" t="s">
        <v>324</v>
      </c>
      <c r="F101" s="66" t="s">
        <v>324</v>
      </c>
      <c r="G101" s="124" t="s">
        <v>324</v>
      </c>
      <c r="H101" s="66" t="s">
        <v>324</v>
      </c>
      <c r="I101" s="66" t="s">
        <v>324</v>
      </c>
      <c r="J101" s="66" t="s">
        <v>324</v>
      </c>
      <c r="K101" s="137" t="s">
        <v>324</v>
      </c>
      <c r="L101" s="206" t="s">
        <v>169</v>
      </c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</row>
    <row r="102" spans="1:84" ht="25.5">
      <c r="A102" s="92" t="s">
        <v>170</v>
      </c>
      <c r="B102" s="66" t="s">
        <v>299</v>
      </c>
      <c r="C102" s="66" t="s">
        <v>299</v>
      </c>
      <c r="D102" s="66">
        <v>0.21529499999999999</v>
      </c>
      <c r="E102" s="66">
        <v>0.29549999999999998</v>
      </c>
      <c r="F102" s="66" t="s">
        <v>324</v>
      </c>
      <c r="G102" s="124" t="s">
        <v>324</v>
      </c>
      <c r="H102" s="66" t="s">
        <v>324</v>
      </c>
      <c r="I102" s="66" t="s">
        <v>324</v>
      </c>
      <c r="J102" s="66" t="s">
        <v>324</v>
      </c>
      <c r="K102" s="137" t="s">
        <v>324</v>
      </c>
      <c r="L102" s="206" t="s">
        <v>171</v>
      </c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</row>
    <row r="103" spans="1:84" ht="13.5" thickBot="1">
      <c r="A103" s="51" t="s">
        <v>172</v>
      </c>
      <c r="B103" s="52" t="s">
        <v>299</v>
      </c>
      <c r="C103" s="52" t="s">
        <v>299</v>
      </c>
      <c r="D103" s="52">
        <v>0.76786799999999999</v>
      </c>
      <c r="E103" s="52">
        <v>0.47025400000000001</v>
      </c>
      <c r="F103" s="52" t="s">
        <v>324</v>
      </c>
      <c r="G103" s="147" t="s">
        <v>324</v>
      </c>
      <c r="H103" s="52" t="s">
        <v>324</v>
      </c>
      <c r="I103" s="52" t="s">
        <v>324</v>
      </c>
      <c r="J103" s="52" t="s">
        <v>324</v>
      </c>
      <c r="K103" s="148" t="s">
        <v>324</v>
      </c>
      <c r="L103" s="54" t="s">
        <v>173</v>
      </c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</row>
    <row r="104" spans="1:84" s="187" customFormat="1" ht="12">
      <c r="A104" s="188" t="s">
        <v>331</v>
      </c>
      <c r="B104" s="184"/>
      <c r="C104" s="185"/>
      <c r="D104" s="184"/>
      <c r="E104" s="184"/>
      <c r="F104" s="184"/>
      <c r="G104" s="185"/>
      <c r="H104" s="185"/>
      <c r="I104" s="185"/>
      <c r="J104" s="185"/>
      <c r="K104" s="185"/>
      <c r="L104" s="218" t="s">
        <v>307</v>
      </c>
      <c r="M104" s="186"/>
      <c r="N104" s="25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86"/>
      <c r="BN104" s="186"/>
      <c r="BO104" s="186"/>
      <c r="BP104" s="186"/>
      <c r="BQ104" s="186"/>
      <c r="BR104" s="186"/>
      <c r="BS104" s="186"/>
      <c r="BT104" s="186"/>
      <c r="BU104" s="186"/>
      <c r="BV104" s="186"/>
      <c r="BW104" s="186"/>
      <c r="BX104" s="186"/>
      <c r="BY104" s="186"/>
      <c r="BZ104" s="186"/>
      <c r="CA104" s="186"/>
      <c r="CB104" s="186"/>
      <c r="CC104" s="186"/>
      <c r="CD104" s="186"/>
      <c r="CE104" s="186"/>
      <c r="CF104" s="186"/>
    </row>
    <row r="105" spans="1:84" s="187" customFormat="1" ht="12">
      <c r="A105" s="188" t="s">
        <v>219</v>
      </c>
      <c r="B105" s="185"/>
      <c r="C105" s="184"/>
      <c r="D105" s="184"/>
      <c r="E105" s="184"/>
      <c r="F105" s="185"/>
      <c r="G105" s="185"/>
      <c r="H105" s="185"/>
      <c r="I105" s="185"/>
      <c r="J105" s="185"/>
      <c r="K105" s="185"/>
      <c r="L105" s="218" t="s">
        <v>247</v>
      </c>
      <c r="M105" s="186"/>
      <c r="N105" s="256"/>
      <c r="O105" s="186"/>
      <c r="P105" s="186"/>
    </row>
    <row r="106" spans="1:84" s="187" customFormat="1" ht="12">
      <c r="A106" s="188" t="s">
        <v>192</v>
      </c>
      <c r="B106" s="185"/>
      <c r="C106" s="184"/>
      <c r="D106" s="184"/>
      <c r="E106" s="184"/>
      <c r="F106" s="185"/>
      <c r="G106" s="185"/>
      <c r="H106" s="185"/>
      <c r="I106" s="185"/>
      <c r="J106" s="185"/>
      <c r="K106" s="185"/>
      <c r="L106" s="218" t="s">
        <v>230</v>
      </c>
      <c r="M106" s="186"/>
      <c r="N106" s="256"/>
      <c r="O106" s="186"/>
      <c r="P106" s="186"/>
    </row>
    <row r="107" spans="1:84" s="187" customFormat="1" ht="12">
      <c r="A107" s="188" t="s">
        <v>260</v>
      </c>
      <c r="B107" s="186"/>
      <c r="F107" s="186"/>
      <c r="G107" s="186"/>
      <c r="H107" s="186"/>
      <c r="I107" s="186"/>
      <c r="J107" s="186"/>
      <c r="K107" s="186"/>
      <c r="L107" s="218" t="s">
        <v>263</v>
      </c>
      <c r="M107" s="186"/>
      <c r="N107" s="25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/>
      <c r="BO107" s="186"/>
      <c r="BP107" s="186"/>
      <c r="BQ107" s="186"/>
      <c r="BR107" s="186"/>
      <c r="BS107" s="186"/>
      <c r="BT107" s="186"/>
      <c r="BU107" s="186"/>
      <c r="BV107" s="186"/>
      <c r="BW107" s="186"/>
      <c r="BX107" s="186"/>
      <c r="BY107" s="186"/>
      <c r="BZ107" s="186"/>
      <c r="CA107" s="186"/>
      <c r="CB107" s="186"/>
    </row>
    <row r="108" spans="1:84" s="187" customFormat="1" ht="12">
      <c r="A108" s="188"/>
      <c r="B108" s="184"/>
      <c r="C108" s="185"/>
      <c r="D108" s="184"/>
      <c r="E108" s="184"/>
      <c r="F108" s="184"/>
      <c r="G108" s="185"/>
      <c r="H108" s="185"/>
      <c r="I108" s="185"/>
      <c r="J108" s="185"/>
      <c r="K108" s="185"/>
      <c r="L108" s="218"/>
      <c r="M108" s="186"/>
      <c r="N108" s="25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6"/>
      <c r="BU108" s="186"/>
      <c r="BV108" s="186"/>
      <c r="BW108" s="186"/>
      <c r="BX108" s="186"/>
      <c r="BY108" s="186"/>
      <c r="BZ108" s="186"/>
      <c r="CA108" s="186"/>
      <c r="CB108" s="186"/>
      <c r="CC108" s="186"/>
      <c r="CD108" s="186"/>
      <c r="CE108" s="186"/>
      <c r="CF108" s="186"/>
    </row>
    <row r="109" spans="1:84">
      <c r="A109" s="114" t="s">
        <v>261</v>
      </c>
      <c r="N109" s="256"/>
    </row>
    <row r="110" spans="1:84">
      <c r="N110" s="256"/>
    </row>
    <row r="111" spans="1:84">
      <c r="N111" s="256"/>
    </row>
    <row r="116" spans="1:84" s="235" customFormat="1">
      <c r="A116" s="114"/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M116" s="229"/>
      <c r="N116" s="255"/>
      <c r="O116" s="229"/>
      <c r="P116" s="229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230"/>
      <c r="AL116" s="230"/>
      <c r="AM116" s="230"/>
      <c r="AN116" s="230"/>
      <c r="AO116" s="230"/>
      <c r="AP116" s="230"/>
      <c r="AQ116" s="230"/>
      <c r="AR116" s="230"/>
      <c r="AS116" s="230"/>
      <c r="AT116" s="230"/>
      <c r="AU116" s="230"/>
      <c r="AV116" s="230"/>
      <c r="AW116" s="230"/>
      <c r="AX116" s="230"/>
      <c r="AY116" s="230"/>
      <c r="AZ116" s="230"/>
      <c r="BA116" s="230"/>
      <c r="BB116" s="230"/>
      <c r="BC116" s="230"/>
      <c r="BD116" s="230"/>
      <c r="BE116" s="230"/>
      <c r="BF116" s="230"/>
      <c r="BG116" s="230"/>
      <c r="BH116" s="230"/>
      <c r="BI116" s="230"/>
      <c r="BJ116" s="230"/>
      <c r="BK116" s="230"/>
      <c r="BL116" s="230"/>
      <c r="BM116" s="230"/>
      <c r="BN116" s="230"/>
      <c r="BO116" s="230"/>
      <c r="BP116" s="230"/>
      <c r="BQ116" s="230"/>
      <c r="BR116" s="230"/>
      <c r="BS116" s="230"/>
      <c r="BT116" s="230"/>
      <c r="BU116" s="230"/>
      <c r="BV116" s="230"/>
      <c r="BW116" s="230"/>
      <c r="BX116" s="230"/>
      <c r="BY116" s="230"/>
      <c r="BZ116" s="230"/>
      <c r="CA116" s="230"/>
      <c r="CB116" s="230"/>
      <c r="CC116" s="230"/>
      <c r="CD116" s="230"/>
      <c r="CE116" s="230"/>
      <c r="CF116" s="230"/>
    </row>
  </sheetData>
  <mergeCells count="3">
    <mergeCell ref="A3:L3"/>
    <mergeCell ref="B4:F4"/>
    <mergeCell ref="G4:K4"/>
  </mergeCells>
  <printOptions horizontalCentered="1" verticalCentered="1"/>
  <pageMargins left="0.15748031496062992" right="0.19685039370078741" top="0" bottom="0" header="0.19685039370078741" footer="0.19685039370078741"/>
  <pageSetup scale="73" orientation="landscape" r:id="rId1"/>
  <headerFooter alignWithMargins="0"/>
  <rowBreaks count="2" manualBreakCount="2">
    <brk id="43" max="11" man="1"/>
    <brk id="74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F116"/>
  <sheetViews>
    <sheetView view="pageBreakPreview" zoomScaleNormal="80" zoomScaleSheetLayoutView="100" workbookViewId="0">
      <selection activeCell="C34" sqref="C34"/>
    </sheetView>
  </sheetViews>
  <sheetFormatPr defaultRowHeight="12.75"/>
  <cols>
    <col min="1" max="1" width="31.42578125" style="114" customWidth="1"/>
    <col min="2" max="2" width="9.28515625" style="230" bestFit="1" customWidth="1"/>
    <col min="3" max="3" width="10.140625" style="230" bestFit="1" customWidth="1"/>
    <col min="4" max="6" width="10" style="230" customWidth="1"/>
    <col min="7" max="9" width="9.42578125" style="230" bestFit="1" customWidth="1"/>
    <col min="10" max="11" width="9.42578125" style="230" customWidth="1"/>
    <col min="12" max="12" width="31.42578125" style="235" customWidth="1"/>
    <col min="13" max="16" width="9.140625" style="229"/>
    <col min="17" max="16384" width="9.140625" style="230"/>
  </cols>
  <sheetData>
    <row r="1" spans="1:84" s="212" customFormat="1" ht="18.75" customHeight="1">
      <c r="A1" s="207" t="s">
        <v>334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10"/>
      <c r="M1" s="211"/>
      <c r="N1" s="211"/>
      <c r="O1" s="211"/>
      <c r="P1" s="211"/>
    </row>
    <row r="2" spans="1:84" s="212" customFormat="1" ht="15" customHeight="1">
      <c r="A2" s="176" t="s">
        <v>333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10"/>
      <c r="M2" s="211"/>
      <c r="N2" s="211"/>
      <c r="O2" s="211"/>
      <c r="P2" s="211"/>
    </row>
    <row r="3" spans="1:84" s="212" customFormat="1" ht="15" customHeight="1">
      <c r="A3" s="276" t="s">
        <v>268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11"/>
      <c r="N3" s="213"/>
      <c r="O3" s="211"/>
      <c r="P3" s="211"/>
    </row>
    <row r="4" spans="1:84" ht="15" customHeight="1" thickBot="1">
      <c r="A4" s="8" t="s">
        <v>0</v>
      </c>
      <c r="B4" s="277" t="s">
        <v>1</v>
      </c>
      <c r="C4" s="277"/>
      <c r="D4" s="277"/>
      <c r="E4" s="277"/>
      <c r="F4" s="277"/>
      <c r="G4" s="277" t="s">
        <v>232</v>
      </c>
      <c r="H4" s="277"/>
      <c r="I4" s="277"/>
      <c r="J4" s="277"/>
      <c r="K4" s="277"/>
      <c r="L4" s="9" t="s">
        <v>3</v>
      </c>
    </row>
    <row r="5" spans="1:84" s="99" customFormat="1" ht="15.75" customHeight="1" thickBot="1">
      <c r="A5" s="189"/>
      <c r="B5" s="215">
        <v>2008</v>
      </c>
      <c r="C5" s="215">
        <v>2009</v>
      </c>
      <c r="D5" s="215">
        <v>2010</v>
      </c>
      <c r="E5" s="215">
        <v>2011</v>
      </c>
      <c r="F5" s="219">
        <v>2012</v>
      </c>
      <c r="G5" s="215">
        <v>2008</v>
      </c>
      <c r="H5" s="215">
        <v>2009</v>
      </c>
      <c r="I5" s="215">
        <v>2010</v>
      </c>
      <c r="J5" s="215">
        <v>2011</v>
      </c>
      <c r="K5" s="219">
        <v>2012</v>
      </c>
      <c r="L5" s="221" t="s">
        <v>4</v>
      </c>
      <c r="M5" s="98"/>
      <c r="N5" s="98"/>
      <c r="O5" s="98"/>
      <c r="P5" s="98"/>
    </row>
    <row r="6" spans="1:84" s="99" customFormat="1" ht="19.5" customHeight="1" thickBot="1">
      <c r="A6" s="191" t="s">
        <v>5</v>
      </c>
      <c r="B6" s="15">
        <v>16872.185433940795</v>
      </c>
      <c r="C6" s="15">
        <v>14075.297128545102</v>
      </c>
      <c r="D6" s="15">
        <v>15262.267625200398</v>
      </c>
      <c r="E6" s="15">
        <v>18929.871220975147</v>
      </c>
      <c r="F6" s="15">
        <v>20751.749173415999</v>
      </c>
      <c r="G6" s="118">
        <v>7781.9443489110681</v>
      </c>
      <c r="H6" s="15">
        <v>6365.7442241685494</v>
      </c>
      <c r="I6" s="15">
        <v>7023.0944405637001</v>
      </c>
      <c r="J6" s="15">
        <v>8006.4457136765504</v>
      </c>
      <c r="K6" s="127">
        <v>7886.5759665692003</v>
      </c>
      <c r="L6" s="192" t="s">
        <v>6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</row>
    <row r="7" spans="1:84" ht="19.5" customHeight="1">
      <c r="A7" s="17" t="s">
        <v>7</v>
      </c>
      <c r="B7" s="18">
        <v>4955.231461236167</v>
      </c>
      <c r="C7" s="18">
        <v>4703.1357780083999</v>
      </c>
      <c r="D7" s="18">
        <v>4542.7802173411501</v>
      </c>
      <c r="E7" s="18">
        <v>5567.1919403462998</v>
      </c>
      <c r="F7" s="18">
        <v>5597.4529590185994</v>
      </c>
      <c r="G7" s="126">
        <v>1565.014714418005</v>
      </c>
      <c r="H7" s="19">
        <v>1272.8076255676999</v>
      </c>
      <c r="I7" s="19">
        <v>1359.7772722237</v>
      </c>
      <c r="J7" s="19">
        <v>1480.3159542078499</v>
      </c>
      <c r="K7" s="146">
        <v>1482.82276422205</v>
      </c>
      <c r="L7" s="36" t="s">
        <v>8</v>
      </c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</row>
    <row r="8" spans="1:84" ht="20.100000000000001" customHeight="1">
      <c r="A8" s="85" t="s">
        <v>9</v>
      </c>
      <c r="B8" s="22">
        <v>11910.715971317388</v>
      </c>
      <c r="C8" s="22">
        <v>9367.7456851389015</v>
      </c>
      <c r="D8" s="22">
        <v>10691.604313350099</v>
      </c>
      <c r="E8" s="22">
        <v>13312.370804374648</v>
      </c>
      <c r="F8" s="129">
        <v>15089.647748130101</v>
      </c>
      <c r="G8" s="22">
        <v>5556.4518683353754</v>
      </c>
      <c r="H8" s="22">
        <v>4541.1844082798998</v>
      </c>
      <c r="I8" s="22">
        <v>5054.0962997111501</v>
      </c>
      <c r="J8" s="22">
        <v>5834.6094855107003</v>
      </c>
      <c r="K8" s="129">
        <v>5626.17471789715</v>
      </c>
      <c r="L8" s="193" t="s">
        <v>10</v>
      </c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</row>
    <row r="9" spans="1:84" ht="23.25" customHeight="1">
      <c r="A9" s="85" t="s">
        <v>329</v>
      </c>
      <c r="B9" s="22">
        <v>2709.5980809858802</v>
      </c>
      <c r="C9" s="22">
        <v>1501.9595025409999</v>
      </c>
      <c r="D9" s="22">
        <v>1866.11130497205</v>
      </c>
      <c r="E9" s="22">
        <v>2614.5602870854</v>
      </c>
      <c r="F9" s="129">
        <v>2758.0280083092498</v>
      </c>
      <c r="G9" s="22" t="s">
        <v>324</v>
      </c>
      <c r="H9" s="22" t="s">
        <v>324</v>
      </c>
      <c r="I9" s="22" t="s">
        <v>324</v>
      </c>
      <c r="J9" s="22" t="s">
        <v>324</v>
      </c>
      <c r="K9" s="129" t="s">
        <v>324</v>
      </c>
      <c r="L9" s="193" t="s">
        <v>292</v>
      </c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</row>
    <row r="10" spans="1:84" ht="20.100000000000001" customHeight="1" thickBot="1">
      <c r="A10" s="194" t="s">
        <v>183</v>
      </c>
      <c r="B10" s="18">
        <v>6.2380013872399998</v>
      </c>
      <c r="C10" s="18">
        <v>4.4156653978000007</v>
      </c>
      <c r="D10" s="18">
        <v>27.883094509149998</v>
      </c>
      <c r="E10" s="18">
        <v>50.308476254199995</v>
      </c>
      <c r="F10" s="128">
        <v>64.648466267300009</v>
      </c>
      <c r="G10" s="164">
        <v>660.47776615768737</v>
      </c>
      <c r="H10" s="18">
        <v>551.75219032095004</v>
      </c>
      <c r="I10" s="18">
        <v>609.22086862884998</v>
      </c>
      <c r="J10" s="18">
        <v>691.52027395799996</v>
      </c>
      <c r="K10" s="128">
        <v>777.57848445000002</v>
      </c>
      <c r="L10" s="195" t="s">
        <v>194</v>
      </c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</row>
    <row r="11" spans="1:84" s="99" customFormat="1" ht="13.5" thickBot="1">
      <c r="A11" s="189" t="s">
        <v>11</v>
      </c>
      <c r="B11" s="27">
        <v>4921.5224611756375</v>
      </c>
      <c r="C11" s="27">
        <v>3860.9447610759503</v>
      </c>
      <c r="D11" s="27">
        <v>3687.8453180482497</v>
      </c>
      <c r="E11" s="27">
        <v>4972.03596609345</v>
      </c>
      <c r="F11" s="130">
        <v>5286.2537991252993</v>
      </c>
      <c r="G11" s="27">
        <v>388.89528223431137</v>
      </c>
      <c r="H11" s="27">
        <v>307.1660351493</v>
      </c>
      <c r="I11" s="27">
        <v>410.84427063410004</v>
      </c>
      <c r="J11" s="27">
        <v>462.92622628324995</v>
      </c>
      <c r="K11" s="130">
        <v>406.57742910554998</v>
      </c>
      <c r="L11" s="196" t="s">
        <v>12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</row>
    <row r="12" spans="1:84" ht="18" customHeight="1" thickBot="1">
      <c r="A12" s="263" t="s">
        <v>300</v>
      </c>
      <c r="B12" s="15">
        <v>3446.2764423871972</v>
      </c>
      <c r="C12" s="15">
        <v>2987.1828176754498</v>
      </c>
      <c r="D12" s="15">
        <v>2939.51406404505</v>
      </c>
      <c r="E12" s="15">
        <v>3656.56571396975</v>
      </c>
      <c r="F12" s="127">
        <v>3460.5681992925001</v>
      </c>
      <c r="G12" s="264">
        <v>308.97568872116244</v>
      </c>
      <c r="H12" s="264">
        <v>248.41409128584999</v>
      </c>
      <c r="I12" s="264">
        <v>339.19642617634997</v>
      </c>
      <c r="J12" s="264">
        <v>348.45874689729999</v>
      </c>
      <c r="K12" s="265">
        <v>262.25660408289997</v>
      </c>
      <c r="L12" s="192" t="s">
        <v>304</v>
      </c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</row>
    <row r="13" spans="1:84" ht="15.75" customHeight="1">
      <c r="A13" s="32" t="s">
        <v>13</v>
      </c>
      <c r="B13" s="22">
        <v>3529.3352463744986</v>
      </c>
      <c r="C13" s="22">
        <v>3055.4565652287001</v>
      </c>
      <c r="D13" s="22">
        <v>3036.1954100705498</v>
      </c>
      <c r="E13" s="22">
        <v>3863.2185655728499</v>
      </c>
      <c r="F13" s="129">
        <v>3632.1697501113999</v>
      </c>
      <c r="G13" s="33">
        <v>306.00067861665957</v>
      </c>
      <c r="H13" s="33">
        <v>169.24536467304998</v>
      </c>
      <c r="I13" s="33">
        <v>237.43403762094999</v>
      </c>
      <c r="J13" s="33">
        <v>340.18221159894995</v>
      </c>
      <c r="K13" s="131">
        <v>339.18252900019996</v>
      </c>
      <c r="L13" s="34" t="s">
        <v>14</v>
      </c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</row>
    <row r="14" spans="1:84" ht="15.75" customHeight="1">
      <c r="A14" s="197" t="s">
        <v>15</v>
      </c>
      <c r="B14" s="18">
        <v>3166.8280166765385</v>
      </c>
      <c r="C14" s="18">
        <v>2860.1047840313995</v>
      </c>
      <c r="D14" s="18">
        <v>2801.0746219972002</v>
      </c>
      <c r="E14" s="18">
        <v>3482.28110815435</v>
      </c>
      <c r="F14" s="128">
        <v>3268.4746206914501</v>
      </c>
      <c r="G14" s="18">
        <v>253.17969850482118</v>
      </c>
      <c r="H14" s="18">
        <v>137.23572574829998</v>
      </c>
      <c r="I14" s="18">
        <v>198.5103570828</v>
      </c>
      <c r="J14" s="18">
        <v>267.74797880199998</v>
      </c>
      <c r="K14" s="128">
        <v>232.53306542355</v>
      </c>
      <c r="L14" s="36" t="s">
        <v>16</v>
      </c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</row>
    <row r="15" spans="1:84">
      <c r="A15" s="40" t="s">
        <v>17</v>
      </c>
      <c r="B15" s="38">
        <v>52.986069236640006</v>
      </c>
      <c r="C15" s="38">
        <v>47.285759455700003</v>
      </c>
      <c r="D15" s="38">
        <v>54.394513647799997</v>
      </c>
      <c r="E15" s="38">
        <v>80.274937327299995</v>
      </c>
      <c r="F15" s="132">
        <v>82.657809375300005</v>
      </c>
      <c r="G15" s="38">
        <v>6.6217726829807004</v>
      </c>
      <c r="H15" s="38">
        <v>9.4604614669499991</v>
      </c>
      <c r="I15" s="38">
        <v>7.4543033151000007</v>
      </c>
      <c r="J15" s="7">
        <v>6.1952828178499999</v>
      </c>
      <c r="K15" s="132">
        <v>4.2967626403499999</v>
      </c>
      <c r="L15" s="41" t="s">
        <v>18</v>
      </c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</row>
    <row r="16" spans="1:84">
      <c r="A16" s="40" t="s">
        <v>19</v>
      </c>
      <c r="B16" s="38">
        <v>122.43645975658001</v>
      </c>
      <c r="C16" s="38">
        <v>106.7232283285</v>
      </c>
      <c r="D16" s="38">
        <v>97.391576656299989</v>
      </c>
      <c r="E16" s="38">
        <v>128.48848645995</v>
      </c>
      <c r="F16" s="132">
        <v>110.66483903375</v>
      </c>
      <c r="G16" s="38">
        <v>24.398905397501601</v>
      </c>
      <c r="H16" s="38">
        <v>6.3189081081499996</v>
      </c>
      <c r="I16" s="38">
        <v>15.4766429659</v>
      </c>
      <c r="J16" s="38">
        <v>21.683600425799998</v>
      </c>
      <c r="K16" s="132">
        <v>10.00308936465</v>
      </c>
      <c r="L16" s="41" t="s">
        <v>20</v>
      </c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</row>
    <row r="17" spans="1:84">
      <c r="A17" s="40" t="s">
        <v>21</v>
      </c>
      <c r="B17" s="38">
        <v>41.876077931960005</v>
      </c>
      <c r="C17" s="38">
        <v>40.064033489100005</v>
      </c>
      <c r="D17" s="38">
        <v>48.896658650250004</v>
      </c>
      <c r="E17" s="38">
        <v>61.6273607356</v>
      </c>
      <c r="F17" s="132">
        <v>57.715814804049998</v>
      </c>
      <c r="G17" s="38">
        <v>2.2271629794679999</v>
      </c>
      <c r="H17" s="38">
        <v>0.77557707699999989</v>
      </c>
      <c r="I17" s="38">
        <v>1.11295296465</v>
      </c>
      <c r="J17" s="38">
        <v>1.0577079218500001</v>
      </c>
      <c r="K17" s="132">
        <v>0.76674750395000002</v>
      </c>
      <c r="L17" s="41" t="s">
        <v>22</v>
      </c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</row>
    <row r="18" spans="1:84">
      <c r="A18" s="40" t="s">
        <v>23</v>
      </c>
      <c r="B18" s="38">
        <v>185.76951404600001</v>
      </c>
      <c r="C18" s="38">
        <v>75.93008597859999</v>
      </c>
      <c r="D18" s="38">
        <v>41.540584863500001</v>
      </c>
      <c r="E18" s="38">
        <v>79.337130753950007</v>
      </c>
      <c r="F18" s="132">
        <v>53.70050413565</v>
      </c>
      <c r="G18" s="38">
        <v>1.6818382444066</v>
      </c>
      <c r="H18" s="38">
        <v>0.31897026305000004</v>
      </c>
      <c r="I18" s="38">
        <v>0.20962102194999999</v>
      </c>
      <c r="J18" s="38" t="s">
        <v>324</v>
      </c>
      <c r="K18" s="132">
        <v>7.0607006949999995E-2</v>
      </c>
      <c r="L18" s="41" t="s">
        <v>24</v>
      </c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</row>
    <row r="19" spans="1:84">
      <c r="A19" s="40" t="s">
        <v>25</v>
      </c>
      <c r="B19" s="38">
        <v>377.66530547057044</v>
      </c>
      <c r="C19" s="38">
        <v>463.00688539785</v>
      </c>
      <c r="D19" s="38">
        <v>346.29951699100002</v>
      </c>
      <c r="E19" s="38">
        <v>372.09692521904998</v>
      </c>
      <c r="F19" s="132">
        <v>374.21045937355001</v>
      </c>
      <c r="G19" s="38">
        <v>5.0292976856087002</v>
      </c>
      <c r="H19" s="38">
        <v>4.4470512975999998</v>
      </c>
      <c r="I19" s="38">
        <v>5.1668734728999999</v>
      </c>
      <c r="J19" s="38">
        <v>6.6627149785000004</v>
      </c>
      <c r="K19" s="132">
        <v>6.3913348324999992</v>
      </c>
      <c r="L19" s="41" t="s">
        <v>26</v>
      </c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</row>
    <row r="20" spans="1:84">
      <c r="A20" s="40" t="s">
        <v>27</v>
      </c>
      <c r="B20" s="38">
        <v>1010.5440257636881</v>
      </c>
      <c r="C20" s="38">
        <v>885.68621772004997</v>
      </c>
      <c r="D20" s="38">
        <v>923.90001269764991</v>
      </c>
      <c r="E20" s="38">
        <v>855.61437500950001</v>
      </c>
      <c r="F20" s="132">
        <v>810.17295547669994</v>
      </c>
      <c r="G20" s="38">
        <v>12.418684240062799</v>
      </c>
      <c r="H20" s="38">
        <v>7.1461598072000001</v>
      </c>
      <c r="I20" s="38">
        <v>6.9002528878999998</v>
      </c>
      <c r="J20" s="38">
        <v>15.2213501358</v>
      </c>
      <c r="K20" s="132">
        <v>13.3233060144</v>
      </c>
      <c r="L20" s="41" t="s">
        <v>28</v>
      </c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</row>
    <row r="21" spans="1:84">
      <c r="A21" s="40" t="s">
        <v>29</v>
      </c>
      <c r="B21" s="38">
        <v>14.972836171280001</v>
      </c>
      <c r="C21" s="38">
        <v>18.434042895649998</v>
      </c>
      <c r="D21" s="38">
        <v>17.25384066885</v>
      </c>
      <c r="E21" s="38">
        <v>27.729319938149999</v>
      </c>
      <c r="F21" s="132">
        <v>22.210624105949996</v>
      </c>
      <c r="G21" s="38">
        <v>2.7579478353272999</v>
      </c>
      <c r="H21" s="38">
        <v>2.6478761408500002</v>
      </c>
      <c r="I21" s="38">
        <v>7.6488637812000002</v>
      </c>
      <c r="J21" s="38">
        <v>17.646871458250001</v>
      </c>
      <c r="K21" s="132">
        <v>22.613078834300001</v>
      </c>
      <c r="L21" s="41" t="s">
        <v>30</v>
      </c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</row>
    <row r="22" spans="1:84">
      <c r="A22" s="40" t="s">
        <v>31</v>
      </c>
      <c r="B22" s="38">
        <v>73.348399682480007</v>
      </c>
      <c r="C22" s="38">
        <v>72.782774876200008</v>
      </c>
      <c r="D22" s="38">
        <v>90.894533425950002</v>
      </c>
      <c r="E22" s="38">
        <v>87.690220943599996</v>
      </c>
      <c r="F22" s="132">
        <v>79.730233374299999</v>
      </c>
      <c r="G22" s="38">
        <v>0.83706759505950012</v>
      </c>
      <c r="H22" s="38">
        <v>1.1257022540499999</v>
      </c>
      <c r="I22" s="38">
        <v>0.79976579729999997</v>
      </c>
      <c r="J22" s="38">
        <v>0.85439816434999993</v>
      </c>
      <c r="K22" s="132">
        <v>0.7725320081</v>
      </c>
      <c r="L22" s="41" t="s">
        <v>32</v>
      </c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</row>
    <row r="23" spans="1:84">
      <c r="A23" s="40" t="s">
        <v>33</v>
      </c>
      <c r="B23" s="38">
        <v>543.08252048034001</v>
      </c>
      <c r="C23" s="38">
        <v>475.47826085229997</v>
      </c>
      <c r="D23" s="38">
        <v>532.06175791265002</v>
      </c>
      <c r="E23" s="38">
        <v>969.65646587574997</v>
      </c>
      <c r="F23" s="132">
        <v>927.60440098629999</v>
      </c>
      <c r="G23" s="38">
        <v>58.67762005609211</v>
      </c>
      <c r="H23" s="38">
        <v>54.663254358499998</v>
      </c>
      <c r="I23" s="38">
        <v>67.197584711049998</v>
      </c>
      <c r="J23" s="38">
        <v>70.745675894749994</v>
      </c>
      <c r="K23" s="132">
        <v>55.945787520049997</v>
      </c>
      <c r="L23" s="41" t="s">
        <v>34</v>
      </c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</row>
    <row r="24" spans="1:84">
      <c r="A24" s="40" t="s">
        <v>35</v>
      </c>
      <c r="B24" s="38">
        <v>0.17910956788000001</v>
      </c>
      <c r="C24" s="38">
        <v>0.50277862185</v>
      </c>
      <c r="D24" s="38">
        <v>0.30904350744999998</v>
      </c>
      <c r="E24" s="38">
        <v>0.52329269609999995</v>
      </c>
      <c r="F24" s="132">
        <v>0.74158695315000001</v>
      </c>
      <c r="G24" s="38" t="s">
        <v>324</v>
      </c>
      <c r="H24" s="38" t="s">
        <v>324</v>
      </c>
      <c r="I24" s="38" t="s">
        <v>324</v>
      </c>
      <c r="J24" s="38" t="s">
        <v>324</v>
      </c>
      <c r="K24" s="132" t="s">
        <v>324</v>
      </c>
      <c r="L24" s="41" t="s">
        <v>36</v>
      </c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</row>
    <row r="25" spans="1:84">
      <c r="A25" s="40" t="s">
        <v>37</v>
      </c>
      <c r="B25" s="38">
        <v>177.94634655383601</v>
      </c>
      <c r="C25" s="38">
        <v>148.88421147334998</v>
      </c>
      <c r="D25" s="38">
        <v>145.05281338905002</v>
      </c>
      <c r="E25" s="38">
        <v>177.76330125915001</v>
      </c>
      <c r="F25" s="132">
        <v>162.88356503705</v>
      </c>
      <c r="G25" s="38">
        <v>67.113686031392007</v>
      </c>
      <c r="H25" s="38">
        <v>15.344320496850001</v>
      </c>
      <c r="I25" s="38">
        <v>36.762487252549995</v>
      </c>
      <c r="J25" s="38">
        <v>38.172438660250002</v>
      </c>
      <c r="K25" s="132">
        <v>34.682575616449995</v>
      </c>
      <c r="L25" s="41" t="s">
        <v>38</v>
      </c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</row>
    <row r="26" spans="1:84">
      <c r="A26" s="40" t="s">
        <v>39</v>
      </c>
      <c r="B26" s="38">
        <v>13.873288774880001</v>
      </c>
      <c r="C26" s="38">
        <v>8.8630476811500003</v>
      </c>
      <c r="D26" s="38">
        <v>17.711062975449998</v>
      </c>
      <c r="E26" s="38">
        <v>21.07333453375</v>
      </c>
      <c r="F26" s="132">
        <v>20.608129132550001</v>
      </c>
      <c r="G26" s="38">
        <v>4.6492425176918006</v>
      </c>
      <c r="H26" s="38">
        <v>1.9751468997499999</v>
      </c>
      <c r="I26" s="38">
        <v>0.35200968314999997</v>
      </c>
      <c r="J26" s="38">
        <v>3.2147223362999999</v>
      </c>
      <c r="K26" s="132">
        <v>8.7042857887</v>
      </c>
      <c r="L26" s="41" t="s">
        <v>40</v>
      </c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</row>
    <row r="27" spans="1:84">
      <c r="A27" s="40" t="s">
        <v>41</v>
      </c>
      <c r="B27" s="38">
        <v>124.89345212092</v>
      </c>
      <c r="C27" s="38">
        <v>106.39182849419998</v>
      </c>
      <c r="D27" s="38">
        <v>119.72167112504999</v>
      </c>
      <c r="E27" s="38">
        <v>230.27157500499999</v>
      </c>
      <c r="F27" s="132">
        <v>193.00387955434999</v>
      </c>
      <c r="G27" s="38">
        <v>37.190914517325076</v>
      </c>
      <c r="H27" s="38">
        <v>11.441097096349999</v>
      </c>
      <c r="I27" s="38">
        <v>25.151208551149999</v>
      </c>
      <c r="J27" s="38">
        <v>39.710475919399997</v>
      </c>
      <c r="K27" s="132">
        <v>32.482424603849999</v>
      </c>
      <c r="L27" s="41" t="s">
        <v>42</v>
      </c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</row>
    <row r="28" spans="1:84">
      <c r="A28" s="40" t="s">
        <v>43</v>
      </c>
      <c r="B28" s="38">
        <v>93.748741470400006</v>
      </c>
      <c r="C28" s="38">
        <v>83.603038480150005</v>
      </c>
      <c r="D28" s="38">
        <v>99.097350451299988</v>
      </c>
      <c r="E28" s="38">
        <v>90.252794310200002</v>
      </c>
      <c r="F28" s="132">
        <v>114.55233568154999</v>
      </c>
      <c r="G28" s="38">
        <v>1.2143462130002001</v>
      </c>
      <c r="H28" s="38">
        <v>0.72066865374999989</v>
      </c>
      <c r="I28" s="38">
        <v>0.77005595299999996</v>
      </c>
      <c r="J28" s="38">
        <v>8.8931265393499999</v>
      </c>
      <c r="K28" s="132">
        <v>1.07591636345</v>
      </c>
      <c r="L28" s="41" t="s">
        <v>44</v>
      </c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</row>
    <row r="29" spans="1:84" ht="25.5">
      <c r="A29" s="198" t="s">
        <v>239</v>
      </c>
      <c r="B29" s="38">
        <v>333.50586964908405</v>
      </c>
      <c r="C29" s="38">
        <v>326.46859028675004</v>
      </c>
      <c r="D29" s="38">
        <v>266.54968503495002</v>
      </c>
      <c r="E29" s="38">
        <v>299.88158808729997</v>
      </c>
      <c r="F29" s="132">
        <v>258.01748366725002</v>
      </c>
      <c r="G29" s="38">
        <v>28.332594588263699</v>
      </c>
      <c r="H29" s="38">
        <v>20.836541694400001</v>
      </c>
      <c r="I29" s="38">
        <v>23.501133319850002</v>
      </c>
      <c r="J29" s="38">
        <v>37.6159304878</v>
      </c>
      <c r="K29" s="132">
        <v>41.404617325850005</v>
      </c>
      <c r="L29" s="199" t="s">
        <v>238</v>
      </c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</row>
    <row r="30" spans="1:84">
      <c r="A30" s="194" t="s">
        <v>46</v>
      </c>
      <c r="B30" s="18">
        <v>362.50722969796004</v>
      </c>
      <c r="C30" s="18">
        <v>195.3517811973</v>
      </c>
      <c r="D30" s="18">
        <v>235.12078807334998</v>
      </c>
      <c r="E30" s="18">
        <v>380.9374574185</v>
      </c>
      <c r="F30" s="128">
        <v>363.69512941995004</v>
      </c>
      <c r="G30" s="18">
        <v>52.820980111838402</v>
      </c>
      <c r="H30" s="18">
        <v>32.00963892475</v>
      </c>
      <c r="I30" s="18">
        <v>38.923680538149995</v>
      </c>
      <c r="J30" s="18">
        <v>72.434232796949999</v>
      </c>
      <c r="K30" s="128">
        <v>106.64946357664999</v>
      </c>
      <c r="L30" s="195" t="s">
        <v>47</v>
      </c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</row>
    <row r="31" spans="1:84">
      <c r="A31" s="40" t="s">
        <v>68</v>
      </c>
      <c r="B31" s="38">
        <v>7.2862639079600005</v>
      </c>
      <c r="C31" s="38">
        <v>13.430782016999999</v>
      </c>
      <c r="D31" s="38">
        <v>15.189126208249998</v>
      </c>
      <c r="E31" s="38">
        <v>23.03707439695</v>
      </c>
      <c r="F31" s="132">
        <v>19.248914319199997</v>
      </c>
      <c r="G31" s="38">
        <v>7.896321365386302</v>
      </c>
      <c r="H31" s="38">
        <v>6.2411405413999992</v>
      </c>
      <c r="I31" s="38">
        <v>7.7893679363000006</v>
      </c>
      <c r="J31" s="38">
        <v>38.013150007500002</v>
      </c>
      <c r="K31" s="132">
        <v>79.211678703999993</v>
      </c>
      <c r="L31" s="41" t="s">
        <v>69</v>
      </c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</row>
    <row r="32" spans="1:84">
      <c r="A32" s="40" t="s">
        <v>48</v>
      </c>
      <c r="B32" s="46">
        <v>25.235192583800004</v>
      </c>
      <c r="C32" s="46">
        <v>9.5738233820999987</v>
      </c>
      <c r="D32" s="46">
        <v>13.359339799200001</v>
      </c>
      <c r="E32" s="46">
        <v>10.50265249515</v>
      </c>
      <c r="F32" s="133">
        <v>12.702530268449999</v>
      </c>
      <c r="G32" s="46">
        <v>2.7816435491984999</v>
      </c>
      <c r="H32" s="46">
        <v>2.1741003213999996</v>
      </c>
      <c r="I32" s="46">
        <v>2.66154092275</v>
      </c>
      <c r="J32" s="46">
        <v>1.6680766307499999</v>
      </c>
      <c r="K32" s="133">
        <v>3.6790474562499997</v>
      </c>
      <c r="L32" s="41" t="s">
        <v>49</v>
      </c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</row>
    <row r="33" spans="1:84">
      <c r="A33" s="40" t="s">
        <v>50</v>
      </c>
      <c r="B33" s="38">
        <v>23.415075493320003</v>
      </c>
      <c r="C33" s="38">
        <v>25.620797048749999</v>
      </c>
      <c r="D33" s="38">
        <v>51.462223564649996</v>
      </c>
      <c r="E33" s="38">
        <v>32.083196634449997</v>
      </c>
      <c r="F33" s="132">
        <v>39.361666234650002</v>
      </c>
      <c r="G33" s="38">
        <v>0.67759050797409992</v>
      </c>
      <c r="H33" s="38">
        <v>0.99139668739999998</v>
      </c>
      <c r="I33" s="38">
        <v>0.72066020305</v>
      </c>
      <c r="J33" s="38">
        <v>1.0350079332</v>
      </c>
      <c r="K33" s="132">
        <v>0.29984351205000004</v>
      </c>
      <c r="L33" s="41" t="s">
        <v>51</v>
      </c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</row>
    <row r="34" spans="1:84">
      <c r="A34" s="40" t="s">
        <v>52</v>
      </c>
      <c r="B34" s="38">
        <v>201.25296840044001</v>
      </c>
      <c r="C34" s="38">
        <v>42.461059051150002</v>
      </c>
      <c r="D34" s="38">
        <v>26.517962797350002</v>
      </c>
      <c r="E34" s="38">
        <v>58.2737933983</v>
      </c>
      <c r="F34" s="132">
        <v>43.351551563649998</v>
      </c>
      <c r="G34" s="38">
        <v>10.3551243115971</v>
      </c>
      <c r="H34" s="38">
        <v>7.7704172415499997</v>
      </c>
      <c r="I34" s="38">
        <v>7.5258751102999994</v>
      </c>
      <c r="J34" s="38">
        <v>7.1111288388</v>
      </c>
      <c r="K34" s="132">
        <v>6.7281318471999993</v>
      </c>
      <c r="L34" s="41" t="s">
        <v>53</v>
      </c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</row>
    <row r="35" spans="1:84">
      <c r="A35" s="40" t="s">
        <v>54</v>
      </c>
      <c r="B35" s="38">
        <v>25.272517703920002</v>
      </c>
      <c r="C35" s="38">
        <v>28.710739165750002</v>
      </c>
      <c r="D35" s="38">
        <v>38.931959407250005</v>
      </c>
      <c r="E35" s="38">
        <v>44.951364848250002</v>
      </c>
      <c r="F35" s="132">
        <v>57.840893614749994</v>
      </c>
      <c r="G35" s="38">
        <v>14.389716409197501</v>
      </c>
      <c r="H35" s="38">
        <v>0.74445878269999999</v>
      </c>
      <c r="I35" s="38">
        <v>0.82938972614999995</v>
      </c>
      <c r="J35" s="38">
        <v>0.9698558531</v>
      </c>
      <c r="K35" s="132">
        <v>0.47669271940000002</v>
      </c>
      <c r="L35" s="41" t="s">
        <v>55</v>
      </c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</row>
    <row r="36" spans="1:84">
      <c r="A36" s="40" t="s">
        <v>72</v>
      </c>
      <c r="B36" s="38">
        <v>61.246286422440008</v>
      </c>
      <c r="C36" s="38">
        <v>63.938132819650001</v>
      </c>
      <c r="D36" s="38">
        <v>76.900965774849993</v>
      </c>
      <c r="E36" s="38">
        <v>191.99714484645</v>
      </c>
      <c r="F36" s="38">
        <v>167.76244992155</v>
      </c>
      <c r="G36" s="121">
        <v>12.4150673868655</v>
      </c>
      <c r="H36" s="38">
        <v>12.261329080599999</v>
      </c>
      <c r="I36" s="38">
        <v>17.339485696449998</v>
      </c>
      <c r="J36" s="38">
        <v>20.771660036699998</v>
      </c>
      <c r="K36" s="132">
        <v>13.217337053300001</v>
      </c>
      <c r="L36" s="41" t="s">
        <v>73</v>
      </c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</row>
    <row r="37" spans="1:84">
      <c r="A37" s="40" t="s">
        <v>56</v>
      </c>
      <c r="B37" s="38">
        <v>10.76948148636</v>
      </c>
      <c r="C37" s="38">
        <v>3.0620083281500001</v>
      </c>
      <c r="D37" s="38">
        <v>3.5913601761499998</v>
      </c>
      <c r="E37" s="38">
        <v>4.0657613473999996</v>
      </c>
      <c r="F37" s="132">
        <v>4.7605271972000001</v>
      </c>
      <c r="G37" s="38">
        <v>3.8184150515224</v>
      </c>
      <c r="H37" s="38">
        <v>1.3618767838500001</v>
      </c>
      <c r="I37" s="38">
        <v>1.3070444169000002</v>
      </c>
      <c r="J37" s="38">
        <v>2.0575722106500001</v>
      </c>
      <c r="K37" s="132">
        <v>2.5056748034999998</v>
      </c>
      <c r="L37" s="41" t="s">
        <v>57</v>
      </c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</row>
    <row r="38" spans="1:84">
      <c r="A38" s="40" t="s">
        <v>58</v>
      </c>
      <c r="B38" s="38">
        <v>8.0294436997200016</v>
      </c>
      <c r="C38" s="38">
        <v>8.5544393847499993</v>
      </c>
      <c r="D38" s="38">
        <v>9.1678503456500007</v>
      </c>
      <c r="E38" s="38">
        <v>16.02646945155</v>
      </c>
      <c r="F38" s="132">
        <v>18.666596300499997</v>
      </c>
      <c r="G38" s="38">
        <v>0.48710153009700002</v>
      </c>
      <c r="H38" s="38">
        <v>0.46491948584999998</v>
      </c>
      <c r="I38" s="38">
        <v>0.75031652625</v>
      </c>
      <c r="J38" s="38">
        <v>0.80778128625000001</v>
      </c>
      <c r="K38" s="132">
        <v>0.53105748095000005</v>
      </c>
      <c r="L38" s="47" t="s">
        <v>59</v>
      </c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</row>
    <row r="39" spans="1:84" s="99" customFormat="1" ht="25.5">
      <c r="A39" s="200" t="s">
        <v>60</v>
      </c>
      <c r="B39" s="22">
        <v>279.44842571065846</v>
      </c>
      <c r="C39" s="22">
        <v>127.07803364405</v>
      </c>
      <c r="D39" s="22">
        <v>138.43944204785001</v>
      </c>
      <c r="E39" s="22">
        <v>174.2846058154</v>
      </c>
      <c r="F39" s="129">
        <v>171.3076298391</v>
      </c>
      <c r="G39" s="22">
        <v>55.795990216341217</v>
      </c>
      <c r="H39" s="22">
        <v>111.17836553755001</v>
      </c>
      <c r="I39" s="22">
        <v>140.68606909355</v>
      </c>
      <c r="J39" s="22">
        <v>80.710768095299997</v>
      </c>
      <c r="K39" s="129">
        <v>29.626527440249998</v>
      </c>
      <c r="L39" s="86" t="s">
        <v>245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</row>
    <row r="40" spans="1:84">
      <c r="A40" s="40" t="s">
        <v>62</v>
      </c>
      <c r="B40" s="38">
        <v>89.291634022760007</v>
      </c>
      <c r="C40" s="38">
        <v>6.8534416437000001</v>
      </c>
      <c r="D40" s="38">
        <v>5.9700280009000002</v>
      </c>
      <c r="E40" s="38">
        <v>6.5542713707499995</v>
      </c>
      <c r="F40" s="132">
        <v>15.19823606285</v>
      </c>
      <c r="G40" s="38">
        <v>0.13224510244260002</v>
      </c>
      <c r="H40" s="38">
        <v>6.1108420149999995E-2</v>
      </c>
      <c r="I40" s="38" t="s">
        <v>324</v>
      </c>
      <c r="J40" s="38" t="s">
        <v>324</v>
      </c>
      <c r="K40" s="132" t="s">
        <v>324</v>
      </c>
      <c r="L40" s="41" t="s">
        <v>63</v>
      </c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</row>
    <row r="41" spans="1:84">
      <c r="A41" s="40" t="s">
        <v>64</v>
      </c>
      <c r="B41" s="38">
        <v>189.55584443133839</v>
      </c>
      <c r="C41" s="38">
        <v>119.51802333955</v>
      </c>
      <c r="D41" s="38">
        <v>132.44945067665</v>
      </c>
      <c r="E41" s="38">
        <v>167.11288968295</v>
      </c>
      <c r="F41" s="132">
        <v>155.86493615200001</v>
      </c>
      <c r="G41" s="38">
        <v>55.556589833699519</v>
      </c>
      <c r="H41" s="38">
        <v>111.08114445939999</v>
      </c>
      <c r="I41" s="38">
        <v>140.63579869615</v>
      </c>
      <c r="J41" s="38">
        <v>80.582275201800002</v>
      </c>
      <c r="K41" s="132">
        <v>29.606844351500001</v>
      </c>
      <c r="L41" s="41" t="s">
        <v>65</v>
      </c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</row>
    <row r="42" spans="1:84">
      <c r="A42" s="40" t="s">
        <v>58</v>
      </c>
      <c r="B42" s="50">
        <v>0.60094725656000003</v>
      </c>
      <c r="C42" s="50">
        <v>0.70656866079999991</v>
      </c>
      <c r="D42" s="50" t="s">
        <v>324</v>
      </c>
      <c r="E42" s="50">
        <v>0.61744476170000007</v>
      </c>
      <c r="F42" s="155">
        <v>0.24445762425000001</v>
      </c>
      <c r="G42" s="38">
        <v>0.10715528019910001</v>
      </c>
      <c r="H42" s="38" t="s">
        <v>324</v>
      </c>
      <c r="I42" s="38" t="s">
        <v>324</v>
      </c>
      <c r="J42" s="38">
        <v>0.1141745908</v>
      </c>
      <c r="K42" s="132" t="s">
        <v>324</v>
      </c>
      <c r="L42" s="47" t="s">
        <v>59</v>
      </c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</row>
    <row r="43" spans="1:84" s="99" customFormat="1" ht="13.5" thickBot="1">
      <c r="A43" s="51" t="s">
        <v>66</v>
      </c>
      <c r="B43" s="53" t="s">
        <v>324</v>
      </c>
      <c r="C43" s="53" t="s">
        <v>324</v>
      </c>
      <c r="D43" s="53" t="s">
        <v>324</v>
      </c>
      <c r="E43" s="53" t="s">
        <v>324</v>
      </c>
      <c r="F43" s="134">
        <v>20.785948761949999</v>
      </c>
      <c r="G43" s="53" t="s">
        <v>324</v>
      </c>
      <c r="H43" s="53" t="s">
        <v>324</v>
      </c>
      <c r="I43" s="53" t="s">
        <v>324</v>
      </c>
      <c r="J43" s="53" t="s">
        <v>324</v>
      </c>
      <c r="K43" s="134">
        <v>9.7011219100000004E-2</v>
      </c>
      <c r="L43" s="54" t="s">
        <v>67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</row>
    <row r="44" spans="1:84" s="99" customFormat="1" ht="20.25" customHeight="1" thickBot="1">
      <c r="A44" s="266" t="s">
        <v>301</v>
      </c>
      <c r="B44" s="59">
        <v>1475.2460187884403</v>
      </c>
      <c r="C44" s="59">
        <v>873.76194340049994</v>
      </c>
      <c r="D44" s="59">
        <v>748.33125400319989</v>
      </c>
      <c r="E44" s="59">
        <v>1315.4702521237</v>
      </c>
      <c r="F44" s="136">
        <v>1825.6855998327999</v>
      </c>
      <c r="G44" s="59">
        <v>79.919593513148911</v>
      </c>
      <c r="H44" s="59">
        <v>58.751943863449995</v>
      </c>
      <c r="I44" s="59">
        <v>71.647844457749997</v>
      </c>
      <c r="J44" s="59">
        <v>114.46747938595</v>
      </c>
      <c r="K44" s="136">
        <v>144.32082502265001</v>
      </c>
      <c r="L44" s="267" t="s">
        <v>305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</row>
    <row r="45" spans="1:84">
      <c r="A45" s="40" t="s">
        <v>254</v>
      </c>
      <c r="B45" s="38">
        <v>0.90296382744000003</v>
      </c>
      <c r="C45" s="38">
        <v>0.1192421939</v>
      </c>
      <c r="D45" s="38">
        <v>3.8146868250499999</v>
      </c>
      <c r="E45" s="38">
        <v>1.1398754864</v>
      </c>
      <c r="F45" s="38">
        <v>1.6252865112999999</v>
      </c>
      <c r="G45" s="121">
        <v>0.65600874772160001</v>
      </c>
      <c r="H45" s="38">
        <v>0.64217432680000008</v>
      </c>
      <c r="I45" s="38">
        <v>0.85874886639999992</v>
      </c>
      <c r="J45" s="38">
        <v>0.54287155954999999</v>
      </c>
      <c r="K45" s="132">
        <v>1.2586035960500002</v>
      </c>
      <c r="L45" s="41" t="s">
        <v>286</v>
      </c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</row>
    <row r="46" spans="1:84">
      <c r="A46" s="40" t="s">
        <v>74</v>
      </c>
      <c r="B46" s="38">
        <v>404.41297862748002</v>
      </c>
      <c r="C46" s="38">
        <v>350.59439371679997</v>
      </c>
      <c r="D46" s="38">
        <v>244.15202440279998</v>
      </c>
      <c r="E46" s="38">
        <v>722.63549361164996</v>
      </c>
      <c r="F46" s="38">
        <v>634.18935191925004</v>
      </c>
      <c r="G46" s="121">
        <v>5.1044943336688</v>
      </c>
      <c r="H46" s="38">
        <v>15.86962727645</v>
      </c>
      <c r="I46" s="38">
        <v>16.052987748149999</v>
      </c>
      <c r="J46" s="38">
        <v>23.051232136349999</v>
      </c>
      <c r="K46" s="132">
        <v>21.850031328499998</v>
      </c>
      <c r="L46" s="41" t="s">
        <v>75</v>
      </c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</row>
    <row r="47" spans="1:84">
      <c r="A47" s="40" t="s">
        <v>76</v>
      </c>
      <c r="B47" s="38">
        <v>692.38865912108008</v>
      </c>
      <c r="C47" s="38">
        <v>318.64322941070003</v>
      </c>
      <c r="D47" s="38">
        <v>248.90500089955</v>
      </c>
      <c r="E47" s="38">
        <v>205.94567590035001</v>
      </c>
      <c r="F47" s="38">
        <v>502.55378956804998</v>
      </c>
      <c r="G47" s="121">
        <v>19.223710193703397</v>
      </c>
      <c r="H47" s="38">
        <v>9.3941967113500002</v>
      </c>
      <c r="I47" s="38">
        <v>14.6831391373</v>
      </c>
      <c r="J47" s="38">
        <v>17.270120942400002</v>
      </c>
      <c r="K47" s="132">
        <v>13.69111850655</v>
      </c>
      <c r="L47" s="41" t="s">
        <v>77</v>
      </c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</row>
    <row r="48" spans="1:84" s="99" customFormat="1" ht="13.5" thickBot="1">
      <c r="A48" s="58" t="s">
        <v>78</v>
      </c>
      <c r="B48" s="59">
        <v>15.034187514480001</v>
      </c>
      <c r="C48" s="59">
        <v>9.0532968817999997</v>
      </c>
      <c r="D48" s="59">
        <v>16.33875380245</v>
      </c>
      <c r="E48" s="59">
        <v>4.8117497067999997</v>
      </c>
      <c r="F48" s="59">
        <v>323.62204241425002</v>
      </c>
      <c r="G48" s="123">
        <v>2.1144001262167005</v>
      </c>
      <c r="H48" s="59">
        <v>0.83630662410000001</v>
      </c>
      <c r="I48" s="59">
        <v>1.12928816775</v>
      </c>
      <c r="J48" s="59">
        <v>1.1690219506999999</v>
      </c>
      <c r="K48" s="136">
        <v>0.87160801489999995</v>
      </c>
      <c r="L48" s="60" t="s">
        <v>79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</row>
    <row r="49" spans="1:84" ht="13.5" thickBot="1">
      <c r="A49" s="191" t="s">
        <v>80</v>
      </c>
      <c r="B49" s="27">
        <v>1227.8567162743786</v>
      </c>
      <c r="C49" s="27">
        <v>1391.0731551673</v>
      </c>
      <c r="D49" s="27">
        <v>1363.2227606417998</v>
      </c>
      <c r="E49" s="27">
        <v>1817.82990657755</v>
      </c>
      <c r="F49" s="27">
        <v>2116.7336219143499</v>
      </c>
      <c r="G49" s="120">
        <v>1078.6514134495305</v>
      </c>
      <c r="H49" s="27">
        <v>898.27689170640008</v>
      </c>
      <c r="I49" s="27">
        <v>960.42479584369994</v>
      </c>
      <c r="J49" s="27">
        <v>1090.75656025525</v>
      </c>
      <c r="K49" s="130">
        <v>1158.9463599631499</v>
      </c>
      <c r="L49" s="201" t="s">
        <v>81</v>
      </c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</row>
    <row r="50" spans="1:84" s="99" customFormat="1" ht="20.25" customHeight="1" thickBot="1">
      <c r="A50" s="191" t="s">
        <v>7</v>
      </c>
      <c r="B50" s="15">
        <v>850.65682158605443</v>
      </c>
      <c r="C50" s="15">
        <v>1026.2026376026499</v>
      </c>
      <c r="D50" s="15">
        <v>935.56050827584988</v>
      </c>
      <c r="E50" s="15">
        <v>1298.7197112031999</v>
      </c>
      <c r="F50" s="15">
        <v>1439.4809478647999</v>
      </c>
      <c r="G50" s="118">
        <v>1057.3464464882638</v>
      </c>
      <c r="H50" s="15">
        <v>882.72839102994999</v>
      </c>
      <c r="I50" s="15">
        <v>941.92816988074992</v>
      </c>
      <c r="J50" s="15">
        <v>1054.1397320848</v>
      </c>
      <c r="K50" s="127">
        <v>1139.8410033186501</v>
      </c>
      <c r="L50" s="201" t="s">
        <v>8</v>
      </c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</row>
    <row r="51" spans="1:84">
      <c r="A51" s="40" t="s">
        <v>82</v>
      </c>
      <c r="B51" s="38">
        <v>76.904211653399997</v>
      </c>
      <c r="C51" s="38">
        <v>49.085752921899996</v>
      </c>
      <c r="D51" s="38">
        <v>75.935197243650009</v>
      </c>
      <c r="E51" s="38">
        <v>85.544336101050007</v>
      </c>
      <c r="F51" s="38">
        <v>62.715432022550004</v>
      </c>
      <c r="G51" s="121">
        <v>10.403780921466801</v>
      </c>
      <c r="H51" s="38">
        <v>10.44221308875</v>
      </c>
      <c r="I51" s="38">
        <v>13.528853798949999</v>
      </c>
      <c r="J51" s="38">
        <v>13.67556358475</v>
      </c>
      <c r="K51" s="132">
        <v>14.484533602800001</v>
      </c>
      <c r="L51" s="41" t="s">
        <v>83</v>
      </c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</row>
    <row r="52" spans="1:84" ht="13.5" thickBot="1">
      <c r="A52" s="40" t="s">
        <v>84</v>
      </c>
      <c r="B52" s="38">
        <v>773.75260993265442</v>
      </c>
      <c r="C52" s="38">
        <v>977.11688468074999</v>
      </c>
      <c r="D52" s="38">
        <v>859.62531103219999</v>
      </c>
      <c r="E52" s="38">
        <v>1213.1753751021499</v>
      </c>
      <c r="F52" s="38">
        <v>1376.7655158422499</v>
      </c>
      <c r="G52" s="121">
        <v>1046.9426655667971</v>
      </c>
      <c r="H52" s="38">
        <v>872.28617794119998</v>
      </c>
      <c r="I52" s="38">
        <v>928.39931608179995</v>
      </c>
      <c r="J52" s="38">
        <v>1040.4641685000499</v>
      </c>
      <c r="K52" s="132">
        <v>1125.3564697158499</v>
      </c>
      <c r="L52" s="41" t="s">
        <v>242</v>
      </c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</row>
    <row r="53" spans="1:84" s="99" customFormat="1" ht="20.25" customHeight="1" thickBot="1">
      <c r="A53" s="202" t="s">
        <v>85</v>
      </c>
      <c r="B53" s="15">
        <v>377.19989468832404</v>
      </c>
      <c r="C53" s="15">
        <v>364.87051756465002</v>
      </c>
      <c r="D53" s="15">
        <v>427.66225236595</v>
      </c>
      <c r="E53" s="15">
        <v>519.11019537435004</v>
      </c>
      <c r="F53" s="15">
        <v>677.25267404954991</v>
      </c>
      <c r="G53" s="118">
        <v>21.304966961266796</v>
      </c>
      <c r="H53" s="15">
        <v>15.548500676449999</v>
      </c>
      <c r="I53" s="15">
        <v>18.496625962949999</v>
      </c>
      <c r="J53" s="15">
        <v>36.616828170449999</v>
      </c>
      <c r="K53" s="127">
        <v>19.105356644499999</v>
      </c>
      <c r="L53" s="201" t="s">
        <v>86</v>
      </c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</row>
    <row r="54" spans="1:84" ht="25.5">
      <c r="A54" s="200" t="s">
        <v>87</v>
      </c>
      <c r="B54" s="66">
        <v>375.04598345480406</v>
      </c>
      <c r="C54" s="66">
        <v>360.97882091895002</v>
      </c>
      <c r="D54" s="66">
        <v>421.49519770300003</v>
      </c>
      <c r="E54" s="66">
        <v>512.82174077209993</v>
      </c>
      <c r="F54" s="66">
        <v>661.18089898685002</v>
      </c>
      <c r="G54" s="124">
        <v>15.337265158868099</v>
      </c>
      <c r="H54" s="66">
        <v>11.00284661125</v>
      </c>
      <c r="I54" s="66">
        <v>14.8836460793</v>
      </c>
      <c r="J54" s="66">
        <v>31.902568555750001</v>
      </c>
      <c r="K54" s="137">
        <v>15.765148455449999</v>
      </c>
      <c r="L54" s="86" t="s">
        <v>88</v>
      </c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</row>
    <row r="55" spans="1:84">
      <c r="A55" s="40" t="s">
        <v>89</v>
      </c>
      <c r="B55" s="38">
        <v>90.07071435476</v>
      </c>
      <c r="C55" s="38">
        <v>119.6810021313</v>
      </c>
      <c r="D55" s="38">
        <v>164.83705279269998</v>
      </c>
      <c r="E55" s="38">
        <v>244.66654949765001</v>
      </c>
      <c r="F55" s="38">
        <v>328.61739062079999</v>
      </c>
      <c r="G55" s="121">
        <v>5.7728128183600007E-2</v>
      </c>
      <c r="H55" s="38">
        <v>0.14787034860000001</v>
      </c>
      <c r="I55" s="38">
        <v>7.3350667549999998E-2</v>
      </c>
      <c r="J55" s="38">
        <v>0.36291390305000004</v>
      </c>
      <c r="K55" s="132">
        <v>0.38957304464999998</v>
      </c>
      <c r="L55" s="41" t="s">
        <v>90</v>
      </c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</row>
    <row r="56" spans="1:84">
      <c r="A56" s="40" t="s">
        <v>91</v>
      </c>
      <c r="B56" s="38" t="s">
        <v>324</v>
      </c>
      <c r="C56" s="38" t="s">
        <v>324</v>
      </c>
      <c r="D56" s="38" t="s">
        <v>324</v>
      </c>
      <c r="E56" s="38" t="s">
        <v>324</v>
      </c>
      <c r="F56" s="38" t="s">
        <v>324</v>
      </c>
      <c r="G56" s="121" t="s">
        <v>324</v>
      </c>
      <c r="H56" s="38">
        <v>0.1566393583</v>
      </c>
      <c r="I56" s="38">
        <v>8.2511226349999994E-2</v>
      </c>
      <c r="J56" s="38">
        <v>7.0760528000000003E-2</v>
      </c>
      <c r="K56" s="132">
        <v>5.164926995E-2</v>
      </c>
      <c r="L56" s="41" t="s">
        <v>92</v>
      </c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</row>
    <row r="57" spans="1:84">
      <c r="A57" s="40" t="s">
        <v>93</v>
      </c>
      <c r="B57" s="38">
        <v>226.98392225060402</v>
      </c>
      <c r="C57" s="38">
        <v>184.11432343575001</v>
      </c>
      <c r="D57" s="38">
        <v>184.8931075534</v>
      </c>
      <c r="E57" s="38">
        <v>207.45582444105</v>
      </c>
      <c r="F57" s="38">
        <v>254.11379406979998</v>
      </c>
      <c r="G57" s="121">
        <v>9.1498265369993987</v>
      </c>
      <c r="H57" s="38">
        <v>6.7575994380999997</v>
      </c>
      <c r="I57" s="38">
        <v>1.0801065022</v>
      </c>
      <c r="J57" s="38">
        <v>1.6484470630999999</v>
      </c>
      <c r="K57" s="132">
        <v>5.0033467940999996</v>
      </c>
      <c r="L57" s="41" t="s">
        <v>94</v>
      </c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</row>
    <row r="58" spans="1:84" ht="15.75" customHeight="1">
      <c r="A58" s="40" t="s">
        <v>95</v>
      </c>
      <c r="B58" s="38">
        <v>13.243499059800001</v>
      </c>
      <c r="C58" s="38">
        <v>7.3233639439500005</v>
      </c>
      <c r="D58" s="38">
        <v>5.5541549693999999</v>
      </c>
      <c r="E58" s="38">
        <v>6.8395134816499992</v>
      </c>
      <c r="F58" s="38">
        <v>5.4534606535499996</v>
      </c>
      <c r="G58" s="121">
        <v>0.1249295736759</v>
      </c>
      <c r="H58" s="38">
        <v>0.19625342300000001</v>
      </c>
      <c r="I58" s="38">
        <v>0.21461679410000001</v>
      </c>
      <c r="J58" s="38">
        <v>0.42136457804999999</v>
      </c>
      <c r="K58" s="132">
        <v>0.45529273009999999</v>
      </c>
      <c r="L58" s="228" t="s">
        <v>179</v>
      </c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</row>
    <row r="59" spans="1:84">
      <c r="A59" s="40" t="s">
        <v>97</v>
      </c>
      <c r="B59" s="38">
        <v>0.53070180040000003</v>
      </c>
      <c r="C59" s="38">
        <v>0.5937405482</v>
      </c>
      <c r="D59" s="38">
        <v>1.0644670733999999</v>
      </c>
      <c r="E59" s="38">
        <v>7.9777213632499997</v>
      </c>
      <c r="F59" s="38">
        <v>3.8957177704499997</v>
      </c>
      <c r="G59" s="121">
        <v>0.83744286201939999</v>
      </c>
      <c r="H59" s="38">
        <v>0.70510105590000005</v>
      </c>
      <c r="I59" s="38">
        <v>1.83910753115</v>
      </c>
      <c r="J59" s="38">
        <v>1.2396669858</v>
      </c>
      <c r="K59" s="132">
        <v>0.78735171900000001</v>
      </c>
      <c r="L59" s="41" t="s">
        <v>98</v>
      </c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</row>
    <row r="60" spans="1:84">
      <c r="A60" s="40" t="s">
        <v>99</v>
      </c>
      <c r="B60" s="38">
        <v>20.3017921418</v>
      </c>
      <c r="C60" s="38">
        <v>22.12406921965</v>
      </c>
      <c r="D60" s="38">
        <v>25.417146446349999</v>
      </c>
      <c r="E60" s="38">
        <v>26.291565727449999</v>
      </c>
      <c r="F60" s="38">
        <v>30.459205897149999</v>
      </c>
      <c r="G60" s="121">
        <v>2.8430171057078</v>
      </c>
      <c r="H60" s="38">
        <v>1.6627273376499998</v>
      </c>
      <c r="I60" s="38">
        <v>9.0718856049000003</v>
      </c>
      <c r="J60" s="38">
        <v>25.1781507912</v>
      </c>
      <c r="K60" s="132">
        <v>5.6018155089499997</v>
      </c>
      <c r="L60" s="41" t="s">
        <v>100</v>
      </c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</row>
    <row r="61" spans="1:84">
      <c r="A61" s="40" t="s">
        <v>58</v>
      </c>
      <c r="B61" s="50">
        <v>23.915353847440002</v>
      </c>
      <c r="C61" s="50">
        <v>27.1196455951</v>
      </c>
      <c r="D61" s="50">
        <v>39.728270276699995</v>
      </c>
      <c r="E61" s="50">
        <v>19.588976120999998</v>
      </c>
      <c r="F61" s="50">
        <v>38.641329975099993</v>
      </c>
      <c r="G61" s="121">
        <v>2.2756486176374997</v>
      </c>
      <c r="H61" s="38">
        <v>1.3766556497</v>
      </c>
      <c r="I61" s="38">
        <v>2.52206775305</v>
      </c>
      <c r="J61" s="38">
        <v>2.9812647065499998</v>
      </c>
      <c r="K61" s="132">
        <v>3.4761193886999999</v>
      </c>
      <c r="L61" s="41" t="s">
        <v>59</v>
      </c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</row>
    <row r="62" spans="1:84" ht="13.5" thickBot="1">
      <c r="A62" s="85" t="s">
        <v>101</v>
      </c>
      <c r="B62" s="38">
        <v>2.1539112335200001</v>
      </c>
      <c r="C62" s="38">
        <v>3.8916966456999997</v>
      </c>
      <c r="D62" s="38">
        <v>6.16705466295</v>
      </c>
      <c r="E62" s="38">
        <v>6.2884546022499999</v>
      </c>
      <c r="F62" s="38">
        <v>16.071775062699999</v>
      </c>
      <c r="G62" s="125">
        <v>5.9677018023986985</v>
      </c>
      <c r="H62" s="67">
        <v>4.5456540651999999</v>
      </c>
      <c r="I62" s="67">
        <v>3.6129798836499996</v>
      </c>
      <c r="J62" s="67">
        <v>4.7142596146999995</v>
      </c>
      <c r="K62" s="138">
        <v>3.3402081890500002</v>
      </c>
      <c r="L62" s="86" t="s">
        <v>102</v>
      </c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</row>
    <row r="63" spans="1:84" ht="13.5" thickBot="1">
      <c r="A63" s="191" t="s">
        <v>103</v>
      </c>
      <c r="B63" s="15">
        <v>142.71385015548</v>
      </c>
      <c r="C63" s="15">
        <v>141.1259209863</v>
      </c>
      <c r="D63" s="15">
        <v>165.09665125444999</v>
      </c>
      <c r="E63" s="15">
        <v>219.85922669005001</v>
      </c>
      <c r="F63" s="15">
        <v>274.11904885589996</v>
      </c>
      <c r="G63" s="118">
        <v>9.7082617748697011</v>
      </c>
      <c r="H63" s="15">
        <v>3.7196925063499999</v>
      </c>
      <c r="I63" s="15">
        <v>3.9823951918999998</v>
      </c>
      <c r="J63" s="15">
        <v>7.2705160830499995</v>
      </c>
      <c r="K63" s="127">
        <v>15.450411993100001</v>
      </c>
      <c r="L63" s="201" t="s">
        <v>104</v>
      </c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</row>
    <row r="64" spans="1:84" ht="20.25" customHeight="1" thickBot="1">
      <c r="A64" s="191" t="s">
        <v>7</v>
      </c>
      <c r="B64" s="15">
        <v>142.71385015548</v>
      </c>
      <c r="C64" s="15">
        <v>141.1259209863</v>
      </c>
      <c r="D64" s="15">
        <v>165.08368928909999</v>
      </c>
      <c r="E64" s="15">
        <v>219.84594641499999</v>
      </c>
      <c r="F64" s="15">
        <v>274.09999252739999</v>
      </c>
      <c r="G64" s="118">
        <v>9.6944088823344003</v>
      </c>
      <c r="H64" s="15">
        <v>3.7196925063499999</v>
      </c>
      <c r="I64" s="15">
        <v>3.9732402669</v>
      </c>
      <c r="J64" s="15">
        <v>7.26629073305</v>
      </c>
      <c r="K64" s="127">
        <v>15.4482993181</v>
      </c>
      <c r="L64" s="201" t="s">
        <v>105</v>
      </c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</row>
    <row r="65" spans="1:84">
      <c r="A65" s="40" t="s">
        <v>106</v>
      </c>
      <c r="B65" s="38">
        <v>94.351500803840011</v>
      </c>
      <c r="C65" s="38">
        <v>101.96263070880001</v>
      </c>
      <c r="D65" s="38">
        <v>118.50918018199999</v>
      </c>
      <c r="E65" s="38">
        <v>167.28775720114999</v>
      </c>
      <c r="F65" s="38">
        <v>207.255361161</v>
      </c>
      <c r="G65" s="121">
        <v>9.3497822379247992</v>
      </c>
      <c r="H65" s="38">
        <v>3.3736842286499997</v>
      </c>
      <c r="I65" s="38">
        <v>3.9421769021499999</v>
      </c>
      <c r="J65" s="38">
        <v>7.0001669224499992</v>
      </c>
      <c r="K65" s="132">
        <v>14.7102630674</v>
      </c>
      <c r="L65" s="41" t="s">
        <v>107</v>
      </c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</row>
    <row r="66" spans="1:84" ht="13.5" thickBot="1">
      <c r="A66" s="40" t="s">
        <v>108</v>
      </c>
      <c r="B66" s="38">
        <v>48.362349351639999</v>
      </c>
      <c r="C66" s="38">
        <v>39.163290277499996</v>
      </c>
      <c r="D66" s="38">
        <v>46.574509107099999</v>
      </c>
      <c r="E66" s="38">
        <v>52.55818921385</v>
      </c>
      <c r="F66" s="38">
        <v>66.844631366399994</v>
      </c>
      <c r="G66" s="121">
        <v>0.3446266444096</v>
      </c>
      <c r="H66" s="38">
        <v>0.34600827769999998</v>
      </c>
      <c r="I66" s="38" t="s">
        <v>324</v>
      </c>
      <c r="J66" s="38">
        <v>0.26612381059999995</v>
      </c>
      <c r="K66" s="132">
        <v>0.73803625070000001</v>
      </c>
      <c r="L66" s="41" t="s">
        <v>109</v>
      </c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</row>
    <row r="67" spans="1:84" ht="20.25" customHeight="1" thickBot="1">
      <c r="A67" s="202" t="s">
        <v>85</v>
      </c>
      <c r="B67" s="15" t="s">
        <v>324</v>
      </c>
      <c r="C67" s="15" t="s">
        <v>324</v>
      </c>
      <c r="D67" s="15" t="s">
        <v>324</v>
      </c>
      <c r="E67" s="15" t="s">
        <v>324</v>
      </c>
      <c r="F67" s="15" t="s">
        <v>324</v>
      </c>
      <c r="G67" s="118" t="s">
        <v>324</v>
      </c>
      <c r="H67" s="15" t="s">
        <v>324</v>
      </c>
      <c r="I67" s="15" t="s">
        <v>324</v>
      </c>
      <c r="J67" s="15" t="s">
        <v>324</v>
      </c>
      <c r="K67" s="127" t="s">
        <v>324</v>
      </c>
      <c r="L67" s="203" t="s">
        <v>110</v>
      </c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</row>
    <row r="68" spans="1:84" ht="13.5" thickBot="1">
      <c r="A68" s="202" t="s">
        <v>111</v>
      </c>
      <c r="B68" s="15">
        <v>10499.96175093374</v>
      </c>
      <c r="C68" s="15">
        <v>8605.0781974587499</v>
      </c>
      <c r="D68" s="15">
        <v>9933.3836445732995</v>
      </c>
      <c r="E68" s="15">
        <v>11796.135808971399</v>
      </c>
      <c r="F68" s="15">
        <v>12929.47426342865</v>
      </c>
      <c r="G68" s="118">
        <v>5443.5834647735892</v>
      </c>
      <c r="H68" s="15">
        <v>4439.1051156576004</v>
      </c>
      <c r="I68" s="15">
        <v>4757.2825114983998</v>
      </c>
      <c r="J68" s="15">
        <v>5462.3136139122498</v>
      </c>
      <c r="K68" s="127">
        <v>5281.1227115500005</v>
      </c>
      <c r="L68" s="203" t="s">
        <v>112</v>
      </c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</row>
    <row r="69" spans="1:84" ht="20.25" customHeight="1" thickBot="1">
      <c r="A69" s="191" t="s">
        <v>234</v>
      </c>
      <c r="B69" s="15">
        <v>491.13164342015602</v>
      </c>
      <c r="C69" s="15">
        <v>525.13779095209998</v>
      </c>
      <c r="D69" s="15">
        <v>482.02106180624997</v>
      </c>
      <c r="E69" s="15">
        <v>364.78304718585002</v>
      </c>
      <c r="F69" s="15">
        <v>390.88376652984999</v>
      </c>
      <c r="G69" s="118">
        <v>157.73453279424331</v>
      </c>
      <c r="H69" s="15">
        <v>126.9540520159</v>
      </c>
      <c r="I69" s="15">
        <v>57.34659245345</v>
      </c>
      <c r="J69" s="15">
        <v>47.258021441399997</v>
      </c>
      <c r="K69" s="127">
        <v>40.52497551215</v>
      </c>
      <c r="L69" s="203" t="s">
        <v>213</v>
      </c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</row>
    <row r="70" spans="1:84" ht="13.5" thickBot="1">
      <c r="A70" s="268" t="s">
        <v>115</v>
      </c>
      <c r="B70" s="269">
        <v>10008.830107513584</v>
      </c>
      <c r="C70" s="269">
        <v>8079.9404065066501</v>
      </c>
      <c r="D70" s="269">
        <v>9451.3625827670494</v>
      </c>
      <c r="E70" s="269">
        <v>11431.352761785549</v>
      </c>
      <c r="F70" s="269">
        <v>12538.5904968988</v>
      </c>
      <c r="G70" s="270">
        <v>5285.8489319793453</v>
      </c>
      <c r="H70" s="269">
        <v>4312.1510636416997</v>
      </c>
      <c r="I70" s="269">
        <v>4699.9359190449495</v>
      </c>
      <c r="J70" s="269">
        <v>5415.0555924708497</v>
      </c>
      <c r="K70" s="271">
        <v>5240.5977360378502</v>
      </c>
      <c r="L70" s="272" t="s">
        <v>110</v>
      </c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</row>
    <row r="71" spans="1:84" ht="13.5" thickBot="1">
      <c r="A71" s="191" t="s">
        <v>116</v>
      </c>
      <c r="B71" s="76">
        <v>5627.333580322821</v>
      </c>
      <c r="C71" s="76">
        <v>4455.6509961170505</v>
      </c>
      <c r="D71" s="76">
        <v>5334.4170919450498</v>
      </c>
      <c r="E71" s="76">
        <v>6962.5890567319002</v>
      </c>
      <c r="F71" s="76">
        <v>7402.9141055833497</v>
      </c>
      <c r="G71" s="140">
        <v>3321.2732087538629</v>
      </c>
      <c r="H71" s="76">
        <v>3160.2468311434004</v>
      </c>
      <c r="I71" s="76">
        <v>3284.2236452112998</v>
      </c>
      <c r="J71" s="76">
        <v>3523.0219201782998</v>
      </c>
      <c r="K71" s="141">
        <v>3589.8304079007999</v>
      </c>
      <c r="L71" s="201" t="s">
        <v>117</v>
      </c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</row>
    <row r="72" spans="1:84" s="99" customFormat="1" ht="25.5">
      <c r="A72" s="77" t="s">
        <v>118</v>
      </c>
      <c r="B72" s="78">
        <v>444.79227837930807</v>
      </c>
      <c r="C72" s="78">
        <v>419.75694786790001</v>
      </c>
      <c r="D72" s="78">
        <v>565.15030897399993</v>
      </c>
      <c r="E72" s="78">
        <v>564.66372189335004</v>
      </c>
      <c r="F72" s="78">
        <v>817.20449421445005</v>
      </c>
      <c r="G72" s="142">
        <v>47.675787468371993</v>
      </c>
      <c r="H72" s="78">
        <v>49.308111965649999</v>
      </c>
      <c r="I72" s="78">
        <v>68.176967319949995</v>
      </c>
      <c r="J72" s="78">
        <v>115.25570011859999</v>
      </c>
      <c r="K72" s="143">
        <v>142.85775814855</v>
      </c>
      <c r="L72" s="204" t="s">
        <v>216</v>
      </c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</row>
    <row r="73" spans="1:84">
      <c r="A73" s="40" t="s">
        <v>120</v>
      </c>
      <c r="B73" s="46">
        <v>7.4295321169599999</v>
      </c>
      <c r="C73" s="46">
        <v>6.8011656135000003</v>
      </c>
      <c r="D73" s="46">
        <v>6.7528304264000001</v>
      </c>
      <c r="E73" s="46">
        <v>10.459389136499999</v>
      </c>
      <c r="F73" s="46">
        <v>15.91997654705</v>
      </c>
      <c r="G73" s="122">
        <v>14.654707143809597</v>
      </c>
      <c r="H73" s="46">
        <v>10.065052713950001</v>
      </c>
      <c r="I73" s="46">
        <v>7.3811751826499998</v>
      </c>
      <c r="J73" s="46">
        <v>17.113921020500001</v>
      </c>
      <c r="K73" s="133">
        <v>10.602456670600001</v>
      </c>
      <c r="L73" s="41" t="s">
        <v>243</v>
      </c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</row>
    <row r="74" spans="1:84" ht="13.5" thickBot="1">
      <c r="A74" s="80" t="s">
        <v>122</v>
      </c>
      <c r="B74" s="81">
        <v>437.36274626234808</v>
      </c>
      <c r="C74" s="81">
        <v>412.95578225439999</v>
      </c>
      <c r="D74" s="81">
        <v>558.39747854760003</v>
      </c>
      <c r="E74" s="81">
        <v>554.20433275685002</v>
      </c>
      <c r="F74" s="81">
        <v>801.2845176674</v>
      </c>
      <c r="G74" s="144">
        <v>33.021080324562398</v>
      </c>
      <c r="H74" s="81">
        <v>39.243059251699997</v>
      </c>
      <c r="I74" s="81">
        <v>60.795792137299998</v>
      </c>
      <c r="J74" s="81">
        <v>98.141779098099988</v>
      </c>
      <c r="K74" s="145">
        <v>132.25530147794998</v>
      </c>
      <c r="L74" s="82" t="s">
        <v>123</v>
      </c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</row>
    <row r="75" spans="1:84" s="231" customFormat="1" ht="25.5">
      <c r="A75" s="77" t="s">
        <v>124</v>
      </c>
      <c r="B75" s="19">
        <v>578.77271818972008</v>
      </c>
      <c r="C75" s="19">
        <v>409.11474755519998</v>
      </c>
      <c r="D75" s="19">
        <v>512.40526069864995</v>
      </c>
      <c r="E75" s="19">
        <v>486.0516696501</v>
      </c>
      <c r="F75" s="19">
        <v>534.80943259515004</v>
      </c>
      <c r="G75" s="126">
        <v>269.29896584500779</v>
      </c>
      <c r="H75" s="19">
        <v>183.32311256374999</v>
      </c>
      <c r="I75" s="19">
        <v>267.19748752794999</v>
      </c>
      <c r="J75" s="19">
        <v>423.13470533394997</v>
      </c>
      <c r="K75" s="146">
        <v>373.75701452984998</v>
      </c>
      <c r="L75" s="204" t="s">
        <v>125</v>
      </c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</row>
    <row r="76" spans="1:84">
      <c r="A76" s="40" t="s">
        <v>126</v>
      </c>
      <c r="B76" s="46">
        <v>200.76789401952001</v>
      </c>
      <c r="C76" s="46">
        <v>111.25442042909999</v>
      </c>
      <c r="D76" s="46">
        <v>110.6546573487</v>
      </c>
      <c r="E76" s="46">
        <v>124.31433502589999</v>
      </c>
      <c r="F76" s="46">
        <v>109.46390723985</v>
      </c>
      <c r="G76" s="122">
        <v>136.74140461700179</v>
      </c>
      <c r="H76" s="46">
        <v>139.595338653</v>
      </c>
      <c r="I76" s="46">
        <v>149.1063113623</v>
      </c>
      <c r="J76" s="46">
        <v>221.23253445409998</v>
      </c>
      <c r="K76" s="133">
        <v>271.44066709649996</v>
      </c>
      <c r="L76" s="41" t="s">
        <v>127</v>
      </c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</row>
    <row r="77" spans="1:84">
      <c r="A77" s="40" t="s">
        <v>128</v>
      </c>
      <c r="B77" s="46">
        <v>118.51971405728</v>
      </c>
      <c r="C77" s="46">
        <v>105.63231478945001</v>
      </c>
      <c r="D77" s="46">
        <v>173.23738380379999</v>
      </c>
      <c r="E77" s="46">
        <v>147.2785714311</v>
      </c>
      <c r="F77" s="46">
        <v>148.85441712204999</v>
      </c>
      <c r="G77" s="122">
        <v>88.706773856500106</v>
      </c>
      <c r="H77" s="46">
        <v>27.681387567750001</v>
      </c>
      <c r="I77" s="46">
        <v>71.440251603799993</v>
      </c>
      <c r="J77" s="46">
        <v>112.6386084694</v>
      </c>
      <c r="K77" s="133">
        <v>65.807017800699995</v>
      </c>
      <c r="L77" s="41" t="s">
        <v>129</v>
      </c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</row>
    <row r="78" spans="1:84">
      <c r="A78" s="40" t="s">
        <v>130</v>
      </c>
      <c r="B78" s="46">
        <v>6.6784248411200009</v>
      </c>
      <c r="C78" s="46">
        <v>7.7193552952499997</v>
      </c>
      <c r="D78" s="46">
        <v>6.2157208357999991</v>
      </c>
      <c r="E78" s="46">
        <v>12.34626847475</v>
      </c>
      <c r="F78" s="46">
        <v>6.2541010982999996</v>
      </c>
      <c r="G78" s="122">
        <v>15.153557306949601</v>
      </c>
      <c r="H78" s="46">
        <v>3.7701586782999996</v>
      </c>
      <c r="I78" s="46">
        <v>17.662905253049999</v>
      </c>
      <c r="J78" s="46">
        <v>44.690964978449998</v>
      </c>
      <c r="K78" s="133">
        <v>10.97968605945</v>
      </c>
      <c r="L78" s="41" t="s">
        <v>131</v>
      </c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</row>
    <row r="79" spans="1:84">
      <c r="A79" s="40" t="s">
        <v>132</v>
      </c>
      <c r="B79" s="46">
        <v>51.528430930760003</v>
      </c>
      <c r="C79" s="46">
        <v>20.087658970250001</v>
      </c>
      <c r="D79" s="46">
        <v>52.651789167049998</v>
      </c>
      <c r="E79" s="46">
        <v>25.3314380385</v>
      </c>
      <c r="F79" s="46">
        <v>25.3849506878</v>
      </c>
      <c r="G79" s="122">
        <v>1.7802071939637998</v>
      </c>
      <c r="H79" s="46">
        <v>4.7534455105999998</v>
      </c>
      <c r="I79" s="46">
        <v>14.9919192646</v>
      </c>
      <c r="J79" s="46">
        <v>7.1154344704500003</v>
      </c>
      <c r="K79" s="133">
        <v>1.80523430865</v>
      </c>
      <c r="L79" s="41" t="s">
        <v>133</v>
      </c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</row>
    <row r="80" spans="1:84">
      <c r="A80" s="40" t="s">
        <v>134</v>
      </c>
      <c r="B80" s="46">
        <v>172.35839505664001</v>
      </c>
      <c r="C80" s="46">
        <v>137.70651142840001</v>
      </c>
      <c r="D80" s="46">
        <v>140.88107181294998</v>
      </c>
      <c r="E80" s="46">
        <v>143.83000554975001</v>
      </c>
      <c r="F80" s="46">
        <v>180.51029566029999</v>
      </c>
      <c r="G80" s="122">
        <v>18.453979254655</v>
      </c>
      <c r="H80" s="46">
        <v>3.4095504078999999</v>
      </c>
      <c r="I80" s="46">
        <v>10.619804549249999</v>
      </c>
      <c r="J80" s="46">
        <v>32.16325574935</v>
      </c>
      <c r="K80" s="133">
        <v>19.781615461299999</v>
      </c>
      <c r="L80" s="41" t="s">
        <v>135</v>
      </c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</row>
    <row r="81" spans="1:84">
      <c r="A81" s="40" t="s">
        <v>58</v>
      </c>
      <c r="B81" s="46">
        <v>28.919859284400001</v>
      </c>
      <c r="C81" s="46">
        <v>26.71448664275</v>
      </c>
      <c r="D81" s="46">
        <v>28.76463773035</v>
      </c>
      <c r="E81" s="46">
        <v>32.951051130099998</v>
      </c>
      <c r="F81" s="46">
        <v>64.341760786850003</v>
      </c>
      <c r="G81" s="122">
        <v>8.4630436159374014</v>
      </c>
      <c r="H81" s="46">
        <v>4.1132317462000003</v>
      </c>
      <c r="I81" s="46">
        <v>3.3762954949499999</v>
      </c>
      <c r="J81" s="46">
        <v>5.2939072121999997</v>
      </c>
      <c r="K81" s="133">
        <v>3.9427938032499998</v>
      </c>
      <c r="L81" s="41" t="s">
        <v>59</v>
      </c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</row>
    <row r="82" spans="1:84" s="231" customFormat="1">
      <c r="A82" s="85" t="s">
        <v>136</v>
      </c>
      <c r="B82" s="22">
        <v>3357.9315306217354</v>
      </c>
      <c r="C82" s="22">
        <v>2795.4177149664997</v>
      </c>
      <c r="D82" s="22">
        <v>3039.3899211493504</v>
      </c>
      <c r="E82" s="22">
        <v>3418.0483135101999</v>
      </c>
      <c r="F82" s="22">
        <v>3783.66246450585</v>
      </c>
      <c r="G82" s="119">
        <v>1647.6009699121021</v>
      </c>
      <c r="H82" s="22">
        <v>919.27300796889995</v>
      </c>
      <c r="I82" s="22">
        <v>1080.3378189857499</v>
      </c>
      <c r="J82" s="22">
        <v>1353.64326684</v>
      </c>
      <c r="K82" s="129">
        <v>1134.1525554586499</v>
      </c>
      <c r="L82" s="86" t="s">
        <v>137</v>
      </c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</row>
    <row r="83" spans="1:84">
      <c r="A83" s="40" t="s">
        <v>138</v>
      </c>
      <c r="B83" s="46">
        <v>1.25289334556</v>
      </c>
      <c r="C83" s="46">
        <v>1.3719176238999999</v>
      </c>
      <c r="D83" s="46">
        <v>1.9164046755999999</v>
      </c>
      <c r="E83" s="46">
        <v>2.8360337932499999</v>
      </c>
      <c r="F83" s="46">
        <v>1.826928664</v>
      </c>
      <c r="G83" s="122">
        <v>1.1385418784817001</v>
      </c>
      <c r="H83" s="46">
        <v>0.82859254345</v>
      </c>
      <c r="I83" s="46">
        <v>1.2258036124499998</v>
      </c>
      <c r="J83" s="46">
        <v>1.8995934163999999</v>
      </c>
      <c r="K83" s="133">
        <v>1.97529901235</v>
      </c>
      <c r="L83" s="41" t="s">
        <v>139</v>
      </c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</row>
    <row r="84" spans="1:84">
      <c r="A84" s="40" t="s">
        <v>140</v>
      </c>
      <c r="B84" s="38">
        <v>3.9149089635200003</v>
      </c>
      <c r="C84" s="38">
        <v>4.7140159528499996</v>
      </c>
      <c r="D84" s="38">
        <v>4.4770217051499994</v>
      </c>
      <c r="E84" s="38">
        <v>7.2640949594999995</v>
      </c>
      <c r="F84" s="38">
        <v>10.9232565102</v>
      </c>
      <c r="G84" s="121">
        <v>1.0331244113428</v>
      </c>
      <c r="H84" s="38">
        <v>2.1815397543000001</v>
      </c>
      <c r="I84" s="38">
        <v>9.5913867536000001</v>
      </c>
      <c r="J84" s="38">
        <v>9.6312529308499997</v>
      </c>
      <c r="K84" s="132">
        <v>2.1656031425500002</v>
      </c>
      <c r="L84" s="41" t="s">
        <v>141</v>
      </c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</row>
    <row r="85" spans="1:84">
      <c r="A85" s="40" t="s">
        <v>142</v>
      </c>
      <c r="B85" s="38">
        <v>1750.2025033115956</v>
      </c>
      <c r="C85" s="38">
        <v>1540.74577469715</v>
      </c>
      <c r="D85" s="38">
        <v>1655.71461017045</v>
      </c>
      <c r="E85" s="38">
        <v>1855.53162575485</v>
      </c>
      <c r="F85" s="38">
        <v>1994.954918015</v>
      </c>
      <c r="G85" s="121">
        <v>112.50509350365462</v>
      </c>
      <c r="H85" s="38">
        <v>52.675065211750002</v>
      </c>
      <c r="I85" s="38">
        <v>113.02495757199999</v>
      </c>
      <c r="J85" s="38">
        <v>203.51649119944997</v>
      </c>
      <c r="K85" s="132">
        <v>188.86740979159998</v>
      </c>
      <c r="L85" s="41" t="s">
        <v>143</v>
      </c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</row>
    <row r="86" spans="1:84">
      <c r="A86" s="40" t="s">
        <v>144</v>
      </c>
      <c r="B86" s="38">
        <v>60.936212027580005</v>
      </c>
      <c r="C86" s="38">
        <v>40.096940514899998</v>
      </c>
      <c r="D86" s="38">
        <v>20.121994164349999</v>
      </c>
      <c r="E86" s="38">
        <v>13.641160785049999</v>
      </c>
      <c r="F86" s="38">
        <v>11.4066900713</v>
      </c>
      <c r="G86" s="121">
        <v>4.4207563405270998</v>
      </c>
      <c r="H86" s="38">
        <v>2.2791650575999998</v>
      </c>
      <c r="I86" s="38">
        <v>3.7664291027000001</v>
      </c>
      <c r="J86" s="38">
        <v>13.935135285949999</v>
      </c>
      <c r="K86" s="132">
        <v>2.64256346745</v>
      </c>
      <c r="L86" s="41" t="s">
        <v>145</v>
      </c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</row>
    <row r="87" spans="1:84">
      <c r="A87" s="40" t="s">
        <v>146</v>
      </c>
      <c r="B87" s="38">
        <v>501.57747656219999</v>
      </c>
      <c r="C87" s="38">
        <v>296.55687003135</v>
      </c>
      <c r="D87" s="38">
        <v>379.58611443220002</v>
      </c>
      <c r="E87" s="38">
        <v>507.26431115644999</v>
      </c>
      <c r="F87" s="38">
        <v>713.8436374442</v>
      </c>
      <c r="G87" s="121">
        <v>1281.6138069416927</v>
      </c>
      <c r="H87" s="38">
        <v>685.07594056044991</v>
      </c>
      <c r="I87" s="38">
        <v>782.97114090859998</v>
      </c>
      <c r="J87" s="38">
        <v>914.08890774405006</v>
      </c>
      <c r="K87" s="132">
        <v>725.78162302450005</v>
      </c>
      <c r="L87" s="41" t="s">
        <v>147</v>
      </c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</row>
    <row r="88" spans="1:84">
      <c r="A88" s="40" t="s">
        <v>148</v>
      </c>
      <c r="B88" s="38" t="s">
        <v>324</v>
      </c>
      <c r="C88" s="38" t="s">
        <v>324</v>
      </c>
      <c r="D88" s="38" t="s">
        <v>324</v>
      </c>
      <c r="E88" s="38" t="s">
        <v>324</v>
      </c>
      <c r="F88" s="38" t="s">
        <v>324</v>
      </c>
      <c r="G88" s="121" t="s">
        <v>324</v>
      </c>
      <c r="H88" s="38" t="s">
        <v>324</v>
      </c>
      <c r="I88" s="38" t="s">
        <v>324</v>
      </c>
      <c r="J88" s="38" t="s">
        <v>324</v>
      </c>
      <c r="K88" s="132" t="s">
        <v>324</v>
      </c>
      <c r="L88" s="41" t="s">
        <v>214</v>
      </c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</row>
    <row r="89" spans="1:84">
      <c r="A89" s="40" t="s">
        <v>150</v>
      </c>
      <c r="B89" s="38">
        <v>554.47297859092009</v>
      </c>
      <c r="C89" s="38">
        <v>550.29878118850002</v>
      </c>
      <c r="D89" s="38">
        <v>648.57190810825</v>
      </c>
      <c r="E89" s="38">
        <v>613.96217189200001</v>
      </c>
      <c r="F89" s="38">
        <v>572.2141730477</v>
      </c>
      <c r="G89" s="121">
        <v>27.557801060786495</v>
      </c>
      <c r="H89" s="38">
        <v>15.836020251000001</v>
      </c>
      <c r="I89" s="38">
        <v>24.621251069649997</v>
      </c>
      <c r="J89" s="38">
        <v>33.03466094745</v>
      </c>
      <c r="K89" s="132">
        <v>20.138611057449999</v>
      </c>
      <c r="L89" s="41" t="s">
        <v>151</v>
      </c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</row>
    <row r="90" spans="1:84">
      <c r="A90" s="40" t="s">
        <v>152</v>
      </c>
      <c r="B90" s="38">
        <v>25.002756383320005</v>
      </c>
      <c r="C90" s="38">
        <v>29.005448877549998</v>
      </c>
      <c r="D90" s="38">
        <v>31.755686939050001</v>
      </c>
      <c r="E90" s="38">
        <v>36.41027897795</v>
      </c>
      <c r="F90" s="38">
        <v>55.428775102499998</v>
      </c>
      <c r="G90" s="121">
        <v>7.1503887035027995</v>
      </c>
      <c r="H90" s="38">
        <v>6.7571374664999997</v>
      </c>
      <c r="I90" s="38">
        <v>12.4703486944</v>
      </c>
      <c r="J90" s="38">
        <v>20.146426546500003</v>
      </c>
      <c r="K90" s="132">
        <v>13.665401618000001</v>
      </c>
      <c r="L90" s="41" t="s">
        <v>153</v>
      </c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</row>
    <row r="91" spans="1:84">
      <c r="A91" s="40" t="s">
        <v>154</v>
      </c>
      <c r="B91" s="38">
        <v>24.067113172519999</v>
      </c>
      <c r="C91" s="38">
        <v>21.457418848749999</v>
      </c>
      <c r="D91" s="38">
        <v>25.636491407099999</v>
      </c>
      <c r="E91" s="38">
        <v>27.573303114749997</v>
      </c>
      <c r="F91" s="38">
        <v>26.954921733800003</v>
      </c>
      <c r="G91" s="121">
        <v>1.3508307203649998</v>
      </c>
      <c r="H91" s="38">
        <v>1.67205691045</v>
      </c>
      <c r="I91" s="38">
        <v>1.3743007213</v>
      </c>
      <c r="J91" s="38">
        <v>6.0366702210999996</v>
      </c>
      <c r="K91" s="132">
        <v>2.3159537716000003</v>
      </c>
      <c r="L91" s="41" t="s">
        <v>155</v>
      </c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</row>
    <row r="92" spans="1:84" s="232" customFormat="1" ht="13.5" thickBot="1">
      <c r="A92" s="40" t="s">
        <v>58</v>
      </c>
      <c r="B92" s="87">
        <v>436.50468826452004</v>
      </c>
      <c r="C92" s="87">
        <v>311.17054723154996</v>
      </c>
      <c r="D92" s="87">
        <v>271.60020504490001</v>
      </c>
      <c r="E92" s="87">
        <v>353.56488237240001</v>
      </c>
      <c r="F92" s="87">
        <v>396.10916391715</v>
      </c>
      <c r="G92" s="121">
        <v>210.83062635174895</v>
      </c>
      <c r="H92" s="38">
        <v>151.9674902134</v>
      </c>
      <c r="I92" s="38">
        <v>131.29220055105</v>
      </c>
      <c r="J92" s="38">
        <v>151.35412854825</v>
      </c>
      <c r="K92" s="132">
        <v>176.60009057315</v>
      </c>
      <c r="L92" s="41" t="s">
        <v>59</v>
      </c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</row>
    <row r="93" spans="1:84" ht="13.5" thickBot="1">
      <c r="A93" s="191" t="s">
        <v>156</v>
      </c>
      <c r="B93" s="15">
        <v>73.892654014320001</v>
      </c>
      <c r="C93" s="15">
        <v>72.659428459000011</v>
      </c>
      <c r="D93" s="15">
        <v>84.836156173449993</v>
      </c>
      <c r="E93" s="15">
        <v>73.701836388499999</v>
      </c>
      <c r="F93" s="15">
        <v>80.519973824499999</v>
      </c>
      <c r="G93" s="118">
        <v>200.62816052108053</v>
      </c>
      <c r="H93" s="15">
        <v>165.72429882795001</v>
      </c>
      <c r="I93" s="15">
        <v>281.33959876674999</v>
      </c>
      <c r="J93" s="15">
        <v>291.65852318475004</v>
      </c>
      <c r="K93" s="127">
        <v>246.90056950740001</v>
      </c>
      <c r="L93" s="201" t="s">
        <v>157</v>
      </c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</row>
    <row r="94" spans="1:84" s="99" customFormat="1" ht="20.25" customHeight="1" thickBot="1">
      <c r="A94" s="202" t="s">
        <v>158</v>
      </c>
      <c r="B94" s="15">
        <v>24.452703687280003</v>
      </c>
      <c r="C94" s="15">
        <v>23.486610791900002</v>
      </c>
      <c r="D94" s="15">
        <v>20.600893924899999</v>
      </c>
      <c r="E94" s="15">
        <v>27.2775215725</v>
      </c>
      <c r="F94" s="15">
        <v>32.420052804050002</v>
      </c>
      <c r="G94" s="118">
        <v>31.263637532000999</v>
      </c>
      <c r="H94" s="15">
        <v>10.991398729649999</v>
      </c>
      <c r="I94" s="15">
        <v>17.332843446249999</v>
      </c>
      <c r="J94" s="15">
        <v>23.193163051300001</v>
      </c>
      <c r="K94" s="127">
        <v>24.751881990249998</v>
      </c>
      <c r="L94" s="273" t="s">
        <v>220</v>
      </c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</row>
    <row r="95" spans="1:84" s="99" customFormat="1" ht="20.25" customHeight="1" thickBot="1">
      <c r="A95" s="274" t="s">
        <v>85</v>
      </c>
      <c r="B95" s="15">
        <v>49.439950327040002</v>
      </c>
      <c r="C95" s="15">
        <v>49.172817667099999</v>
      </c>
      <c r="D95" s="15">
        <v>64.235262248550001</v>
      </c>
      <c r="E95" s="15">
        <v>46.424314815999999</v>
      </c>
      <c r="F95" s="15">
        <v>48.099921020449997</v>
      </c>
      <c r="G95" s="118">
        <v>169.36452298907955</v>
      </c>
      <c r="H95" s="15">
        <v>154.73290009830001</v>
      </c>
      <c r="I95" s="15">
        <v>264.00675532049996</v>
      </c>
      <c r="J95" s="15">
        <v>268.46536013344996</v>
      </c>
      <c r="K95" s="127">
        <v>222.14868751714999</v>
      </c>
      <c r="L95" s="272" t="s">
        <v>110</v>
      </c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</row>
    <row r="96" spans="1:84" s="99" customFormat="1" ht="15.75">
      <c r="A96" s="205" t="s">
        <v>302</v>
      </c>
      <c r="B96" s="19">
        <v>1.3192920133200001</v>
      </c>
      <c r="C96" s="19">
        <v>2.1471383630499998</v>
      </c>
      <c r="D96" s="19">
        <v>18.35018659955</v>
      </c>
      <c r="E96" s="19">
        <v>5.9937167214500002</v>
      </c>
      <c r="F96" s="19">
        <v>6.86561769395</v>
      </c>
      <c r="G96" s="126">
        <v>135.02008288619265</v>
      </c>
      <c r="H96" s="19">
        <v>101.5159886786</v>
      </c>
      <c r="I96" s="19">
        <v>129.9198561668</v>
      </c>
      <c r="J96" s="19">
        <v>129.78631257160001</v>
      </c>
      <c r="K96" s="146">
        <v>136.04633197679999</v>
      </c>
      <c r="L96" s="204" t="s">
        <v>306</v>
      </c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</row>
    <row r="97" spans="1:84" s="252" customFormat="1" ht="12.75" customHeight="1">
      <c r="A97" s="40" t="s">
        <v>160</v>
      </c>
      <c r="B97" s="46">
        <v>0.10857525032000001</v>
      </c>
      <c r="C97" s="46">
        <v>1.2622261294499999</v>
      </c>
      <c r="D97" s="46">
        <v>17.246580109099998</v>
      </c>
      <c r="E97" s="46">
        <v>3.1938279805500001</v>
      </c>
      <c r="F97" s="46">
        <v>5.53726906235</v>
      </c>
      <c r="G97" s="122">
        <v>133.10327130459166</v>
      </c>
      <c r="H97" s="46">
        <v>100.11172036665</v>
      </c>
      <c r="I97" s="46">
        <v>127.7740966763</v>
      </c>
      <c r="J97" s="46">
        <v>126.92993512655001</v>
      </c>
      <c r="K97" s="133">
        <v>131.6803792302</v>
      </c>
      <c r="L97" s="41" t="s">
        <v>161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</row>
    <row r="98" spans="1:84">
      <c r="A98" s="40" t="s">
        <v>255</v>
      </c>
      <c r="B98" s="38">
        <v>0.14090800000000001</v>
      </c>
      <c r="C98" s="38" t="s">
        <v>324</v>
      </c>
      <c r="D98" s="38">
        <v>0.11830980000000001</v>
      </c>
      <c r="E98" s="38" t="s">
        <v>324</v>
      </c>
      <c r="F98" s="38" t="s">
        <v>324</v>
      </c>
      <c r="G98" s="121">
        <v>1.0368534233280999</v>
      </c>
      <c r="H98" s="38">
        <v>0.82154043430000001</v>
      </c>
      <c r="I98" s="38">
        <v>1.5553104899500001</v>
      </c>
      <c r="J98" s="38">
        <v>1.83566809625</v>
      </c>
      <c r="K98" s="132">
        <v>2.1843566543000001</v>
      </c>
      <c r="L98" s="41" t="s">
        <v>257</v>
      </c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</row>
    <row r="99" spans="1:84">
      <c r="A99" s="40" t="s">
        <v>256</v>
      </c>
      <c r="B99" s="38">
        <v>0.96802950552000011</v>
      </c>
      <c r="C99" s="38">
        <v>0.88205730544999994</v>
      </c>
      <c r="D99" s="38">
        <v>0.97321782325000006</v>
      </c>
      <c r="E99" s="38">
        <v>2.7897464924499999</v>
      </c>
      <c r="F99" s="38">
        <v>1.3283486315999999</v>
      </c>
      <c r="G99" s="121">
        <v>0.55175253265720003</v>
      </c>
      <c r="H99" s="38">
        <v>0.4713096235</v>
      </c>
      <c r="I99" s="38">
        <v>0.43226175569999997</v>
      </c>
      <c r="J99" s="38">
        <v>0.50712369010000002</v>
      </c>
      <c r="K99" s="132">
        <v>1.0156290696499999</v>
      </c>
      <c r="L99" s="41" t="s">
        <v>258</v>
      </c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</row>
    <row r="100" spans="1:84">
      <c r="A100" s="40" t="s">
        <v>58</v>
      </c>
      <c r="B100" s="38">
        <v>0.10177925748000001</v>
      </c>
      <c r="C100" s="38" t="s">
        <v>324</v>
      </c>
      <c r="D100" s="38" t="s">
        <v>324</v>
      </c>
      <c r="E100" s="38" t="s">
        <v>324</v>
      </c>
      <c r="F100" s="38" t="s">
        <v>324</v>
      </c>
      <c r="G100" s="121">
        <v>0.32820562561570005</v>
      </c>
      <c r="H100" s="38">
        <v>0.11141825414999999</v>
      </c>
      <c r="I100" s="38">
        <v>0.15818724484999999</v>
      </c>
      <c r="J100" s="38">
        <v>0.51358565869999995</v>
      </c>
      <c r="K100" s="132">
        <v>1.1659670226499999</v>
      </c>
      <c r="L100" s="41" t="s">
        <v>59</v>
      </c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</row>
    <row r="101" spans="1:84" ht="25.5">
      <c r="A101" s="92" t="s">
        <v>168</v>
      </c>
      <c r="B101" s="66">
        <v>0.41559405520000003</v>
      </c>
      <c r="C101" s="66">
        <v>0.58876590280000007</v>
      </c>
      <c r="D101" s="66">
        <v>0.54466592484999998</v>
      </c>
      <c r="E101" s="66">
        <v>0.86208266754999996</v>
      </c>
      <c r="F101" s="66">
        <v>0.8881699784499999</v>
      </c>
      <c r="G101" s="124">
        <v>0.17654993724759999</v>
      </c>
      <c r="H101" s="66">
        <v>2.3553748786499997</v>
      </c>
      <c r="I101" s="66">
        <v>1.2751627427000001</v>
      </c>
      <c r="J101" s="66">
        <v>2.1531552614500002</v>
      </c>
      <c r="K101" s="137">
        <v>5.3979043432999996</v>
      </c>
      <c r="L101" s="206" t="s">
        <v>169</v>
      </c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</row>
    <row r="102" spans="1:84" ht="25.5">
      <c r="A102" s="92" t="s">
        <v>170</v>
      </c>
      <c r="B102" s="66">
        <v>0.9485081112</v>
      </c>
      <c r="C102" s="66">
        <v>1.6028583535000001</v>
      </c>
      <c r="D102" s="66">
        <v>2.5267846520999999</v>
      </c>
      <c r="E102" s="66">
        <v>1.9666835237</v>
      </c>
      <c r="F102" s="66">
        <v>2.8396774534000002</v>
      </c>
      <c r="G102" s="124">
        <v>8.0687592176624996</v>
      </c>
      <c r="H102" s="66">
        <v>3.7395206654499997</v>
      </c>
      <c r="I102" s="66">
        <v>6.6192938734500002</v>
      </c>
      <c r="J102" s="66">
        <v>13.08865965285</v>
      </c>
      <c r="K102" s="137">
        <v>19.972153394199999</v>
      </c>
      <c r="L102" s="206" t="s">
        <v>171</v>
      </c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</row>
    <row r="103" spans="1:84" ht="13.5" thickBot="1">
      <c r="A103" s="51" t="s">
        <v>172</v>
      </c>
      <c r="B103" s="52">
        <v>46.756556147320005</v>
      </c>
      <c r="C103" s="52">
        <v>44.834055047749999</v>
      </c>
      <c r="D103" s="52">
        <v>42.813625072049994</v>
      </c>
      <c r="E103" s="52">
        <v>37.601831903300003</v>
      </c>
      <c r="F103" s="52">
        <v>37.506455894649996</v>
      </c>
      <c r="G103" s="147">
        <v>26.099130947976807</v>
      </c>
      <c r="H103" s="52">
        <v>47.122015875600006</v>
      </c>
      <c r="I103" s="52">
        <v>126.19244253755001</v>
      </c>
      <c r="J103" s="52">
        <v>123.43723264755</v>
      </c>
      <c r="K103" s="148">
        <v>60.732297802849999</v>
      </c>
      <c r="L103" s="54" t="s">
        <v>173</v>
      </c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</row>
    <row r="104" spans="1:84" s="187" customFormat="1" ht="12">
      <c r="A104" s="183" t="s">
        <v>174</v>
      </c>
      <c r="B104" s="184"/>
      <c r="C104" s="184"/>
      <c r="D104" s="184"/>
      <c r="E104" s="184"/>
      <c r="F104" s="185"/>
      <c r="G104" s="185"/>
      <c r="H104" s="185"/>
      <c r="I104" s="185"/>
      <c r="J104" s="185"/>
      <c r="K104" s="185"/>
      <c r="L104" s="218" t="s">
        <v>215</v>
      </c>
      <c r="M104" s="186"/>
      <c r="N104" s="186"/>
      <c r="O104" s="186"/>
      <c r="P104" s="186"/>
    </row>
    <row r="105" spans="1:84" s="187" customFormat="1" ht="12">
      <c r="A105" s="188" t="s">
        <v>219</v>
      </c>
      <c r="B105" s="185"/>
      <c r="C105" s="184"/>
      <c r="D105" s="184"/>
      <c r="E105" s="184"/>
      <c r="F105" s="185"/>
      <c r="G105" s="185"/>
      <c r="H105" s="185"/>
      <c r="I105" s="185"/>
      <c r="J105" s="185"/>
      <c r="K105" s="185"/>
      <c r="L105" s="218" t="s">
        <v>247</v>
      </c>
      <c r="M105" s="186"/>
      <c r="N105" s="186"/>
      <c r="O105" s="186"/>
      <c r="P105" s="186"/>
    </row>
    <row r="106" spans="1:84" s="187" customFormat="1" ht="12">
      <c r="A106" s="188" t="s">
        <v>192</v>
      </c>
      <c r="B106" s="185"/>
      <c r="C106" s="184"/>
      <c r="D106" s="184"/>
      <c r="E106" s="184"/>
      <c r="F106" s="185"/>
      <c r="G106" s="185"/>
      <c r="H106" s="185"/>
      <c r="I106" s="185"/>
      <c r="J106" s="185"/>
      <c r="K106" s="185"/>
      <c r="L106" s="218" t="s">
        <v>230</v>
      </c>
      <c r="M106" s="186"/>
      <c r="N106" s="186"/>
      <c r="O106" s="186"/>
      <c r="P106" s="186"/>
    </row>
    <row r="107" spans="1:84" s="187" customFormat="1" ht="12">
      <c r="A107" s="188" t="s">
        <v>260</v>
      </c>
      <c r="B107" s="186"/>
      <c r="F107" s="186"/>
      <c r="G107" s="186"/>
      <c r="H107" s="186"/>
      <c r="I107" s="186"/>
      <c r="J107" s="186"/>
      <c r="K107" s="186"/>
      <c r="L107" s="218" t="s">
        <v>263</v>
      </c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/>
      <c r="BO107" s="186"/>
      <c r="BP107" s="186"/>
      <c r="BQ107" s="186"/>
      <c r="BR107" s="186"/>
      <c r="BS107" s="186"/>
      <c r="BT107" s="186"/>
      <c r="BU107" s="186"/>
      <c r="BV107" s="186"/>
      <c r="BW107" s="186"/>
      <c r="BX107" s="186"/>
      <c r="BY107" s="186"/>
      <c r="BZ107" s="186"/>
      <c r="CA107" s="186"/>
      <c r="CB107" s="186"/>
    </row>
    <row r="108" spans="1:84" s="187" customFormat="1" ht="12">
      <c r="A108" s="188"/>
      <c r="F108" s="186"/>
      <c r="G108" s="186"/>
      <c r="H108" s="186"/>
      <c r="I108" s="186"/>
      <c r="J108" s="186"/>
      <c r="K108" s="186"/>
      <c r="L108" s="225" t="s">
        <v>262</v>
      </c>
      <c r="M108" s="186"/>
      <c r="N108" s="186"/>
      <c r="O108" s="186"/>
      <c r="P108" s="186"/>
    </row>
    <row r="109" spans="1:84">
      <c r="A109" s="114" t="s">
        <v>261</v>
      </c>
      <c r="N109" s="186"/>
    </row>
    <row r="110" spans="1:84">
      <c r="N110" s="186"/>
    </row>
    <row r="111" spans="1:84">
      <c r="N111" s="186"/>
    </row>
    <row r="116" spans="2:11"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</row>
  </sheetData>
  <mergeCells count="3">
    <mergeCell ref="A3:L3"/>
    <mergeCell ref="B4:F4"/>
    <mergeCell ref="G4:K4"/>
  </mergeCells>
  <printOptions horizontalCentered="1" verticalCentered="1"/>
  <pageMargins left="0.15748031496062992" right="0.19685039370078741" top="0" bottom="0" header="0.19685039370078741" footer="0.19685039370078741"/>
  <pageSetup scale="73" orientation="landscape" r:id="rId1"/>
  <headerFooter alignWithMargins="0"/>
  <rowBreaks count="2" manualBreakCount="2">
    <brk id="43" max="11" man="1"/>
    <brk id="74" max="1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F171"/>
  <sheetViews>
    <sheetView view="pageBreakPreview" zoomScaleNormal="90" zoomScaleSheetLayoutView="100" workbookViewId="0">
      <selection activeCell="G13" sqref="G13"/>
    </sheetView>
  </sheetViews>
  <sheetFormatPr defaultRowHeight="12.75"/>
  <cols>
    <col min="1" max="1" width="35" style="114" customWidth="1"/>
    <col min="2" max="2" width="11" style="230" customWidth="1"/>
    <col min="3" max="3" width="10.7109375" style="230" customWidth="1"/>
    <col min="4" max="4" width="10.28515625" style="230" customWidth="1"/>
    <col min="5" max="5" width="10" style="230" customWidth="1"/>
    <col min="6" max="6" width="9.140625" style="230"/>
    <col min="7" max="8" width="10.85546875" style="230" customWidth="1"/>
    <col min="9" max="9" width="11.85546875" style="230" customWidth="1"/>
    <col min="10" max="10" width="10.42578125" style="230" customWidth="1"/>
    <col min="11" max="11" width="10.42578125" style="230" bestFit="1" customWidth="1"/>
    <col min="12" max="12" width="32" style="235" customWidth="1"/>
    <col min="13" max="13" width="9.140625" style="230"/>
    <col min="14" max="14" width="9.140625" style="229"/>
    <col min="15" max="16384" width="9.140625" style="230"/>
  </cols>
  <sheetData>
    <row r="1" spans="1:84" s="212" customFormat="1" ht="18" customHeight="1">
      <c r="A1" s="207" t="s">
        <v>336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10"/>
      <c r="N1" s="211"/>
    </row>
    <row r="2" spans="1:84" s="212" customFormat="1" ht="15.75">
      <c r="A2" s="176" t="s">
        <v>335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10"/>
      <c r="N2" s="211"/>
    </row>
    <row r="3" spans="1:84" s="212" customFormat="1" ht="15.75">
      <c r="A3" s="278" t="s">
        <v>268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N3" s="213"/>
    </row>
    <row r="4" spans="1:84" ht="20.25" customHeight="1" thickBot="1">
      <c r="A4" s="8" t="s">
        <v>0</v>
      </c>
      <c r="B4" s="277" t="s">
        <v>1</v>
      </c>
      <c r="C4" s="277"/>
      <c r="D4" s="277"/>
      <c r="E4" s="277"/>
      <c r="F4" s="277"/>
      <c r="G4" s="277" t="s">
        <v>232</v>
      </c>
      <c r="H4" s="277"/>
      <c r="I4" s="277"/>
      <c r="J4" s="277"/>
      <c r="K4" s="277"/>
      <c r="L4" s="9" t="s">
        <v>3</v>
      </c>
    </row>
    <row r="5" spans="1:84" s="99" customFormat="1" ht="15.75" customHeight="1" thickBot="1">
      <c r="A5" s="189"/>
      <c r="B5" s="215">
        <v>2008</v>
      </c>
      <c r="C5" s="215">
        <v>2009</v>
      </c>
      <c r="D5" s="215">
        <v>2010</v>
      </c>
      <c r="E5" s="215">
        <v>2011</v>
      </c>
      <c r="F5" s="219">
        <v>2012</v>
      </c>
      <c r="G5" s="215">
        <v>2008</v>
      </c>
      <c r="H5" s="215">
        <v>2009</v>
      </c>
      <c r="I5" s="215">
        <v>2010</v>
      </c>
      <c r="J5" s="215">
        <v>2011</v>
      </c>
      <c r="K5" s="219">
        <v>2012</v>
      </c>
      <c r="L5" s="190" t="s">
        <v>4</v>
      </c>
      <c r="N5" s="98"/>
    </row>
    <row r="6" spans="1:84" s="99" customFormat="1" ht="19.5" customHeight="1" thickBot="1">
      <c r="A6" s="191" t="s">
        <v>5</v>
      </c>
      <c r="B6" s="15">
        <v>24839.81486608275</v>
      </c>
      <c r="C6" s="15">
        <v>20334.448222121278</v>
      </c>
      <c r="D6" s="15">
        <v>22670.45391829795</v>
      </c>
      <c r="E6" s="15">
        <v>25143.564815284597</v>
      </c>
      <c r="F6" s="15">
        <v>27267.363436280746</v>
      </c>
      <c r="G6" s="118">
        <v>87457.052075192361</v>
      </c>
      <c r="H6" s="15">
        <v>51936.644047252237</v>
      </c>
      <c r="I6" s="15">
        <v>62749.417437650314</v>
      </c>
      <c r="J6" s="15">
        <v>102703.72236154499</v>
      </c>
      <c r="K6" s="127">
        <v>114516.30169284418</v>
      </c>
      <c r="L6" s="192" t="s">
        <v>6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</row>
    <row r="7" spans="1:84" ht="19.5" customHeight="1">
      <c r="A7" s="17" t="s">
        <v>7</v>
      </c>
      <c r="B7" s="18">
        <v>12429.898340879252</v>
      </c>
      <c r="C7" s="18">
        <v>9661.1544768003205</v>
      </c>
      <c r="D7" s="18">
        <v>11205.355803600631</v>
      </c>
      <c r="E7" s="18">
        <v>11136.970638331801</v>
      </c>
      <c r="F7" s="18">
        <v>12530.026589587114</v>
      </c>
      <c r="G7" s="126">
        <v>788.61735935756008</v>
      </c>
      <c r="H7" s="19">
        <v>628.58872118481997</v>
      </c>
      <c r="I7" s="19">
        <v>343.15897494530998</v>
      </c>
      <c r="J7" s="19">
        <v>343.48717827917869</v>
      </c>
      <c r="K7" s="146">
        <v>492.43060696574292</v>
      </c>
      <c r="L7" s="36" t="s">
        <v>8</v>
      </c>
      <c r="M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</row>
    <row r="8" spans="1:84" ht="20.100000000000001" customHeight="1">
      <c r="A8" s="85" t="s">
        <v>9</v>
      </c>
      <c r="B8" s="22">
        <v>12389.910456298499</v>
      </c>
      <c r="C8" s="22">
        <v>10654.292937078961</v>
      </c>
      <c r="D8" s="22">
        <v>11448.291603794562</v>
      </c>
      <c r="E8" s="22">
        <v>13993.386017873581</v>
      </c>
      <c r="F8" s="129">
        <v>14723.62425504852</v>
      </c>
      <c r="G8" s="22">
        <v>3959.1315899275196</v>
      </c>
      <c r="H8" s="22">
        <v>4409.7062627620799</v>
      </c>
      <c r="I8" s="22">
        <v>4221.5038459736006</v>
      </c>
      <c r="J8" s="22">
        <v>4982.5268864744976</v>
      </c>
      <c r="K8" s="129">
        <v>5459.9772977376342</v>
      </c>
      <c r="L8" s="193" t="s">
        <v>10</v>
      </c>
      <c r="M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</row>
    <row r="9" spans="1:84" ht="23.25" customHeight="1">
      <c r="A9" s="85" t="s">
        <v>326</v>
      </c>
      <c r="B9" s="22" t="s">
        <v>324</v>
      </c>
      <c r="C9" s="22" t="s">
        <v>324</v>
      </c>
      <c r="D9" s="22" t="s">
        <v>324</v>
      </c>
      <c r="E9" s="22" t="s">
        <v>324</v>
      </c>
      <c r="F9" s="129" t="s">
        <v>324</v>
      </c>
      <c r="G9" s="22">
        <v>57754.50189468624</v>
      </c>
      <c r="H9" s="22">
        <v>29658.959404462577</v>
      </c>
      <c r="I9" s="22">
        <v>36883.043416293971</v>
      </c>
      <c r="J9" s="22">
        <v>68816.24691053787</v>
      </c>
      <c r="K9" s="129">
        <v>78408.866069514508</v>
      </c>
      <c r="L9" s="193" t="s">
        <v>281</v>
      </c>
      <c r="M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</row>
    <row r="10" spans="1:84" ht="20.100000000000001" customHeight="1" thickBot="1">
      <c r="A10" s="194" t="s">
        <v>183</v>
      </c>
      <c r="B10" s="18">
        <v>20.006068905000003</v>
      </c>
      <c r="C10" s="18">
        <v>19.000808241999998</v>
      </c>
      <c r="D10" s="18">
        <v>16.806510902760003</v>
      </c>
      <c r="E10" s="18">
        <v>13.208159079213448</v>
      </c>
      <c r="F10" s="128">
        <v>13.712591645110118</v>
      </c>
      <c r="G10" s="257">
        <v>24954.801231221001</v>
      </c>
      <c r="H10" s="258">
        <v>17239.38965884276</v>
      </c>
      <c r="I10" s="258">
        <v>21301.711200437432</v>
      </c>
      <c r="J10" s="258">
        <v>28561.461386253439</v>
      </c>
      <c r="K10" s="259">
        <v>30155.02771862629</v>
      </c>
      <c r="L10" s="195" t="s">
        <v>194</v>
      </c>
      <c r="M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</row>
    <row r="11" spans="1:84" s="99" customFormat="1" ht="13.5" thickBot="1">
      <c r="A11" s="189" t="s">
        <v>11</v>
      </c>
      <c r="B11" s="27">
        <v>7085.1753672097502</v>
      </c>
      <c r="C11" s="27">
        <v>5860.8038531546399</v>
      </c>
      <c r="D11" s="27">
        <v>6413.3848894363909</v>
      </c>
      <c r="E11" s="27">
        <v>6372.086581043568</v>
      </c>
      <c r="F11" s="130">
        <v>7403.9109559674716</v>
      </c>
      <c r="G11" s="27">
        <v>278.17141691211998</v>
      </c>
      <c r="H11" s="27">
        <v>376.14688042633998</v>
      </c>
      <c r="I11" s="27">
        <v>125.3788961984</v>
      </c>
      <c r="J11" s="27">
        <v>106.61301089375151</v>
      </c>
      <c r="K11" s="130">
        <v>124.5422996670049</v>
      </c>
      <c r="L11" s="196" t="s">
        <v>12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</row>
    <row r="12" spans="1:84" ht="18" customHeight="1" thickBot="1">
      <c r="A12" s="263" t="s">
        <v>271</v>
      </c>
      <c r="B12" s="15">
        <v>6293.892782639251</v>
      </c>
      <c r="C12" s="15">
        <v>5266.9873003643997</v>
      </c>
      <c r="D12" s="15">
        <v>5837.8883076422408</v>
      </c>
      <c r="E12" s="15">
        <v>5665.9363190281874</v>
      </c>
      <c r="F12" s="127">
        <v>6618.9163153306372</v>
      </c>
      <c r="G12" s="264">
        <v>233.55782357187999</v>
      </c>
      <c r="H12" s="264">
        <v>366.11409278638001</v>
      </c>
      <c r="I12" s="264">
        <v>103.76834093905001</v>
      </c>
      <c r="J12" s="264">
        <v>94.432876225818845</v>
      </c>
      <c r="K12" s="265">
        <v>109.24350087893556</v>
      </c>
      <c r="L12" s="192" t="s">
        <v>283</v>
      </c>
      <c r="M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</row>
    <row r="13" spans="1:84" ht="15.75" customHeight="1">
      <c r="A13" s="32" t="s">
        <v>13</v>
      </c>
      <c r="B13" s="22">
        <v>6422.0869283535003</v>
      </c>
      <c r="C13" s="22">
        <v>5408.4412672471999</v>
      </c>
      <c r="D13" s="22">
        <v>5762.2711834797201</v>
      </c>
      <c r="E13" s="22">
        <v>5798.3420514753316</v>
      </c>
      <c r="F13" s="129">
        <v>6685.9606551285533</v>
      </c>
      <c r="G13" s="33">
        <v>241.73609919719999</v>
      </c>
      <c r="H13" s="33">
        <v>359.24389798348</v>
      </c>
      <c r="I13" s="33">
        <v>100.60836939507</v>
      </c>
      <c r="J13" s="33">
        <v>91.188875761946534</v>
      </c>
      <c r="K13" s="131">
        <v>110.77958725757814</v>
      </c>
      <c r="L13" s="34" t="s">
        <v>14</v>
      </c>
      <c r="M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</row>
    <row r="14" spans="1:84" ht="15.75" customHeight="1">
      <c r="A14" s="197" t="s">
        <v>15</v>
      </c>
      <c r="B14" s="18">
        <v>5898.9467483527496</v>
      </c>
      <c r="C14" s="18">
        <v>4932.2366537111193</v>
      </c>
      <c r="D14" s="18">
        <v>5319.5851426190702</v>
      </c>
      <c r="E14" s="18">
        <v>5243.738158571854</v>
      </c>
      <c r="F14" s="128">
        <v>6142.5457475239746</v>
      </c>
      <c r="G14" s="18">
        <v>232.01998788044</v>
      </c>
      <c r="H14" s="18">
        <v>352.96192869309999</v>
      </c>
      <c r="I14" s="18">
        <v>92.25354749505</v>
      </c>
      <c r="J14" s="18">
        <v>86.846164718161333</v>
      </c>
      <c r="K14" s="128">
        <v>105.54279987423362</v>
      </c>
      <c r="L14" s="36" t="s">
        <v>16</v>
      </c>
      <c r="M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</row>
    <row r="15" spans="1:84">
      <c r="A15" s="40" t="s">
        <v>17</v>
      </c>
      <c r="B15" s="38">
        <v>169.40658219975001</v>
      </c>
      <c r="C15" s="38">
        <v>133.93550262976001</v>
      </c>
      <c r="D15" s="38">
        <v>163.38047267284</v>
      </c>
      <c r="E15" s="38">
        <v>133.17118338177417</v>
      </c>
      <c r="F15" s="132">
        <v>179.53657229423618</v>
      </c>
      <c r="G15" s="38">
        <v>0.21622540795999998</v>
      </c>
      <c r="H15" s="38">
        <v>5.5641919999999997E-2</v>
      </c>
      <c r="I15" s="38">
        <v>0.19656139543000001</v>
      </c>
      <c r="J15" s="7">
        <v>1.2164399249106685</v>
      </c>
      <c r="K15" s="132">
        <v>9.0480341855911736E-2</v>
      </c>
      <c r="L15" s="41" t="s">
        <v>18</v>
      </c>
      <c r="M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</row>
    <row r="16" spans="1:84">
      <c r="A16" s="40" t="s">
        <v>19</v>
      </c>
      <c r="B16" s="38">
        <v>146.6631564525</v>
      </c>
      <c r="C16" s="38">
        <v>130.61412552552</v>
      </c>
      <c r="D16" s="38">
        <v>153.47196353007001</v>
      </c>
      <c r="E16" s="38">
        <v>159.7801571367481</v>
      </c>
      <c r="F16" s="132">
        <v>168.18614140143774</v>
      </c>
      <c r="G16" s="38">
        <v>8.4695672358399996</v>
      </c>
      <c r="H16" s="38">
        <v>17.639945762779998</v>
      </c>
      <c r="I16" s="38">
        <v>12.712721891460001</v>
      </c>
      <c r="J16" s="38">
        <v>53.805996274525441</v>
      </c>
      <c r="K16" s="132">
        <v>16.00954681225079</v>
      </c>
      <c r="L16" s="41" t="s">
        <v>20</v>
      </c>
      <c r="M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</row>
    <row r="17" spans="1:84">
      <c r="A17" s="40" t="s">
        <v>21</v>
      </c>
      <c r="B17" s="38">
        <v>68.374130393249999</v>
      </c>
      <c r="C17" s="38">
        <v>54.092959244479999</v>
      </c>
      <c r="D17" s="38">
        <v>75.001792860640009</v>
      </c>
      <c r="E17" s="38">
        <v>78.767603592111271</v>
      </c>
      <c r="F17" s="132">
        <v>79.301092595503846</v>
      </c>
      <c r="G17" s="38">
        <v>0.38594451491999998</v>
      </c>
      <c r="H17" s="38">
        <v>0.44999011751999995</v>
      </c>
      <c r="I17" s="38">
        <v>0.13423909580000001</v>
      </c>
      <c r="J17" s="38">
        <v>0.41714443099536858</v>
      </c>
      <c r="K17" s="132">
        <v>0.6446849409040889</v>
      </c>
      <c r="L17" s="41" t="s">
        <v>22</v>
      </c>
      <c r="M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</row>
    <row r="18" spans="1:84">
      <c r="A18" s="40" t="s">
        <v>23</v>
      </c>
      <c r="B18" s="38">
        <v>212.33987846775003</v>
      </c>
      <c r="C18" s="38">
        <v>61.910749834960001</v>
      </c>
      <c r="D18" s="38">
        <v>49.698314662370002</v>
      </c>
      <c r="E18" s="38">
        <v>55.318966579449011</v>
      </c>
      <c r="F18" s="132">
        <v>59.328829086335773</v>
      </c>
      <c r="G18" s="38">
        <v>2.2873084978000002</v>
      </c>
      <c r="H18" s="38">
        <v>1.6459123369400002</v>
      </c>
      <c r="I18" s="38">
        <v>1.2776892511800002</v>
      </c>
      <c r="J18" s="38">
        <v>0.94360327319905202</v>
      </c>
      <c r="K18" s="132">
        <v>0.30254676937588432</v>
      </c>
      <c r="L18" s="41" t="s">
        <v>24</v>
      </c>
      <c r="M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</row>
    <row r="19" spans="1:84">
      <c r="A19" s="40" t="s">
        <v>25</v>
      </c>
      <c r="B19" s="38">
        <v>508.90644288450005</v>
      </c>
      <c r="C19" s="38">
        <v>557.44126588072004</v>
      </c>
      <c r="D19" s="38">
        <v>534.13534205995006</v>
      </c>
      <c r="E19" s="38">
        <v>555.60768361008627</v>
      </c>
      <c r="F19" s="132">
        <v>637.78720112618089</v>
      </c>
      <c r="G19" s="38">
        <v>65.633337916079995</v>
      </c>
      <c r="H19" s="38">
        <v>95.261776956959991</v>
      </c>
      <c r="I19" s="38">
        <v>8.2942186434699998</v>
      </c>
      <c r="J19" s="38">
        <v>4.0897085577194883</v>
      </c>
      <c r="K19" s="132">
        <v>3.2794586328621862</v>
      </c>
      <c r="L19" s="41" t="s">
        <v>26</v>
      </c>
      <c r="M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</row>
    <row r="20" spans="1:84">
      <c r="A20" s="40" t="s">
        <v>27</v>
      </c>
      <c r="B20" s="38">
        <v>1819.02072411675</v>
      </c>
      <c r="C20" s="38">
        <v>1548.5476941438401</v>
      </c>
      <c r="D20" s="38">
        <v>1657.0745815106802</v>
      </c>
      <c r="E20" s="38">
        <v>1658.3078553878045</v>
      </c>
      <c r="F20" s="132">
        <v>1743.644495576739</v>
      </c>
      <c r="G20" s="38">
        <v>36.913708181920001</v>
      </c>
      <c r="H20" s="38">
        <v>77.096745350380004</v>
      </c>
      <c r="I20" s="38">
        <v>6.9132749998099996</v>
      </c>
      <c r="J20" s="38">
        <v>9.6878392972334364</v>
      </c>
      <c r="K20" s="132">
        <v>8.7806234011233233</v>
      </c>
      <c r="L20" s="41" t="s">
        <v>28</v>
      </c>
      <c r="M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</row>
    <row r="21" spans="1:84">
      <c r="A21" s="40" t="s">
        <v>29</v>
      </c>
      <c r="B21" s="38">
        <v>18.137391250500002</v>
      </c>
      <c r="C21" s="38">
        <v>14.40291441992</v>
      </c>
      <c r="D21" s="38">
        <v>15.763331291930001</v>
      </c>
      <c r="E21" s="38">
        <v>14.703882756271335</v>
      </c>
      <c r="F21" s="132">
        <v>21.501857912563779</v>
      </c>
      <c r="G21" s="38">
        <v>1.2698997503199998</v>
      </c>
      <c r="H21" s="38">
        <v>0.29041256858000003</v>
      </c>
      <c r="I21" s="38">
        <v>0.50221564063000002</v>
      </c>
      <c r="J21" s="38">
        <v>1.153063369307598</v>
      </c>
      <c r="K21" s="132">
        <v>2.4478891254948478</v>
      </c>
      <c r="L21" s="41" t="s">
        <v>30</v>
      </c>
      <c r="M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</row>
    <row r="22" spans="1:84">
      <c r="A22" s="40" t="s">
        <v>31</v>
      </c>
      <c r="B22" s="38">
        <v>167.95237032675001</v>
      </c>
      <c r="C22" s="38">
        <v>158.25203752071999</v>
      </c>
      <c r="D22" s="38">
        <v>161.19776429349002</v>
      </c>
      <c r="E22" s="38">
        <v>185.12393363726633</v>
      </c>
      <c r="F22" s="132">
        <v>289.22602935501851</v>
      </c>
      <c r="G22" s="38">
        <v>0.11199164636</v>
      </c>
      <c r="H22" s="38" t="s">
        <v>324</v>
      </c>
      <c r="I22" s="38" t="s">
        <v>324</v>
      </c>
      <c r="J22" s="38" t="s">
        <v>324</v>
      </c>
      <c r="K22" s="132" t="s">
        <v>324</v>
      </c>
      <c r="L22" s="41" t="s">
        <v>32</v>
      </c>
      <c r="M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</row>
    <row r="23" spans="1:84">
      <c r="A23" s="40" t="s">
        <v>33</v>
      </c>
      <c r="B23" s="38">
        <v>1200.5803305832501</v>
      </c>
      <c r="C23" s="38">
        <v>907.57221191415999</v>
      </c>
      <c r="D23" s="38">
        <v>1071.1631124162</v>
      </c>
      <c r="E23" s="38">
        <v>963.7905036638665</v>
      </c>
      <c r="F23" s="132">
        <v>1296.8313801432023</v>
      </c>
      <c r="G23" s="38">
        <v>16.929971146000003</v>
      </c>
      <c r="H23" s="38">
        <v>32.035418125599996</v>
      </c>
      <c r="I23" s="38">
        <v>9.7012449224800008</v>
      </c>
      <c r="J23" s="38">
        <v>1.6742094238560838</v>
      </c>
      <c r="K23" s="132">
        <v>4.1878885538294437</v>
      </c>
      <c r="L23" s="41" t="s">
        <v>34</v>
      </c>
      <c r="M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</row>
    <row r="24" spans="1:84">
      <c r="A24" s="40" t="s">
        <v>35</v>
      </c>
      <c r="B24" s="38">
        <v>7.2197969422500003</v>
      </c>
      <c r="C24" s="38">
        <v>5.1463796446399996</v>
      </c>
      <c r="D24" s="38">
        <v>6.4521701819900006</v>
      </c>
      <c r="E24" s="38">
        <v>9.3342308779508461</v>
      </c>
      <c r="F24" s="132">
        <v>7.9582005402238067</v>
      </c>
      <c r="G24" s="38" t="s">
        <v>324</v>
      </c>
      <c r="H24" s="38">
        <v>0.15267447324</v>
      </c>
      <c r="I24" s="38">
        <v>8.1633582359999998E-2</v>
      </c>
      <c r="J24" s="38" t="s">
        <v>324</v>
      </c>
      <c r="K24" s="132" t="s">
        <v>324</v>
      </c>
      <c r="L24" s="41" t="s">
        <v>36</v>
      </c>
      <c r="M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</row>
    <row r="25" spans="1:84">
      <c r="A25" s="40" t="s">
        <v>37</v>
      </c>
      <c r="B25" s="38">
        <v>339.65590925700002</v>
      </c>
      <c r="C25" s="38">
        <v>322.87619996424002</v>
      </c>
      <c r="D25" s="38">
        <v>297.28164044168</v>
      </c>
      <c r="E25" s="38">
        <v>333.07756452536438</v>
      </c>
      <c r="F25" s="132">
        <v>345.22147746923724</v>
      </c>
      <c r="G25" s="38">
        <v>15.7396521578</v>
      </c>
      <c r="H25" s="38">
        <v>36.622583219459997</v>
      </c>
      <c r="I25" s="38">
        <v>16.991406141620001</v>
      </c>
      <c r="J25" s="38">
        <v>5.5644275163261314</v>
      </c>
      <c r="K25" s="132">
        <v>16.035096682911494</v>
      </c>
      <c r="L25" s="41" t="s">
        <v>38</v>
      </c>
      <c r="M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</row>
    <row r="26" spans="1:84">
      <c r="A26" s="40" t="s">
        <v>39</v>
      </c>
      <c r="B26" s="38">
        <v>40.080293066250007</v>
      </c>
      <c r="C26" s="38">
        <v>38.183830080239993</v>
      </c>
      <c r="D26" s="38">
        <v>45.844480918149998</v>
      </c>
      <c r="E26" s="38">
        <v>50.898437330124885</v>
      </c>
      <c r="F26" s="132">
        <v>75.979780909233824</v>
      </c>
      <c r="G26" s="38">
        <v>0.50330069572000002</v>
      </c>
      <c r="H26" s="38">
        <v>0.66984525391999994</v>
      </c>
      <c r="I26" s="38">
        <v>3.0472798845100004</v>
      </c>
      <c r="J26" s="38">
        <v>1.8034630967826109</v>
      </c>
      <c r="K26" s="132">
        <v>1.3008282002543912</v>
      </c>
      <c r="L26" s="41" t="s">
        <v>40</v>
      </c>
      <c r="M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</row>
    <row r="27" spans="1:84">
      <c r="A27" s="40" t="s">
        <v>41</v>
      </c>
      <c r="B27" s="38">
        <v>240.72415679700003</v>
      </c>
      <c r="C27" s="38">
        <v>207.31507315479999</v>
      </c>
      <c r="D27" s="38">
        <v>231.85218994617</v>
      </c>
      <c r="E27" s="38">
        <v>231.68687531257021</v>
      </c>
      <c r="F27" s="132">
        <v>274.71650398022035</v>
      </c>
      <c r="G27" s="38">
        <v>17.735907634519997</v>
      </c>
      <c r="H27" s="38">
        <v>27.838285502840002</v>
      </c>
      <c r="I27" s="38">
        <v>26.903716012019999</v>
      </c>
      <c r="J27" s="38">
        <v>2.545075343011836</v>
      </c>
      <c r="K27" s="132">
        <v>43.141272813022539</v>
      </c>
      <c r="L27" s="41" t="s">
        <v>42</v>
      </c>
      <c r="M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</row>
    <row r="28" spans="1:84">
      <c r="A28" s="40" t="s">
        <v>43</v>
      </c>
      <c r="B28" s="38">
        <v>252.32600012400002</v>
      </c>
      <c r="C28" s="38">
        <v>137.41240809504001</v>
      </c>
      <c r="D28" s="38">
        <v>159.46597373972003</v>
      </c>
      <c r="E28" s="38">
        <v>137.92906015119337</v>
      </c>
      <c r="F28" s="132">
        <v>121.14339869374456</v>
      </c>
      <c r="G28" s="38">
        <v>1.14407737236</v>
      </c>
      <c r="H28" s="38">
        <v>1.1559400222799998</v>
      </c>
      <c r="I28" s="38">
        <v>8.5704080710000005E-2</v>
      </c>
      <c r="J28" s="38">
        <v>7.7060789017822859E-2</v>
      </c>
      <c r="K28" s="132">
        <v>0.22921996255591601</v>
      </c>
      <c r="L28" s="41" t="s">
        <v>44</v>
      </c>
      <c r="M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</row>
    <row r="29" spans="1:84" ht="25.5">
      <c r="A29" s="198" t="s">
        <v>239</v>
      </c>
      <c r="B29" s="38">
        <v>707.55958549125</v>
      </c>
      <c r="C29" s="38">
        <v>654.53330165807995</v>
      </c>
      <c r="D29" s="38">
        <v>697.80201209319011</v>
      </c>
      <c r="E29" s="38">
        <v>676.2402206292719</v>
      </c>
      <c r="F29" s="132">
        <v>842.18278644009661</v>
      </c>
      <c r="G29" s="38">
        <v>64.678350130840002</v>
      </c>
      <c r="H29" s="38">
        <v>62.028496099979996</v>
      </c>
      <c r="I29" s="38">
        <v>5.3937806766900005</v>
      </c>
      <c r="J29" s="38">
        <v>3.8275445933506806</v>
      </c>
      <c r="K29" s="132">
        <v>9.0624365808692176</v>
      </c>
      <c r="L29" s="199" t="s">
        <v>238</v>
      </c>
      <c r="M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</row>
    <row r="30" spans="1:84">
      <c r="A30" s="194" t="s">
        <v>46</v>
      </c>
      <c r="B30" s="18">
        <v>523.14018000074998</v>
      </c>
      <c r="C30" s="18">
        <v>476.20461353607999</v>
      </c>
      <c r="D30" s="18">
        <v>442.68604086065</v>
      </c>
      <c r="E30" s="18">
        <v>554.60389290347837</v>
      </c>
      <c r="F30" s="128">
        <v>543.41490760457907</v>
      </c>
      <c r="G30" s="18">
        <v>9.7161113167599993</v>
      </c>
      <c r="H30" s="18">
        <v>6.2819692903800002</v>
      </c>
      <c r="I30" s="18">
        <v>8.354821900020001</v>
      </c>
      <c r="J30" s="18">
        <v>4.342711043785199</v>
      </c>
      <c r="K30" s="128">
        <v>5.2367873833445282</v>
      </c>
      <c r="L30" s="195" t="s">
        <v>47</v>
      </c>
      <c r="M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</row>
    <row r="31" spans="1:84">
      <c r="A31" s="40" t="s">
        <v>68</v>
      </c>
      <c r="B31" s="38">
        <v>10.7336885535</v>
      </c>
      <c r="C31" s="38">
        <v>7.3432346831999995</v>
      </c>
      <c r="D31" s="38">
        <v>11.7996059942</v>
      </c>
      <c r="E31" s="38">
        <v>8.7699374497169664</v>
      </c>
      <c r="F31" s="132">
        <v>16.564826856840693</v>
      </c>
      <c r="G31" s="38">
        <v>6.0351944439999999E-2</v>
      </c>
      <c r="H31" s="38">
        <v>0.27930505030000002</v>
      </c>
      <c r="I31" s="38">
        <v>0.33458448240000005</v>
      </c>
      <c r="J31" s="38">
        <v>0.27061513818321509</v>
      </c>
      <c r="K31" s="132">
        <v>0.27160180646267745</v>
      </c>
      <c r="L31" s="41" t="s">
        <v>69</v>
      </c>
      <c r="M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</row>
    <row r="32" spans="1:84">
      <c r="A32" s="40" t="s">
        <v>48</v>
      </c>
      <c r="B32" s="46">
        <v>17.39376812475</v>
      </c>
      <c r="C32" s="46">
        <v>13.557204417119999</v>
      </c>
      <c r="D32" s="46">
        <v>20.349173043490001</v>
      </c>
      <c r="E32" s="46">
        <v>18.366256187984259</v>
      </c>
      <c r="F32" s="133">
        <v>18.560567949579113</v>
      </c>
      <c r="G32" s="46">
        <v>4.1279551961599994</v>
      </c>
      <c r="H32" s="46">
        <v>4.9698806524799997</v>
      </c>
      <c r="I32" s="46">
        <v>4.39477206791</v>
      </c>
      <c r="J32" s="46">
        <v>3.1188165457457835</v>
      </c>
      <c r="K32" s="133">
        <v>3.1956560575095398</v>
      </c>
      <c r="L32" s="41" t="s">
        <v>49</v>
      </c>
      <c r="M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</row>
    <row r="33" spans="1:84">
      <c r="A33" s="40" t="s">
        <v>50</v>
      </c>
      <c r="B33" s="38">
        <v>83.006024379750002</v>
      </c>
      <c r="C33" s="38">
        <v>201.27360887296001</v>
      </c>
      <c r="D33" s="38">
        <v>82.696134240880014</v>
      </c>
      <c r="E33" s="38">
        <v>78.674959592372204</v>
      </c>
      <c r="F33" s="132">
        <v>86.992150319418045</v>
      </c>
      <c r="G33" s="38">
        <v>2.1746085390400003</v>
      </c>
      <c r="H33" s="38">
        <v>0.16872021192</v>
      </c>
      <c r="I33" s="38">
        <v>6.3866643210000004E-2</v>
      </c>
      <c r="J33" s="38" t="s">
        <v>324</v>
      </c>
      <c r="K33" s="132" t="s">
        <v>324</v>
      </c>
      <c r="L33" s="41" t="s">
        <v>51</v>
      </c>
      <c r="M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</row>
    <row r="34" spans="1:84">
      <c r="A34" s="40" t="s">
        <v>52</v>
      </c>
      <c r="B34" s="38">
        <v>173.02647987450001</v>
      </c>
      <c r="C34" s="38">
        <v>84.125985761999999</v>
      </c>
      <c r="D34" s="38">
        <v>112.69358753518</v>
      </c>
      <c r="E34" s="38">
        <v>185.96327073473029</v>
      </c>
      <c r="F34" s="132">
        <v>133.73042045990482</v>
      </c>
      <c r="G34" s="38">
        <v>0.18126459907999998</v>
      </c>
      <c r="H34" s="38">
        <v>0.16215098774</v>
      </c>
      <c r="I34" s="38">
        <v>0.49515428684000001</v>
      </c>
      <c r="J34" s="38">
        <v>9.1647399053410558E-2</v>
      </c>
      <c r="K34" s="132">
        <v>0.45997270297694759</v>
      </c>
      <c r="L34" s="41" t="s">
        <v>53</v>
      </c>
      <c r="M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</row>
    <row r="35" spans="1:84">
      <c r="A35" s="40" t="s">
        <v>54</v>
      </c>
      <c r="B35" s="38">
        <v>74.930271804</v>
      </c>
      <c r="C35" s="38">
        <v>75.319517631280007</v>
      </c>
      <c r="D35" s="38">
        <v>95.18208015801001</v>
      </c>
      <c r="E35" s="38">
        <v>95.089483869564901</v>
      </c>
      <c r="F35" s="132">
        <v>116.05048877392062</v>
      </c>
      <c r="G35" s="38">
        <v>0.27348687355999995</v>
      </c>
      <c r="H35" s="38">
        <v>0.30926474660000003</v>
      </c>
      <c r="I35" s="38">
        <v>0.15919317238</v>
      </c>
      <c r="J35" s="38">
        <v>0.40513448673252689</v>
      </c>
      <c r="K35" s="132">
        <v>0.2486458675737091</v>
      </c>
      <c r="L35" s="41" t="s">
        <v>55</v>
      </c>
      <c r="M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</row>
    <row r="36" spans="1:84">
      <c r="A36" s="40" t="s">
        <v>72</v>
      </c>
      <c r="B36" s="38">
        <v>66.959268185250011</v>
      </c>
      <c r="C36" s="38">
        <v>35.109232332719998</v>
      </c>
      <c r="D36" s="38">
        <v>38.342691335870008</v>
      </c>
      <c r="E36" s="38">
        <v>84.71123585733028</v>
      </c>
      <c r="F36" s="38">
        <v>63.892219633848306</v>
      </c>
      <c r="G36" s="121">
        <v>0.53856719732000002</v>
      </c>
      <c r="H36" s="38">
        <v>0.35055105124000002</v>
      </c>
      <c r="I36" s="38">
        <v>1.1459064303499999</v>
      </c>
      <c r="J36" s="38">
        <v>0.21187368176909308</v>
      </c>
      <c r="K36" s="132">
        <v>8.548898829515085E-2</v>
      </c>
      <c r="L36" s="41" t="s">
        <v>73</v>
      </c>
      <c r="M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</row>
    <row r="37" spans="1:84">
      <c r="A37" s="40" t="s">
        <v>56</v>
      </c>
      <c r="B37" s="38">
        <v>66.088063626749999</v>
      </c>
      <c r="C37" s="38">
        <v>44.023803463119997</v>
      </c>
      <c r="D37" s="38">
        <v>56.926032945010007</v>
      </c>
      <c r="E37" s="38">
        <v>58.648863150417853</v>
      </c>
      <c r="F37" s="132">
        <v>81.312075717082791</v>
      </c>
      <c r="G37" s="38" t="s">
        <v>324</v>
      </c>
      <c r="H37" s="38" t="s">
        <v>324</v>
      </c>
      <c r="I37" s="38" t="s">
        <v>324</v>
      </c>
      <c r="J37" s="38" t="s">
        <v>324</v>
      </c>
      <c r="K37" s="132" t="s">
        <v>324</v>
      </c>
      <c r="L37" s="41" t="s">
        <v>57</v>
      </c>
      <c r="M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</row>
    <row r="38" spans="1:84">
      <c r="A38" s="40" t="s">
        <v>58</v>
      </c>
      <c r="B38" s="38">
        <v>31.002615452250001</v>
      </c>
      <c r="C38" s="38">
        <v>15.452026373679999</v>
      </c>
      <c r="D38" s="38">
        <v>24.696735608010002</v>
      </c>
      <c r="E38" s="38">
        <v>24.37988606136161</v>
      </c>
      <c r="F38" s="132">
        <v>26.312157893984654</v>
      </c>
      <c r="G38" s="38">
        <v>2.3579757075600001</v>
      </c>
      <c r="H38" s="38" t="s">
        <v>324</v>
      </c>
      <c r="I38" s="38">
        <v>1.7494652509300002</v>
      </c>
      <c r="J38" s="38">
        <v>0.19642818314259003</v>
      </c>
      <c r="K38" s="132">
        <v>0.91009489645710362</v>
      </c>
      <c r="L38" s="47" t="s">
        <v>59</v>
      </c>
      <c r="M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</row>
    <row r="39" spans="1:84" s="99" customFormat="1">
      <c r="A39" s="200" t="s">
        <v>60</v>
      </c>
      <c r="B39" s="22">
        <v>393.49890758474999</v>
      </c>
      <c r="C39" s="22">
        <v>333.47407434119998</v>
      </c>
      <c r="D39" s="22">
        <v>516.90385738048008</v>
      </c>
      <c r="E39" s="22">
        <v>420.99606795729477</v>
      </c>
      <c r="F39" s="129">
        <v>475.04491503622933</v>
      </c>
      <c r="G39" s="22">
        <v>1.53783569144</v>
      </c>
      <c r="H39" s="22">
        <v>13.152164093280001</v>
      </c>
      <c r="I39" s="22">
        <v>11.507805464</v>
      </c>
      <c r="J39" s="22">
        <v>7.5710232008639631</v>
      </c>
      <c r="K39" s="129">
        <v>3.6853017678752624</v>
      </c>
      <c r="L39" s="86" t="s">
        <v>245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</row>
    <row r="40" spans="1:84">
      <c r="A40" s="40" t="s">
        <v>62</v>
      </c>
      <c r="B40" s="38">
        <v>13.66557704775</v>
      </c>
      <c r="C40" s="38">
        <v>14.33102759296</v>
      </c>
      <c r="D40" s="38">
        <v>15.28124711801</v>
      </c>
      <c r="E40" s="38">
        <v>21.774152164616687</v>
      </c>
      <c r="F40" s="132">
        <v>19.752558202683971</v>
      </c>
      <c r="G40" s="38">
        <v>0.62616307344</v>
      </c>
      <c r="H40" s="38">
        <v>0.21558461903999998</v>
      </c>
      <c r="I40" s="38" t="s">
        <v>324</v>
      </c>
      <c r="J40" s="38">
        <v>6.007508933166146E-2</v>
      </c>
      <c r="K40" s="132">
        <v>0.44109345300195796</v>
      </c>
      <c r="L40" s="41" t="s">
        <v>63</v>
      </c>
      <c r="M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</row>
    <row r="41" spans="1:84">
      <c r="A41" s="40" t="s">
        <v>64</v>
      </c>
      <c r="B41" s="38">
        <v>379.61508122775001</v>
      </c>
      <c r="C41" s="38">
        <v>318.95712223648002</v>
      </c>
      <c r="D41" s="38">
        <v>500.96128295624004</v>
      </c>
      <c r="E41" s="38">
        <v>398.46631127282222</v>
      </c>
      <c r="F41" s="132">
        <v>454.36298252133031</v>
      </c>
      <c r="G41" s="38">
        <v>0.91167261799999999</v>
      </c>
      <c r="H41" s="38">
        <v>12.91109547488</v>
      </c>
      <c r="I41" s="38">
        <v>11.497927954269999</v>
      </c>
      <c r="J41" s="38">
        <v>7.5109481115323007</v>
      </c>
      <c r="K41" s="132">
        <v>3.2442083148733047</v>
      </c>
      <c r="L41" s="41" t="s">
        <v>65</v>
      </c>
      <c r="M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</row>
    <row r="42" spans="1:84">
      <c r="A42" s="40" t="s">
        <v>58</v>
      </c>
      <c r="B42" s="50">
        <v>0.21824930925000002</v>
      </c>
      <c r="C42" s="50">
        <v>0.18592451175999999</v>
      </c>
      <c r="D42" s="50">
        <v>0.66132730623000002</v>
      </c>
      <c r="E42" s="50">
        <v>0.75560451985590971</v>
      </c>
      <c r="F42" s="155">
        <v>0.92937431221506062</v>
      </c>
      <c r="G42" s="38" t="s">
        <v>324</v>
      </c>
      <c r="H42" s="38" t="s">
        <v>324</v>
      </c>
      <c r="I42" s="38" t="s">
        <v>324</v>
      </c>
      <c r="J42" s="38" t="s">
        <v>324</v>
      </c>
      <c r="K42" s="132" t="s">
        <v>324</v>
      </c>
      <c r="L42" s="47" t="s">
        <v>59</v>
      </c>
      <c r="M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</row>
    <row r="43" spans="1:84" s="99" customFormat="1" ht="13.5" thickBot="1">
      <c r="A43" s="51" t="s">
        <v>66</v>
      </c>
      <c r="B43" s="53">
        <v>1.44712670175</v>
      </c>
      <c r="C43" s="53">
        <v>1.2765723120800001</v>
      </c>
      <c r="D43" s="53">
        <v>1.3993076426900002</v>
      </c>
      <c r="E43" s="53">
        <v>1.2020924990396396</v>
      </c>
      <c r="F43" s="134">
        <v>1.3256527704334653</v>
      </c>
      <c r="G43" s="53" t="s">
        <v>324</v>
      </c>
      <c r="H43" s="53" t="s">
        <v>324</v>
      </c>
      <c r="I43" s="53" t="s">
        <v>324</v>
      </c>
      <c r="J43" s="53" t="s">
        <v>324</v>
      </c>
      <c r="K43" s="134" t="s">
        <v>324</v>
      </c>
      <c r="L43" s="54" t="s">
        <v>67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</row>
    <row r="44" spans="1:84" s="99" customFormat="1" ht="20.25" customHeight="1" thickBot="1">
      <c r="A44" s="266" t="s">
        <v>272</v>
      </c>
      <c r="B44" s="59">
        <v>791.28258457050003</v>
      </c>
      <c r="C44" s="59">
        <v>593.81655279024005</v>
      </c>
      <c r="D44" s="59">
        <v>575.49658179414996</v>
      </c>
      <c r="E44" s="59">
        <v>706.15026201538024</v>
      </c>
      <c r="F44" s="136">
        <v>784.99464063683536</v>
      </c>
      <c r="G44" s="59">
        <v>44.613593340240001</v>
      </c>
      <c r="H44" s="59">
        <v>10.03278763996</v>
      </c>
      <c r="I44" s="59">
        <v>21.610555259350001</v>
      </c>
      <c r="J44" s="59">
        <v>12.180134667932652</v>
      </c>
      <c r="K44" s="136">
        <v>15.298798788069343</v>
      </c>
      <c r="L44" s="267" t="s">
        <v>284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</row>
    <row r="45" spans="1:84">
      <c r="A45" s="40" t="s">
        <v>254</v>
      </c>
      <c r="B45" s="38">
        <v>0.70185222900000011</v>
      </c>
      <c r="C45" s="38">
        <v>0.83370859623999993</v>
      </c>
      <c r="D45" s="38">
        <v>4.9557633519600008</v>
      </c>
      <c r="E45" s="38">
        <v>10.259308250404077</v>
      </c>
      <c r="F45" s="38">
        <v>5.184083405982479</v>
      </c>
      <c r="G45" s="121">
        <v>7.4126756639999986E-2</v>
      </c>
      <c r="H45" s="38">
        <v>9.2570766780000008E-2</v>
      </c>
      <c r="I45" s="38" t="s">
        <v>324</v>
      </c>
      <c r="J45" s="38">
        <v>6.8964767447760006E-2</v>
      </c>
      <c r="K45" s="132" t="s">
        <v>324</v>
      </c>
      <c r="L45" s="41" t="s">
        <v>286</v>
      </c>
      <c r="M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</row>
    <row r="46" spans="1:84">
      <c r="A46" s="40" t="s">
        <v>74</v>
      </c>
      <c r="B46" s="38">
        <v>201.11135485950001</v>
      </c>
      <c r="C46" s="38">
        <v>76.84259132887999</v>
      </c>
      <c r="D46" s="38">
        <v>83.564675552600008</v>
      </c>
      <c r="E46" s="38">
        <v>126.464495647573</v>
      </c>
      <c r="F46" s="38">
        <v>205.97066999185378</v>
      </c>
      <c r="G46" s="121">
        <v>23.230659717319998</v>
      </c>
      <c r="H46" s="38">
        <v>1.5751358147000001</v>
      </c>
      <c r="I46" s="38">
        <v>7.9048868317600007</v>
      </c>
      <c r="J46" s="38">
        <v>3.6878392972334368</v>
      </c>
      <c r="K46" s="132">
        <v>9.0594639207671754</v>
      </c>
      <c r="L46" s="41" t="s">
        <v>75</v>
      </c>
      <c r="M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</row>
    <row r="47" spans="1:84">
      <c r="A47" s="40" t="s">
        <v>76</v>
      </c>
      <c r="B47" s="38">
        <v>57.922944911999998</v>
      </c>
      <c r="C47" s="38">
        <v>33.850137459839999</v>
      </c>
      <c r="D47" s="38">
        <v>39.126465343100001</v>
      </c>
      <c r="E47" s="38">
        <v>7.6403394965535734</v>
      </c>
      <c r="F47" s="38">
        <v>21.4606944305498</v>
      </c>
      <c r="G47" s="121">
        <v>11.050448855680001</v>
      </c>
      <c r="H47" s="38">
        <v>0.96149237760000006</v>
      </c>
      <c r="I47" s="38">
        <v>1.0101823888000001</v>
      </c>
      <c r="J47" s="38">
        <v>0.88397031217157485</v>
      </c>
      <c r="K47" s="132">
        <v>0.5615397807663175</v>
      </c>
      <c r="L47" s="41" t="s">
        <v>77</v>
      </c>
      <c r="M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</row>
    <row r="48" spans="1:84" s="99" customFormat="1" ht="13.5" thickBot="1">
      <c r="A48" s="58" t="s">
        <v>78</v>
      </c>
      <c r="B48" s="59">
        <v>8.4062525692500003</v>
      </c>
      <c r="C48" s="59">
        <v>6.0855018691999998</v>
      </c>
      <c r="D48" s="59">
        <v>5.1636366858400002</v>
      </c>
      <c r="E48" s="59">
        <v>7.1822257173712947</v>
      </c>
      <c r="F48" s="59">
        <v>8.9642852038701761</v>
      </c>
      <c r="G48" s="123">
        <v>0.54224669384000002</v>
      </c>
      <c r="H48" s="59">
        <v>1.1216193905</v>
      </c>
      <c r="I48" s="59">
        <v>4.2963009477399998</v>
      </c>
      <c r="J48" s="59">
        <v>3.1966492472946824</v>
      </c>
      <c r="K48" s="136">
        <v>0.42883837589858659</v>
      </c>
      <c r="L48" s="60" t="s">
        <v>79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</row>
    <row r="49" spans="1:84" ht="13.5" thickBot="1">
      <c r="A49" s="191" t="s">
        <v>80</v>
      </c>
      <c r="B49" s="27">
        <v>3954.6554916847499</v>
      </c>
      <c r="C49" s="27">
        <v>2779.6832369300801</v>
      </c>
      <c r="D49" s="27">
        <v>3367.2367674823104</v>
      </c>
      <c r="E49" s="27">
        <v>3540.0759119802274</v>
      </c>
      <c r="F49" s="27">
        <v>3693.1726179417187</v>
      </c>
      <c r="G49" s="120">
        <v>489.39764915192001</v>
      </c>
      <c r="H49" s="27">
        <v>186.94301027239999</v>
      </c>
      <c r="I49" s="27">
        <v>209.17285100929001</v>
      </c>
      <c r="J49" s="27">
        <v>271.41167581123301</v>
      </c>
      <c r="K49" s="130">
        <v>341.93058552829029</v>
      </c>
      <c r="L49" s="201" t="s">
        <v>81</v>
      </c>
      <c r="M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</row>
    <row r="50" spans="1:84" s="99" customFormat="1" ht="20.25" customHeight="1" thickBot="1">
      <c r="A50" s="191" t="s">
        <v>7</v>
      </c>
      <c r="B50" s="15">
        <v>3020.73278900175</v>
      </c>
      <c r="C50" s="15">
        <v>2381.0082344422399</v>
      </c>
      <c r="D50" s="15">
        <v>2867.5596573847201</v>
      </c>
      <c r="E50" s="15">
        <v>2950.343928708623</v>
      </c>
      <c r="F50" s="15">
        <v>3018.9236147832676</v>
      </c>
      <c r="G50" s="118">
        <v>470.69875725796004</v>
      </c>
      <c r="H50" s="15">
        <v>181.59813785532</v>
      </c>
      <c r="I50" s="15">
        <v>173.23248540668001</v>
      </c>
      <c r="J50" s="15">
        <v>188.94247620842364</v>
      </c>
      <c r="K50" s="127">
        <v>296.60053808006171</v>
      </c>
      <c r="L50" s="201" t="s">
        <v>8</v>
      </c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</row>
    <row r="51" spans="1:84">
      <c r="A51" s="40" t="s">
        <v>82</v>
      </c>
      <c r="B51" s="38">
        <v>346.22480769525004</v>
      </c>
      <c r="C51" s="38">
        <v>173.58764608120001</v>
      </c>
      <c r="D51" s="38">
        <v>273.66367073501004</v>
      </c>
      <c r="E51" s="38">
        <v>262.57650631663637</v>
      </c>
      <c r="F51" s="38">
        <v>293.59959840505354</v>
      </c>
      <c r="G51" s="121">
        <v>1.6205591238400001</v>
      </c>
      <c r="H51" s="38">
        <v>1.46031175754</v>
      </c>
      <c r="I51" s="38">
        <v>0.69195676758000002</v>
      </c>
      <c r="J51" s="38">
        <v>1.3413266748327524</v>
      </c>
      <c r="K51" s="132">
        <v>7.5890511783453141</v>
      </c>
      <c r="L51" s="41" t="s">
        <v>83</v>
      </c>
      <c r="M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</row>
    <row r="52" spans="1:84" ht="13.5" thickBot="1">
      <c r="A52" s="40" t="s">
        <v>84</v>
      </c>
      <c r="B52" s="38">
        <v>2674.5079813064999</v>
      </c>
      <c r="C52" s="38">
        <v>2207.4205883610402</v>
      </c>
      <c r="D52" s="38">
        <v>2593.8959866497103</v>
      </c>
      <c r="E52" s="38">
        <v>2687.7674223919867</v>
      </c>
      <c r="F52" s="38">
        <v>2725.3240163782139</v>
      </c>
      <c r="G52" s="121">
        <v>469.07819813411999</v>
      </c>
      <c r="H52" s="38">
        <v>180.13782609777999</v>
      </c>
      <c r="I52" s="38">
        <v>172.54052863910002</v>
      </c>
      <c r="J52" s="38">
        <v>187.60114953359087</v>
      </c>
      <c r="K52" s="132">
        <v>289.01148690171641</v>
      </c>
      <c r="L52" s="41" t="s">
        <v>242</v>
      </c>
      <c r="M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</row>
    <row r="53" spans="1:84" s="99" customFormat="1" ht="20.25" customHeight="1" thickBot="1">
      <c r="A53" s="202" t="s">
        <v>85</v>
      </c>
      <c r="B53" s="15">
        <v>933.92270268300013</v>
      </c>
      <c r="C53" s="15">
        <v>398.67500248784</v>
      </c>
      <c r="D53" s="15">
        <v>499.67711009759</v>
      </c>
      <c r="E53" s="15">
        <v>589.73198327160458</v>
      </c>
      <c r="F53" s="15">
        <v>674.24900315845127</v>
      </c>
      <c r="G53" s="118">
        <v>18.698891893959999</v>
      </c>
      <c r="H53" s="15">
        <v>5.3448724170800004</v>
      </c>
      <c r="I53" s="15">
        <v>35.940365602610001</v>
      </c>
      <c r="J53" s="15">
        <v>82.469199602809326</v>
      </c>
      <c r="K53" s="127">
        <v>45.330047448228555</v>
      </c>
      <c r="L53" s="201" t="s">
        <v>86</v>
      </c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</row>
    <row r="54" spans="1:84" ht="25.5">
      <c r="A54" s="200" t="s">
        <v>87</v>
      </c>
      <c r="B54" s="66">
        <v>919.65833010450001</v>
      </c>
      <c r="C54" s="66">
        <v>387.56409751488002</v>
      </c>
      <c r="D54" s="66">
        <v>477.72905873133004</v>
      </c>
      <c r="E54" s="66">
        <v>565.49155245018812</v>
      </c>
      <c r="F54" s="66">
        <v>652.69907533120875</v>
      </c>
      <c r="G54" s="124">
        <v>18.66055355332</v>
      </c>
      <c r="H54" s="66">
        <v>4.9755769940399999</v>
      </c>
      <c r="I54" s="66">
        <v>35.927867600380004</v>
      </c>
      <c r="J54" s="66">
        <v>82.074070986960848</v>
      </c>
      <c r="K54" s="137">
        <v>26.580440468193967</v>
      </c>
      <c r="L54" s="86" t="s">
        <v>88</v>
      </c>
      <c r="M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</row>
    <row r="55" spans="1:84">
      <c r="A55" s="40" t="s">
        <v>89</v>
      </c>
      <c r="B55" s="38">
        <v>61.212443013000005</v>
      </c>
      <c r="C55" s="38">
        <v>21.826732954000001</v>
      </c>
      <c r="D55" s="38">
        <v>54.098804900609998</v>
      </c>
      <c r="E55" s="38">
        <v>38.343399604258934</v>
      </c>
      <c r="F55" s="38">
        <v>53.326256592016698</v>
      </c>
      <c r="G55" s="121">
        <v>0.24055407491999997</v>
      </c>
      <c r="H55" s="38" t="s">
        <v>324</v>
      </c>
      <c r="I55" s="38">
        <v>8.668239791E-2</v>
      </c>
      <c r="J55" s="38">
        <v>10.513546521320007</v>
      </c>
      <c r="K55" s="132">
        <v>13.648550828200255</v>
      </c>
      <c r="L55" s="41" t="s">
        <v>90</v>
      </c>
      <c r="M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</row>
    <row r="56" spans="1:84">
      <c r="A56" s="40" t="s">
        <v>91</v>
      </c>
      <c r="B56" s="38" t="s">
        <v>324</v>
      </c>
      <c r="C56" s="38">
        <v>0.12573332304000001</v>
      </c>
      <c r="D56" s="38">
        <v>0.13171567207000001</v>
      </c>
      <c r="E56" s="38">
        <v>0.19439874174633434</v>
      </c>
      <c r="F56" s="38" t="s">
        <v>324</v>
      </c>
      <c r="G56" s="121" t="s">
        <v>324</v>
      </c>
      <c r="H56" s="38" t="s">
        <v>324</v>
      </c>
      <c r="I56" s="38" t="s">
        <v>324</v>
      </c>
      <c r="J56" s="38" t="s">
        <v>324</v>
      </c>
      <c r="K56" s="132" t="s">
        <v>324</v>
      </c>
      <c r="L56" s="41" t="s">
        <v>92</v>
      </c>
      <c r="M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</row>
    <row r="57" spans="1:84">
      <c r="A57" s="40" t="s">
        <v>93</v>
      </c>
      <c r="B57" s="38">
        <v>604.35857290274998</v>
      </c>
      <c r="C57" s="38">
        <v>271.63315434632</v>
      </c>
      <c r="D57" s="38">
        <v>258.42187517659005</v>
      </c>
      <c r="E57" s="38">
        <v>365.66207988751097</v>
      </c>
      <c r="F57" s="38">
        <v>365.04886310042735</v>
      </c>
      <c r="G57" s="121">
        <v>18.210551501720001</v>
      </c>
      <c r="H57" s="38">
        <v>1.2221712951799999</v>
      </c>
      <c r="I57" s="38">
        <v>35.829309130460004</v>
      </c>
      <c r="J57" s="38">
        <v>70.696018670860852</v>
      </c>
      <c r="K57" s="132">
        <v>12.29565462834603</v>
      </c>
      <c r="L57" s="41" t="s">
        <v>94</v>
      </c>
      <c r="M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</row>
    <row r="58" spans="1:84" ht="15.75" customHeight="1">
      <c r="A58" s="40" t="s">
        <v>95</v>
      </c>
      <c r="B58" s="38">
        <v>19.137597995250001</v>
      </c>
      <c r="C58" s="38">
        <v>17.404860919680001</v>
      </c>
      <c r="D58" s="38">
        <v>15.02874876421</v>
      </c>
      <c r="E58" s="38">
        <v>15.331520124085845</v>
      </c>
      <c r="F58" s="38">
        <v>12.892366123108145</v>
      </c>
      <c r="G58" s="121" t="s">
        <v>324</v>
      </c>
      <c r="H58" s="38" t="s">
        <v>324</v>
      </c>
      <c r="I58" s="38" t="s">
        <v>324</v>
      </c>
      <c r="J58" s="38" t="s">
        <v>324</v>
      </c>
      <c r="K58" s="132" t="s">
        <v>324</v>
      </c>
      <c r="L58" s="228" t="s">
        <v>179</v>
      </c>
      <c r="M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</row>
    <row r="59" spans="1:84">
      <c r="A59" s="40" t="s">
        <v>97</v>
      </c>
      <c r="B59" s="38">
        <v>1.4136385747500002</v>
      </c>
      <c r="C59" s="38">
        <v>1.97159065272</v>
      </c>
      <c r="D59" s="38">
        <v>1.4991034482600003</v>
      </c>
      <c r="E59" s="38">
        <v>1.9093709456472108</v>
      </c>
      <c r="F59" s="38">
        <v>2.1896178416772663</v>
      </c>
      <c r="G59" s="121" t="s">
        <v>324</v>
      </c>
      <c r="H59" s="38" t="s">
        <v>324</v>
      </c>
      <c r="I59" s="38" t="s">
        <v>324</v>
      </c>
      <c r="J59" s="38">
        <v>0.10801701831570862</v>
      </c>
      <c r="K59" s="132">
        <v>0.14119420902945506</v>
      </c>
      <c r="L59" s="41" t="s">
        <v>98</v>
      </c>
      <c r="M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</row>
    <row r="60" spans="1:84">
      <c r="A60" s="40" t="s">
        <v>99</v>
      </c>
      <c r="B60" s="38">
        <v>219.44075982974999</v>
      </c>
      <c r="C60" s="38">
        <v>63.37488321424</v>
      </c>
      <c r="D60" s="38">
        <v>137.70794500167</v>
      </c>
      <c r="E60" s="38">
        <v>134.56491313266025</v>
      </c>
      <c r="F60" s="38">
        <v>194.10747309599691</v>
      </c>
      <c r="G60" s="121" t="s">
        <v>324</v>
      </c>
      <c r="H60" s="38">
        <v>3.5885560779999999</v>
      </c>
      <c r="I60" s="38" t="s">
        <v>324</v>
      </c>
      <c r="J60" s="38" t="s">
        <v>324</v>
      </c>
      <c r="K60" s="132">
        <v>7.2744422689399901E-2</v>
      </c>
      <c r="L60" s="41" t="s">
        <v>100</v>
      </c>
      <c r="M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</row>
    <row r="61" spans="1:84">
      <c r="A61" s="40" t="s">
        <v>58</v>
      </c>
      <c r="B61" s="50">
        <v>14.06976282225</v>
      </c>
      <c r="C61" s="50">
        <v>11.22714210488</v>
      </c>
      <c r="D61" s="50">
        <v>10.84086576792</v>
      </c>
      <c r="E61" s="50">
        <v>9.4858700142785697</v>
      </c>
      <c r="F61" s="50">
        <v>25.114661788455219</v>
      </c>
      <c r="G61" s="121">
        <v>0.16301250691999999</v>
      </c>
      <c r="H61" s="38">
        <v>0.12216531298</v>
      </c>
      <c r="I61" s="38" t="s">
        <v>324</v>
      </c>
      <c r="J61" s="38">
        <v>0.75068312446998964</v>
      </c>
      <c r="K61" s="132">
        <v>0.42176044361235371</v>
      </c>
      <c r="L61" s="41" t="s">
        <v>59</v>
      </c>
      <c r="M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</row>
    <row r="62" spans="1:84" ht="13.5" thickBot="1">
      <c r="A62" s="85" t="s">
        <v>101</v>
      </c>
      <c r="B62" s="38">
        <v>14.264372578500002</v>
      </c>
      <c r="C62" s="38">
        <v>11.110904972959998</v>
      </c>
      <c r="D62" s="38">
        <v>21.94805136626</v>
      </c>
      <c r="E62" s="38">
        <v>24.240430821416407</v>
      </c>
      <c r="F62" s="38">
        <v>21.549927827242715</v>
      </c>
      <c r="G62" s="125" t="s">
        <v>324</v>
      </c>
      <c r="H62" s="67">
        <v>0.36929542303999996</v>
      </c>
      <c r="I62" s="67" t="s">
        <v>324</v>
      </c>
      <c r="J62" s="67">
        <v>0.39512861584848769</v>
      </c>
      <c r="K62" s="138">
        <v>18.749606980034585</v>
      </c>
      <c r="L62" s="86" t="s">
        <v>102</v>
      </c>
      <c r="M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</row>
    <row r="63" spans="1:84" ht="13.5" thickBot="1">
      <c r="A63" s="191" t="s">
        <v>103</v>
      </c>
      <c r="B63" s="15">
        <v>647.48442590100001</v>
      </c>
      <c r="C63" s="15">
        <v>489.24354760008003</v>
      </c>
      <c r="D63" s="15">
        <v>593.47161098353001</v>
      </c>
      <c r="E63" s="15">
        <v>750.58861410896657</v>
      </c>
      <c r="F63" s="15">
        <v>643.50219733889753</v>
      </c>
      <c r="G63" s="118">
        <v>81.570046311520002</v>
      </c>
      <c r="H63" s="15">
        <v>26.389623772300002</v>
      </c>
      <c r="I63" s="15">
        <v>44.383431714069999</v>
      </c>
      <c r="J63" s="15">
        <v>43.821974501518461</v>
      </c>
      <c r="K63" s="127">
        <v>51.484754398250708</v>
      </c>
      <c r="L63" s="201" t="s">
        <v>104</v>
      </c>
      <c r="M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</row>
    <row r="64" spans="1:84" ht="20.25" customHeight="1" thickBot="1">
      <c r="A64" s="191" t="s">
        <v>7</v>
      </c>
      <c r="B64" s="15">
        <v>647.36068645350008</v>
      </c>
      <c r="C64" s="15">
        <v>488.96841865560003</v>
      </c>
      <c r="D64" s="15">
        <v>593.24653231833008</v>
      </c>
      <c r="E64" s="15">
        <v>750.38044415774561</v>
      </c>
      <c r="F64" s="15">
        <v>643.08281645253044</v>
      </c>
      <c r="G64" s="118">
        <v>50.651650857519996</v>
      </c>
      <c r="H64" s="15">
        <v>26.386608675760002</v>
      </c>
      <c r="I64" s="15">
        <v>44.368735992130006</v>
      </c>
      <c r="J64" s="15">
        <v>43.760812211438804</v>
      </c>
      <c r="K64" s="127">
        <v>51.479252118734905</v>
      </c>
      <c r="L64" s="201" t="s">
        <v>105</v>
      </c>
      <c r="M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</row>
    <row r="65" spans="1:84">
      <c r="A65" s="40" t="s">
        <v>106</v>
      </c>
      <c r="B65" s="38">
        <v>524.24554482000008</v>
      </c>
      <c r="C65" s="38">
        <v>444.53784603695999</v>
      </c>
      <c r="D65" s="38">
        <v>532.68676967904003</v>
      </c>
      <c r="E65" s="38">
        <v>664.84929585631562</v>
      </c>
      <c r="F65" s="38">
        <v>571.84164511011704</v>
      </c>
      <c r="G65" s="121">
        <v>41.11730368648</v>
      </c>
      <c r="H65" s="38">
        <v>26.2611604895</v>
      </c>
      <c r="I65" s="38">
        <v>44.245646218419999</v>
      </c>
      <c r="J65" s="38">
        <v>43.62167588371301</v>
      </c>
      <c r="K65" s="132">
        <v>51.463599205385087</v>
      </c>
      <c r="L65" s="41" t="s">
        <v>107</v>
      </c>
      <c r="M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</row>
    <row r="66" spans="1:84" ht="13.5" thickBot="1">
      <c r="A66" s="40" t="s">
        <v>108</v>
      </c>
      <c r="B66" s="38">
        <v>123.11514163350002</v>
      </c>
      <c r="C66" s="38">
        <v>44.430572618639999</v>
      </c>
      <c r="D66" s="38">
        <v>60.559762639290007</v>
      </c>
      <c r="E66" s="38">
        <v>85.531148301430036</v>
      </c>
      <c r="F66" s="38">
        <v>71.241171342413296</v>
      </c>
      <c r="G66" s="121">
        <v>9.5343471710400003</v>
      </c>
      <c r="H66" s="38">
        <v>0.12544818626000001</v>
      </c>
      <c r="I66" s="38">
        <v>0.12308977371</v>
      </c>
      <c r="J66" s="38">
        <v>0.13913632772579348</v>
      </c>
      <c r="K66" s="132" t="s">
        <v>324</v>
      </c>
      <c r="L66" s="41" t="s">
        <v>109</v>
      </c>
      <c r="M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</row>
    <row r="67" spans="1:84" ht="20.25" customHeight="1" thickBot="1">
      <c r="A67" s="202" t="s">
        <v>85</v>
      </c>
      <c r="B67" s="15">
        <v>0.12373944750000002</v>
      </c>
      <c r="C67" s="15">
        <v>0.27512894448000003</v>
      </c>
      <c r="D67" s="15">
        <v>0.22507866520000003</v>
      </c>
      <c r="E67" s="15">
        <v>0.20816995122092646</v>
      </c>
      <c r="F67" s="15">
        <v>0.41938088636720927</v>
      </c>
      <c r="G67" s="118">
        <v>30.918395453999999</v>
      </c>
      <c r="H67" s="15" t="s">
        <v>324</v>
      </c>
      <c r="I67" s="15" t="s">
        <v>324</v>
      </c>
      <c r="J67" s="15">
        <v>6.1162290079655575E-2</v>
      </c>
      <c r="K67" s="127" t="s">
        <v>324</v>
      </c>
      <c r="L67" s="203" t="s">
        <v>110</v>
      </c>
      <c r="M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</row>
    <row r="68" spans="1:84" ht="13.5" thickBot="1">
      <c r="A68" s="202" t="s">
        <v>111</v>
      </c>
      <c r="B68" s="15">
        <v>12969.909440559</v>
      </c>
      <c r="C68" s="15">
        <v>11051.269813506</v>
      </c>
      <c r="D68" s="15">
        <v>12073.88579859419</v>
      </c>
      <c r="E68" s="15">
        <v>14238.122375316194</v>
      </c>
      <c r="F68" s="15">
        <v>15303.7945363079</v>
      </c>
      <c r="G68" s="118">
        <v>3822.8444144439595</v>
      </c>
      <c r="H68" s="15">
        <v>4363.9138146189798</v>
      </c>
      <c r="I68" s="15">
        <v>4110.8996289012202</v>
      </c>
      <c r="J68" s="15">
        <v>4832.6628916640702</v>
      </c>
      <c r="K68" s="127">
        <v>5354.6445455974617</v>
      </c>
      <c r="L68" s="203" t="s">
        <v>112</v>
      </c>
      <c r="M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</row>
    <row r="69" spans="1:84" ht="20.25" customHeight="1" thickBot="1">
      <c r="A69" s="191" t="s">
        <v>234</v>
      </c>
      <c r="B69" s="15">
        <v>2384.4404120242502</v>
      </c>
      <c r="C69" s="15">
        <v>1457.3441759447999</v>
      </c>
      <c r="D69" s="15">
        <v>1803.71542150597</v>
      </c>
      <c r="E69" s="15">
        <v>1661.2383760120026</v>
      </c>
      <c r="F69" s="15">
        <v>2139.9979134212745</v>
      </c>
      <c r="G69" s="118">
        <v>3.2418004643600002</v>
      </c>
      <c r="H69" s="15">
        <v>7.3575241263600004</v>
      </c>
      <c r="I69" s="15">
        <v>5.4635311990600002</v>
      </c>
      <c r="J69" s="15">
        <v>5.5637317078474151</v>
      </c>
      <c r="K69" s="127">
        <v>6.887324748824514</v>
      </c>
      <c r="L69" s="203" t="s">
        <v>213</v>
      </c>
      <c r="M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</row>
    <row r="70" spans="1:84" ht="13.5" thickBot="1">
      <c r="A70" s="268" t="s">
        <v>115</v>
      </c>
      <c r="B70" s="269">
        <v>10585.46902853475</v>
      </c>
      <c r="C70" s="269">
        <v>9593.9256375611985</v>
      </c>
      <c r="D70" s="269">
        <v>10270.170377088221</v>
      </c>
      <c r="E70" s="269">
        <v>12576.883999304191</v>
      </c>
      <c r="F70" s="269">
        <v>13163.796622886624</v>
      </c>
      <c r="G70" s="270">
        <v>3819.6026139795999</v>
      </c>
      <c r="H70" s="269">
        <v>4356.5562904926192</v>
      </c>
      <c r="I70" s="269">
        <v>4105.4360977021606</v>
      </c>
      <c r="J70" s="269">
        <v>4827.0991599562221</v>
      </c>
      <c r="K70" s="271">
        <v>5347.7572208486372</v>
      </c>
      <c r="L70" s="272" t="s">
        <v>110</v>
      </c>
      <c r="M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</row>
    <row r="71" spans="1:84" ht="13.5" thickBot="1">
      <c r="A71" s="191" t="s">
        <v>116</v>
      </c>
      <c r="B71" s="76">
        <v>3253.8720114877501</v>
      </c>
      <c r="C71" s="76">
        <v>2859.45310821976</v>
      </c>
      <c r="D71" s="76">
        <v>3096.9259595244603</v>
      </c>
      <c r="E71" s="76">
        <v>4295.3581275503921</v>
      </c>
      <c r="F71" s="76">
        <v>4571.7341577224852</v>
      </c>
      <c r="G71" s="140">
        <v>2190.9556883755199</v>
      </c>
      <c r="H71" s="76">
        <v>2001.7959567775199</v>
      </c>
      <c r="I71" s="76">
        <v>1924.86916027794</v>
      </c>
      <c r="J71" s="76">
        <v>2044.5377657299828</v>
      </c>
      <c r="K71" s="141">
        <v>2278.5868395478128</v>
      </c>
      <c r="L71" s="201" t="s">
        <v>117</v>
      </c>
      <c r="M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</row>
    <row r="72" spans="1:84" s="99" customFormat="1" ht="25.5">
      <c r="A72" s="77" t="s">
        <v>118</v>
      </c>
      <c r="B72" s="78">
        <v>784.36848022425011</v>
      </c>
      <c r="C72" s="78">
        <v>387.96756923703998</v>
      </c>
      <c r="D72" s="78">
        <v>586.65063203582997</v>
      </c>
      <c r="E72" s="78">
        <v>523.96800730598898</v>
      </c>
      <c r="F72" s="78">
        <v>556.01454888453793</v>
      </c>
      <c r="G72" s="142">
        <v>256.43069605616</v>
      </c>
      <c r="H72" s="78">
        <v>322.46345168173997</v>
      </c>
      <c r="I72" s="78">
        <v>243.11220504491001</v>
      </c>
      <c r="J72" s="78">
        <v>310.46708680935575</v>
      </c>
      <c r="K72" s="143">
        <v>330.93878892684114</v>
      </c>
      <c r="L72" s="204" t="s">
        <v>216</v>
      </c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</row>
    <row r="73" spans="1:84">
      <c r="A73" s="40" t="s">
        <v>120</v>
      </c>
      <c r="B73" s="46">
        <v>218.69923808024998</v>
      </c>
      <c r="C73" s="46">
        <v>122.71166490752</v>
      </c>
      <c r="D73" s="46">
        <v>108.77686293268</v>
      </c>
      <c r="E73" s="46">
        <v>104.98141611521429</v>
      </c>
      <c r="F73" s="46">
        <v>166.23780566234583</v>
      </c>
      <c r="G73" s="122">
        <v>128.43747106876</v>
      </c>
      <c r="H73" s="46">
        <v>93.313906353039997</v>
      </c>
      <c r="I73" s="46">
        <v>112.52226035283</v>
      </c>
      <c r="J73" s="46">
        <v>82.377635555813271</v>
      </c>
      <c r="K73" s="133">
        <v>89.148315016221005</v>
      </c>
      <c r="L73" s="41" t="s">
        <v>243</v>
      </c>
      <c r="M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</row>
    <row r="74" spans="1:84" ht="13.5" thickBot="1">
      <c r="A74" s="80" t="s">
        <v>122</v>
      </c>
      <c r="B74" s="81">
        <v>565.66924214400001</v>
      </c>
      <c r="C74" s="81">
        <v>265.25590432951998</v>
      </c>
      <c r="D74" s="81">
        <v>477.87376910314998</v>
      </c>
      <c r="E74" s="81">
        <v>418.98659119077473</v>
      </c>
      <c r="F74" s="81">
        <v>389.77674322219207</v>
      </c>
      <c r="G74" s="144">
        <v>127.9932249874</v>
      </c>
      <c r="H74" s="81">
        <v>229.14954532870001</v>
      </c>
      <c r="I74" s="81">
        <v>130.58994469208</v>
      </c>
      <c r="J74" s="81">
        <v>228.08945125354248</v>
      </c>
      <c r="K74" s="145">
        <v>241.79047391062014</v>
      </c>
      <c r="L74" s="82" t="s">
        <v>123</v>
      </c>
      <c r="M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</row>
    <row r="75" spans="1:84" s="231" customFormat="1" ht="25.5">
      <c r="A75" s="77" t="s">
        <v>124</v>
      </c>
      <c r="B75" s="19">
        <v>1182.8716163685001</v>
      </c>
      <c r="C75" s="19">
        <v>1126.41103981744</v>
      </c>
      <c r="D75" s="19">
        <v>1004.39490434607</v>
      </c>
      <c r="E75" s="19">
        <v>1144.0200516057955</v>
      </c>
      <c r="F75" s="19">
        <v>1439.8745373083134</v>
      </c>
      <c r="G75" s="126">
        <v>356.80222399287999</v>
      </c>
      <c r="H75" s="19">
        <v>307.10813881081998</v>
      </c>
      <c r="I75" s="19">
        <v>456.62319403820004</v>
      </c>
      <c r="J75" s="19">
        <v>436.03015894874937</v>
      </c>
      <c r="K75" s="146">
        <v>593.54964556744937</v>
      </c>
      <c r="L75" s="204" t="s">
        <v>125</v>
      </c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</row>
    <row r="76" spans="1:84">
      <c r="A76" s="40" t="s">
        <v>126</v>
      </c>
      <c r="B76" s="46">
        <v>205.83932124825</v>
      </c>
      <c r="C76" s="46">
        <v>164.65729661056</v>
      </c>
      <c r="D76" s="46">
        <v>141.93862852715</v>
      </c>
      <c r="E76" s="46">
        <v>167.52705317861259</v>
      </c>
      <c r="F76" s="46">
        <v>184.88956496262739</v>
      </c>
      <c r="G76" s="122">
        <v>210.36413030592001</v>
      </c>
      <c r="H76" s="46">
        <v>145.36452991048</v>
      </c>
      <c r="I76" s="46">
        <v>203.12380395401001</v>
      </c>
      <c r="J76" s="46">
        <v>127.68334915814422</v>
      </c>
      <c r="K76" s="133">
        <v>336.85432893627365</v>
      </c>
      <c r="L76" s="41" t="s">
        <v>127</v>
      </c>
      <c r="M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</row>
    <row r="77" spans="1:84">
      <c r="A77" s="40" t="s">
        <v>128</v>
      </c>
      <c r="B77" s="46">
        <v>289.49490520200004</v>
      </c>
      <c r="C77" s="46">
        <v>210.26733230255999</v>
      </c>
      <c r="D77" s="46">
        <v>245.98777549508003</v>
      </c>
      <c r="E77" s="46">
        <v>293.64503257978242</v>
      </c>
      <c r="F77" s="46">
        <v>289.66492546912292</v>
      </c>
      <c r="G77" s="122">
        <v>34.584113433840002</v>
      </c>
      <c r="H77" s="46">
        <v>35.284916686459994</v>
      </c>
      <c r="I77" s="46">
        <v>133.14655307891999</v>
      </c>
      <c r="J77" s="46">
        <v>106.6112206365198</v>
      </c>
      <c r="K77" s="133">
        <v>102.16315330636978</v>
      </c>
      <c r="L77" s="41" t="s">
        <v>129</v>
      </c>
      <c r="M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</row>
    <row r="78" spans="1:84">
      <c r="A78" s="40" t="s">
        <v>130</v>
      </c>
      <c r="B78" s="46">
        <v>110.2670371395</v>
      </c>
      <c r="C78" s="46">
        <v>94.91570196264</v>
      </c>
      <c r="D78" s="46">
        <v>92.444831252040004</v>
      </c>
      <c r="E78" s="46">
        <v>122.50810689357755</v>
      </c>
      <c r="F78" s="46">
        <v>123.16369281559503</v>
      </c>
      <c r="G78" s="122">
        <v>12.447938037</v>
      </c>
      <c r="H78" s="46">
        <v>13.501779664740001</v>
      </c>
      <c r="I78" s="46">
        <v>10.23286248896</v>
      </c>
      <c r="J78" s="46">
        <v>10.045564583348435</v>
      </c>
      <c r="K78" s="133">
        <v>10.144345514570322</v>
      </c>
      <c r="L78" s="41" t="s">
        <v>131</v>
      </c>
      <c r="M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</row>
    <row r="79" spans="1:84">
      <c r="A79" s="40" t="s">
        <v>132</v>
      </c>
      <c r="B79" s="46">
        <v>125.692395921</v>
      </c>
      <c r="C79" s="46">
        <v>106.85912720496</v>
      </c>
      <c r="D79" s="46">
        <v>106.19921335921001</v>
      </c>
      <c r="E79" s="46">
        <v>80.167352811138741</v>
      </c>
      <c r="F79" s="46">
        <v>155.81192922782296</v>
      </c>
      <c r="G79" s="122">
        <v>15.63846413952</v>
      </c>
      <c r="H79" s="46">
        <v>43.227640795939998</v>
      </c>
      <c r="I79" s="46">
        <v>29.575262693900001</v>
      </c>
      <c r="J79" s="46">
        <v>33.299255629887874</v>
      </c>
      <c r="K79" s="133">
        <v>45.538187249003158</v>
      </c>
      <c r="L79" s="41" t="s">
        <v>133</v>
      </c>
      <c r="M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</row>
    <row r="80" spans="1:84">
      <c r="A80" s="40" t="s">
        <v>134</v>
      </c>
      <c r="B80" s="46">
        <v>375.12631096425002</v>
      </c>
      <c r="C80" s="46">
        <v>494.82467072688002</v>
      </c>
      <c r="D80" s="46">
        <v>355.16534612891002</v>
      </c>
      <c r="E80" s="46">
        <v>395.87711369945424</v>
      </c>
      <c r="F80" s="46">
        <v>477.03122007688904</v>
      </c>
      <c r="G80" s="122">
        <v>63.423440507679999</v>
      </c>
      <c r="H80" s="46">
        <v>52.905989405500002</v>
      </c>
      <c r="I80" s="46">
        <v>70.849616322329993</v>
      </c>
      <c r="J80" s="46">
        <v>146.38757619465244</v>
      </c>
      <c r="K80" s="133">
        <v>81.118248988866824</v>
      </c>
      <c r="L80" s="41" t="s">
        <v>135</v>
      </c>
      <c r="M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</row>
    <row r="81" spans="1:84">
      <c r="A81" s="40" t="s">
        <v>58</v>
      </c>
      <c r="B81" s="46">
        <v>76.4516458935</v>
      </c>
      <c r="C81" s="46">
        <v>54.886911009839999</v>
      </c>
      <c r="D81" s="46">
        <v>62.659109583680006</v>
      </c>
      <c r="E81" s="46">
        <v>84.29539244323</v>
      </c>
      <c r="F81" s="46">
        <v>209.31320475625617</v>
      </c>
      <c r="G81" s="122">
        <v>20.344137568920001</v>
      </c>
      <c r="H81" s="46">
        <v>16.823282347700001</v>
      </c>
      <c r="I81" s="46">
        <v>9.6950955000800008</v>
      </c>
      <c r="J81" s="46">
        <v>12.003192746196611</v>
      </c>
      <c r="K81" s="133">
        <v>17.731381572365695</v>
      </c>
      <c r="L81" s="41" t="s">
        <v>59</v>
      </c>
      <c r="M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</row>
    <row r="82" spans="1:84" s="231" customFormat="1">
      <c r="A82" s="85" t="s">
        <v>136</v>
      </c>
      <c r="B82" s="22">
        <v>5364.35692045425</v>
      </c>
      <c r="C82" s="22">
        <v>5220.0939202869595</v>
      </c>
      <c r="D82" s="22">
        <v>5582.1988811818601</v>
      </c>
      <c r="E82" s="22">
        <v>6613.5378128420152</v>
      </c>
      <c r="F82" s="22">
        <v>6596.1733789712889</v>
      </c>
      <c r="G82" s="119">
        <v>1015.41400555504</v>
      </c>
      <c r="H82" s="22">
        <v>1725.1887432225399</v>
      </c>
      <c r="I82" s="22">
        <v>1480.83153834111</v>
      </c>
      <c r="J82" s="22">
        <v>2036.0641484681341</v>
      </c>
      <c r="K82" s="129">
        <v>2144.6819468065341</v>
      </c>
      <c r="L82" s="86" t="s">
        <v>137</v>
      </c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</row>
    <row r="83" spans="1:84">
      <c r="A83" s="40" t="s">
        <v>138</v>
      </c>
      <c r="B83" s="46" t="s">
        <v>324</v>
      </c>
      <c r="C83" s="46" t="s">
        <v>324</v>
      </c>
      <c r="D83" s="46" t="s">
        <v>324</v>
      </c>
      <c r="E83" s="46">
        <v>5.2642260217875034E-2</v>
      </c>
      <c r="F83" s="46" t="s">
        <v>324</v>
      </c>
      <c r="G83" s="122">
        <v>6.5258573553200003</v>
      </c>
      <c r="H83" s="46">
        <v>6.1344034409199999</v>
      </c>
      <c r="I83" s="46">
        <v>7.9377513017000005</v>
      </c>
      <c r="J83" s="46">
        <v>8.7135407229160187</v>
      </c>
      <c r="K83" s="133">
        <v>12.722227780080319</v>
      </c>
      <c r="L83" s="41" t="s">
        <v>139</v>
      </c>
      <c r="M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</row>
    <row r="84" spans="1:84">
      <c r="A84" s="40" t="s">
        <v>140</v>
      </c>
      <c r="B84" s="38">
        <v>22.077371299500001</v>
      </c>
      <c r="C84" s="38">
        <v>25.41649820112</v>
      </c>
      <c r="D84" s="38">
        <v>75.639813431560015</v>
      </c>
      <c r="E84" s="38">
        <v>48.562822083221597</v>
      </c>
      <c r="F84" s="38">
        <v>50.84005159280273</v>
      </c>
      <c r="G84" s="121">
        <v>5.4308884000399997</v>
      </c>
      <c r="H84" s="38">
        <v>7.1816226291399996</v>
      </c>
      <c r="I84" s="38">
        <v>5.8369164404100005</v>
      </c>
      <c r="J84" s="38">
        <v>3.4716820445172472</v>
      </c>
      <c r="K84" s="132">
        <v>4.9768475511283254</v>
      </c>
      <c r="L84" s="41" t="s">
        <v>141</v>
      </c>
      <c r="M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</row>
    <row r="85" spans="1:84">
      <c r="A85" s="40" t="s">
        <v>142</v>
      </c>
      <c r="B85" s="38">
        <v>2903.7499170142501</v>
      </c>
      <c r="C85" s="38">
        <v>2456.5757440795996</v>
      </c>
      <c r="D85" s="38">
        <v>2833.2594549253604</v>
      </c>
      <c r="E85" s="38">
        <v>3713.6434162746705</v>
      </c>
      <c r="F85" s="38">
        <v>3601.0258607137243</v>
      </c>
      <c r="G85" s="121">
        <v>96.480443591000011</v>
      </c>
      <c r="H85" s="38">
        <v>1135.00382483308</v>
      </c>
      <c r="I85" s="38">
        <v>679.36770847661012</v>
      </c>
      <c r="J85" s="38">
        <v>829.83092578767696</v>
      </c>
      <c r="K85" s="132">
        <v>839.49683797573277</v>
      </c>
      <c r="L85" s="41" t="s">
        <v>143</v>
      </c>
      <c r="M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</row>
    <row r="86" spans="1:84">
      <c r="A86" s="40" t="s">
        <v>144</v>
      </c>
      <c r="B86" s="38">
        <v>23.1739698465</v>
      </c>
      <c r="C86" s="38">
        <v>272.86083847359998</v>
      </c>
      <c r="D86" s="38">
        <v>25.737853509430003</v>
      </c>
      <c r="E86" s="38">
        <v>17.603077502917323</v>
      </c>
      <c r="F86" s="38">
        <v>15.442451158337025</v>
      </c>
      <c r="G86" s="121">
        <v>48.806758012719996</v>
      </c>
      <c r="H86" s="38">
        <v>82.179728638119997</v>
      </c>
      <c r="I86" s="38">
        <v>80.05369092574</v>
      </c>
      <c r="J86" s="38">
        <v>91.196616631272235</v>
      </c>
      <c r="K86" s="132">
        <v>102.61204641923084</v>
      </c>
      <c r="L86" s="41" t="s">
        <v>145</v>
      </c>
      <c r="M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</row>
    <row r="87" spans="1:84">
      <c r="A87" s="40" t="s">
        <v>146</v>
      </c>
      <c r="B87" s="38">
        <v>1125.7112553187501</v>
      </c>
      <c r="C87" s="38">
        <v>1096.2768943266399</v>
      </c>
      <c r="D87" s="38">
        <v>1287.8000125029303</v>
      </c>
      <c r="E87" s="38">
        <v>1493.8937116308737</v>
      </c>
      <c r="F87" s="38">
        <v>1302.9571751154051</v>
      </c>
      <c r="G87" s="121">
        <v>536.32367371240002</v>
      </c>
      <c r="H87" s="38">
        <v>328.39668871613998</v>
      </c>
      <c r="I87" s="38">
        <v>413.93968629085003</v>
      </c>
      <c r="J87" s="38">
        <v>638.98611282244565</v>
      </c>
      <c r="K87" s="132">
        <v>650.93602349544813</v>
      </c>
      <c r="L87" s="41" t="s">
        <v>147</v>
      </c>
      <c r="M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</row>
    <row r="88" spans="1:84">
      <c r="A88" s="40" t="s">
        <v>148</v>
      </c>
      <c r="B88" s="38">
        <v>10.166309527499999</v>
      </c>
      <c r="C88" s="38">
        <v>0.56945527495999992</v>
      </c>
      <c r="D88" s="38">
        <v>0.26749894680000003</v>
      </c>
      <c r="E88" s="38">
        <v>0.67433626394334956</v>
      </c>
      <c r="F88" s="38">
        <v>0.26489545668919984</v>
      </c>
      <c r="G88" s="121">
        <v>5.8044337199999996</v>
      </c>
      <c r="H88" s="38" t="s">
        <v>324</v>
      </c>
      <c r="I88" s="38">
        <v>0.13975960000000001</v>
      </c>
      <c r="J88" s="38">
        <v>1.4246751081764744</v>
      </c>
      <c r="K88" s="132" t="s">
        <v>324</v>
      </c>
      <c r="L88" s="41" t="s">
        <v>214</v>
      </c>
      <c r="M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</row>
    <row r="89" spans="1:84">
      <c r="A89" s="40" t="s">
        <v>150</v>
      </c>
      <c r="B89" s="38">
        <v>831.14998776674997</v>
      </c>
      <c r="C89" s="38">
        <v>860.75936009335999</v>
      </c>
      <c r="D89" s="38">
        <v>1022.8854620547401</v>
      </c>
      <c r="E89" s="38">
        <v>955.78834013437813</v>
      </c>
      <c r="F89" s="38">
        <v>1224.9527661459749</v>
      </c>
      <c r="G89" s="121">
        <v>15.17502279212</v>
      </c>
      <c r="H89" s="38">
        <v>11.683732093040001</v>
      </c>
      <c r="I89" s="38">
        <v>88.937338694230007</v>
      </c>
      <c r="J89" s="38">
        <v>188.75695989678843</v>
      </c>
      <c r="K89" s="132">
        <v>62.753237055351505</v>
      </c>
      <c r="L89" s="41" t="s">
        <v>151</v>
      </c>
      <c r="M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</row>
    <row r="90" spans="1:84">
      <c r="A90" s="40" t="s">
        <v>152</v>
      </c>
      <c r="B90" s="38">
        <v>156.09653941725</v>
      </c>
      <c r="C90" s="38">
        <v>109.83932245832</v>
      </c>
      <c r="D90" s="38">
        <v>113.49205514653001</v>
      </c>
      <c r="E90" s="38">
        <v>127.79720082047417</v>
      </c>
      <c r="F90" s="38">
        <v>126.66406797101656</v>
      </c>
      <c r="G90" s="121">
        <v>257.70466673879997</v>
      </c>
      <c r="H90" s="38">
        <v>128.83609409685999</v>
      </c>
      <c r="I90" s="38">
        <v>155.91866784382</v>
      </c>
      <c r="J90" s="38">
        <v>247.07313237031508</v>
      </c>
      <c r="K90" s="132">
        <v>227.68723471152336</v>
      </c>
      <c r="L90" s="41" t="s">
        <v>153</v>
      </c>
      <c r="M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</row>
    <row r="91" spans="1:84">
      <c r="A91" s="40" t="s">
        <v>154</v>
      </c>
      <c r="B91" s="38">
        <v>27.280289632500001</v>
      </c>
      <c r="C91" s="38">
        <v>24.481917331039998</v>
      </c>
      <c r="D91" s="38">
        <v>27.672657902650002</v>
      </c>
      <c r="E91" s="38">
        <v>32.807416883502817</v>
      </c>
      <c r="F91" s="38">
        <v>30.457725343356536</v>
      </c>
      <c r="G91" s="121">
        <v>15.39607963624</v>
      </c>
      <c r="H91" s="38">
        <v>16.22564639546</v>
      </c>
      <c r="I91" s="38">
        <v>12.718738542240001</v>
      </c>
      <c r="J91" s="38">
        <v>15.346088614108966</v>
      </c>
      <c r="K91" s="132">
        <v>14.05386517271441</v>
      </c>
      <c r="L91" s="41" t="s">
        <v>155</v>
      </c>
      <c r="M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</row>
    <row r="92" spans="1:84" s="232" customFormat="1" ht="13.5" thickBot="1">
      <c r="A92" s="40" t="s">
        <v>58</v>
      </c>
      <c r="B92" s="87">
        <v>264.91760654174999</v>
      </c>
      <c r="C92" s="87">
        <v>373.26958491368003</v>
      </c>
      <c r="D92" s="87">
        <v>195.40258042392</v>
      </c>
      <c r="E92" s="87">
        <v>222.71484898781611</v>
      </c>
      <c r="F92" s="87">
        <v>243.54599762758858</v>
      </c>
      <c r="G92" s="121">
        <v>27.766181596399999</v>
      </c>
      <c r="H92" s="38">
        <v>9.5470023797800003</v>
      </c>
      <c r="I92" s="38">
        <v>35.981280225509998</v>
      </c>
      <c r="J92" s="38">
        <v>11.264414469917156</v>
      </c>
      <c r="K92" s="132">
        <v>229.44362664532449</v>
      </c>
      <c r="L92" s="41" t="s">
        <v>59</v>
      </c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</row>
    <row r="93" spans="1:84" ht="13.5" thickBot="1">
      <c r="A93" s="191" t="s">
        <v>156</v>
      </c>
      <c r="B93" s="15">
        <v>162.58407182324999</v>
      </c>
      <c r="C93" s="15">
        <v>134.44696268848</v>
      </c>
      <c r="D93" s="15">
        <v>205.66834089877</v>
      </c>
      <c r="E93" s="15">
        <v>229.48317375642355</v>
      </c>
      <c r="F93" s="15">
        <v>209.27053707964728</v>
      </c>
      <c r="G93" s="118">
        <v>75.765422465560007</v>
      </c>
      <c r="H93" s="15">
        <v>84.90165485688</v>
      </c>
      <c r="I93" s="15">
        <v>74.828013095930004</v>
      </c>
      <c r="J93" s="15">
        <v>71.504511883104172</v>
      </c>
      <c r="K93" s="127">
        <v>79.805719512369407</v>
      </c>
      <c r="L93" s="201" t="s">
        <v>157</v>
      </c>
      <c r="M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</row>
    <row r="94" spans="1:84" s="99" customFormat="1" ht="20.25" customHeight="1" thickBot="1">
      <c r="A94" s="202" t="s">
        <v>158</v>
      </c>
      <c r="B94" s="15">
        <v>83.471670760500004</v>
      </c>
      <c r="C94" s="15">
        <v>66.846347393279999</v>
      </c>
      <c r="D94" s="15">
        <v>102.94588474937001</v>
      </c>
      <c r="E94" s="15">
        <v>109.07157042524045</v>
      </c>
      <c r="F94" s="15">
        <v>109.10592959940547</v>
      </c>
      <c r="G94" s="118">
        <v>30.46732720584</v>
      </c>
      <c r="H94" s="15">
        <v>47.132357741</v>
      </c>
      <c r="I94" s="15">
        <v>16.32588140839</v>
      </c>
      <c r="J94" s="15">
        <v>10.787281925649966</v>
      </c>
      <c r="K94" s="127">
        <v>28.219991139186234</v>
      </c>
      <c r="L94" s="273" t="s">
        <v>220</v>
      </c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</row>
    <row r="95" spans="1:84" s="99" customFormat="1" ht="20.25" customHeight="1" thickBot="1">
      <c r="A95" s="274" t="s">
        <v>85</v>
      </c>
      <c r="B95" s="15">
        <v>79.112401062749996</v>
      </c>
      <c r="C95" s="15">
        <v>67.600615295200001</v>
      </c>
      <c r="D95" s="15">
        <v>102.72245614940002</v>
      </c>
      <c r="E95" s="15">
        <v>120.4116033311831</v>
      </c>
      <c r="F95" s="15">
        <v>100.16460748024183</v>
      </c>
      <c r="G95" s="118">
        <v>45.29809525972</v>
      </c>
      <c r="H95" s="15">
        <v>37.769297115880001</v>
      </c>
      <c r="I95" s="15">
        <v>58.50213168754</v>
      </c>
      <c r="J95" s="15">
        <v>60.717229957454215</v>
      </c>
      <c r="K95" s="127">
        <v>51.585728373183173</v>
      </c>
      <c r="L95" s="272" t="s">
        <v>110</v>
      </c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</row>
    <row r="96" spans="1:84" s="99" customFormat="1" ht="15.75">
      <c r="A96" s="205" t="s">
        <v>273</v>
      </c>
      <c r="B96" s="19">
        <v>10.77296755275</v>
      </c>
      <c r="C96" s="19">
        <v>24.14448461672</v>
      </c>
      <c r="D96" s="19">
        <v>13.9303879022</v>
      </c>
      <c r="E96" s="19">
        <v>18.513060904985906</v>
      </c>
      <c r="F96" s="19">
        <v>22.877134812993955</v>
      </c>
      <c r="G96" s="126">
        <v>9.6203773039599998</v>
      </c>
      <c r="H96" s="19">
        <v>10.54341006218</v>
      </c>
      <c r="I96" s="19">
        <v>32.181387907020003</v>
      </c>
      <c r="J96" s="19">
        <v>31.36701360450536</v>
      </c>
      <c r="K96" s="146">
        <v>18.398429349301853</v>
      </c>
      <c r="L96" s="204" t="s">
        <v>285</v>
      </c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</row>
    <row r="97" spans="1:84" s="252" customFormat="1" ht="12.75" customHeight="1">
      <c r="A97" s="40" t="s">
        <v>160</v>
      </c>
      <c r="B97" s="46">
        <v>1.4548329877500001</v>
      </c>
      <c r="C97" s="46">
        <v>8.0354663625600011</v>
      </c>
      <c r="D97" s="46">
        <v>0.47533739557999999</v>
      </c>
      <c r="E97" s="46">
        <v>0.76449057396951492</v>
      </c>
      <c r="F97" s="46">
        <v>4.9852688971145191</v>
      </c>
      <c r="G97" s="122">
        <v>6.9489398077600004</v>
      </c>
      <c r="H97" s="46">
        <v>6.8280460484999992</v>
      </c>
      <c r="I97" s="46">
        <v>28.775240309610002</v>
      </c>
      <c r="J97" s="46">
        <v>28.477397096449202</v>
      </c>
      <c r="K97" s="133">
        <v>12.33038687456232</v>
      </c>
      <c r="L97" s="41" t="s">
        <v>161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</row>
    <row r="98" spans="1:84">
      <c r="A98" s="40" t="s">
        <v>255</v>
      </c>
      <c r="B98" s="38" t="s">
        <v>324</v>
      </c>
      <c r="C98" s="38">
        <v>0.34828401503999995</v>
      </c>
      <c r="D98" s="38" t="s">
        <v>324</v>
      </c>
      <c r="E98" s="38">
        <v>0.44164268785016925</v>
      </c>
      <c r="F98" s="38">
        <v>1.8155771676837549</v>
      </c>
      <c r="G98" s="121">
        <v>1.5609192197599999</v>
      </c>
      <c r="H98" s="38">
        <v>2.2284206421800001</v>
      </c>
      <c r="I98" s="38">
        <v>1.5037993200400002</v>
      </c>
      <c r="J98" s="38">
        <v>1.9593314440200336</v>
      </c>
      <c r="K98" s="132">
        <v>3.4029240685426823</v>
      </c>
      <c r="L98" s="41" t="s">
        <v>257</v>
      </c>
      <c r="M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</row>
    <row r="99" spans="1:84">
      <c r="A99" s="40" t="s">
        <v>256</v>
      </c>
      <c r="B99" s="38">
        <v>9.1648977457500003</v>
      </c>
      <c r="C99" s="38">
        <v>15.619969623439999</v>
      </c>
      <c r="D99" s="38">
        <v>13.306370210420001</v>
      </c>
      <c r="E99" s="38">
        <v>17.261805188121972</v>
      </c>
      <c r="F99" s="38">
        <v>15.96252733275214</v>
      </c>
      <c r="G99" s="121" t="s">
        <v>324</v>
      </c>
      <c r="H99" s="38">
        <v>0.20740525679999999</v>
      </c>
      <c r="I99" s="38">
        <v>5.2322500250000008E-2</v>
      </c>
      <c r="J99" s="38">
        <v>0.86236038530394521</v>
      </c>
      <c r="K99" s="132">
        <v>0.27239499221105884</v>
      </c>
      <c r="L99" s="41" t="s">
        <v>258</v>
      </c>
      <c r="M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</row>
    <row r="100" spans="1:84">
      <c r="A100" s="40" t="s">
        <v>58</v>
      </c>
      <c r="B100" s="38">
        <v>0.15323681924999999</v>
      </c>
      <c r="C100" s="38">
        <v>0.14076461567999998</v>
      </c>
      <c r="D100" s="38">
        <v>0.11233351051000001</v>
      </c>
      <c r="E100" s="38" t="s">
        <v>324</v>
      </c>
      <c r="F100" s="38">
        <v>0.1137614154435409</v>
      </c>
      <c r="G100" s="121">
        <v>1.1067903164399999</v>
      </c>
      <c r="H100" s="38">
        <v>1.2795381147</v>
      </c>
      <c r="I100" s="38">
        <v>1.8500257771199999</v>
      </c>
      <c r="J100" s="38">
        <v>6.7924678732178972E-2</v>
      </c>
      <c r="K100" s="132">
        <v>2.3927234139857938</v>
      </c>
      <c r="L100" s="41" t="s">
        <v>59</v>
      </c>
      <c r="M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</row>
    <row r="101" spans="1:84" ht="25.5">
      <c r="A101" s="92" t="s">
        <v>168</v>
      </c>
      <c r="B101" s="66">
        <v>1.0087312657500001</v>
      </c>
      <c r="C101" s="66">
        <v>0.90780529424</v>
      </c>
      <c r="D101" s="66">
        <v>0.64526620619000008</v>
      </c>
      <c r="E101" s="66">
        <v>2.6346751806565245</v>
      </c>
      <c r="F101" s="66">
        <v>4.5735090251675699</v>
      </c>
      <c r="G101" s="124">
        <v>1.9141024221999998</v>
      </c>
      <c r="H101" s="66">
        <v>6.9400393229799997</v>
      </c>
      <c r="I101" s="66">
        <v>0.80253805709000003</v>
      </c>
      <c r="J101" s="66">
        <v>0.54179924475788044</v>
      </c>
      <c r="K101" s="137">
        <v>1.4412185048091353</v>
      </c>
      <c r="L101" s="206" t="s">
        <v>169</v>
      </c>
      <c r="M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</row>
    <row r="102" spans="1:84" ht="25.5">
      <c r="A102" s="92" t="s">
        <v>170</v>
      </c>
      <c r="B102" s="66">
        <v>1.1441417197500001</v>
      </c>
      <c r="C102" s="66">
        <v>1.1974999296</v>
      </c>
      <c r="D102" s="66">
        <v>1.6018784413700002</v>
      </c>
      <c r="E102" s="66">
        <v>2.0392878110300141</v>
      </c>
      <c r="F102" s="66">
        <v>3.0567842391848052</v>
      </c>
      <c r="G102" s="124">
        <v>16.715852035440001</v>
      </c>
      <c r="H102" s="66">
        <v>9.585948246160001</v>
      </c>
      <c r="I102" s="66">
        <v>10.076366676860001</v>
      </c>
      <c r="J102" s="66">
        <v>11.737531619421754</v>
      </c>
      <c r="K102" s="137">
        <v>16.23859884809421</v>
      </c>
      <c r="L102" s="206" t="s">
        <v>171</v>
      </c>
      <c r="M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</row>
    <row r="103" spans="1:84" ht="13.5" thickBot="1">
      <c r="A103" s="51" t="s">
        <v>172</v>
      </c>
      <c r="B103" s="52">
        <v>66.18656052450001</v>
      </c>
      <c r="C103" s="52">
        <v>41.350825454640002</v>
      </c>
      <c r="D103" s="52">
        <v>86.544923599640015</v>
      </c>
      <c r="E103" s="52">
        <v>97.224579434510659</v>
      </c>
      <c r="F103" s="52">
        <v>69.65717940289548</v>
      </c>
      <c r="G103" s="147">
        <v>17.047763498119998</v>
      </c>
      <c r="H103" s="52">
        <v>10.69989948456</v>
      </c>
      <c r="I103" s="52">
        <v>15.441839046570001</v>
      </c>
      <c r="J103" s="52">
        <v>17.070885488769218</v>
      </c>
      <c r="K103" s="148">
        <v>15.507481670977976</v>
      </c>
      <c r="L103" s="54" t="s">
        <v>173</v>
      </c>
      <c r="M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</row>
    <row r="104" spans="1:84" s="187" customFormat="1" ht="12">
      <c r="A104" s="183" t="s">
        <v>222</v>
      </c>
      <c r="B104" s="216"/>
      <c r="C104" s="222"/>
      <c r="D104" s="216"/>
      <c r="E104" s="222"/>
      <c r="F104" s="222"/>
      <c r="G104" s="223"/>
      <c r="H104" s="217"/>
      <c r="I104" s="217"/>
      <c r="J104" s="217"/>
      <c r="K104" s="217"/>
      <c r="L104" s="218" t="s">
        <v>215</v>
      </c>
      <c r="N104" s="186"/>
    </row>
    <row r="105" spans="1:84" s="187" customFormat="1" ht="12">
      <c r="A105" s="188" t="s">
        <v>252</v>
      </c>
      <c r="B105" s="216"/>
      <c r="C105" s="222"/>
      <c r="D105" s="216"/>
      <c r="E105" s="216"/>
      <c r="F105" s="216"/>
      <c r="G105" s="217"/>
      <c r="H105" s="217"/>
      <c r="I105" s="217"/>
      <c r="J105" s="217"/>
      <c r="K105" s="217"/>
      <c r="L105" s="218" t="s">
        <v>221</v>
      </c>
      <c r="N105" s="186"/>
    </row>
    <row r="106" spans="1:84" s="187" customFormat="1" ht="12">
      <c r="A106" s="188" t="s">
        <v>223</v>
      </c>
      <c r="B106" s="216"/>
      <c r="C106" s="222"/>
      <c r="D106" s="216"/>
      <c r="E106" s="216"/>
      <c r="F106" s="216"/>
      <c r="G106" s="217"/>
      <c r="H106" s="217"/>
      <c r="I106" s="217"/>
      <c r="J106" s="217"/>
      <c r="K106" s="217"/>
      <c r="L106" s="218" t="s">
        <v>236</v>
      </c>
      <c r="N106" s="186"/>
    </row>
    <row r="107" spans="1:84" s="187" customFormat="1" ht="12">
      <c r="A107" s="188" t="s">
        <v>224</v>
      </c>
      <c r="B107" s="185"/>
      <c r="C107" s="224"/>
      <c r="D107" s="184"/>
      <c r="E107" s="184"/>
      <c r="F107" s="184"/>
      <c r="G107" s="185"/>
      <c r="H107" s="185"/>
      <c r="I107" s="185"/>
      <c r="J107" s="185"/>
      <c r="K107" s="185"/>
      <c r="L107" s="218" t="s">
        <v>248</v>
      </c>
      <c r="N107" s="186"/>
    </row>
    <row r="108" spans="1:84" s="187" customFormat="1" ht="12">
      <c r="A108" s="188" t="s">
        <v>276</v>
      </c>
      <c r="B108" s="185"/>
      <c r="C108" s="224"/>
      <c r="D108" s="184"/>
      <c r="E108" s="184"/>
      <c r="F108" s="184"/>
      <c r="G108" s="185"/>
      <c r="H108" s="185"/>
      <c r="I108" s="185"/>
      <c r="J108" s="185"/>
      <c r="K108" s="185"/>
      <c r="L108" s="218" t="s">
        <v>237</v>
      </c>
      <c r="N108" s="186"/>
    </row>
    <row r="109" spans="1:84" s="187" customFormat="1" ht="12">
      <c r="A109" s="188" t="s">
        <v>275</v>
      </c>
      <c r="B109" s="186"/>
      <c r="G109" s="186"/>
      <c r="H109" s="186"/>
      <c r="I109" s="186"/>
      <c r="J109" s="186"/>
      <c r="K109" s="186"/>
      <c r="L109" s="218" t="s">
        <v>264</v>
      </c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  <c r="BF109" s="186"/>
      <c r="BG109" s="186"/>
      <c r="BH109" s="186"/>
      <c r="BI109" s="186"/>
      <c r="BJ109" s="186"/>
      <c r="BK109" s="186"/>
      <c r="BL109" s="186"/>
      <c r="BM109" s="186"/>
      <c r="BN109" s="186"/>
      <c r="BO109" s="186"/>
      <c r="BP109" s="186"/>
      <c r="BQ109" s="186"/>
      <c r="BR109" s="186"/>
      <c r="BS109" s="186"/>
      <c r="BT109" s="186"/>
      <c r="BU109" s="186"/>
    </row>
    <row r="110" spans="1:84" s="242" customFormat="1" ht="12">
      <c r="A110" s="188"/>
      <c r="B110" s="240"/>
      <c r="C110" s="241"/>
      <c r="D110" s="240"/>
      <c r="E110" s="240"/>
      <c r="F110" s="240"/>
      <c r="G110" s="240"/>
      <c r="H110" s="240"/>
      <c r="I110" s="240"/>
      <c r="J110" s="240"/>
      <c r="K110" s="240"/>
      <c r="L110" s="225"/>
      <c r="N110" s="186"/>
    </row>
    <row r="111" spans="1:84">
      <c r="B111" s="112"/>
      <c r="C111" s="243"/>
      <c r="D111" s="112"/>
      <c r="E111" s="112"/>
      <c r="F111" s="112"/>
      <c r="G111" s="113"/>
      <c r="H111" s="113"/>
      <c r="I111" s="113"/>
      <c r="J111" s="113"/>
      <c r="K111" s="113"/>
      <c r="N111" s="186"/>
    </row>
    <row r="112" spans="1:84">
      <c r="B112" s="236"/>
      <c r="C112" s="244"/>
      <c r="D112" s="236"/>
      <c r="E112" s="236"/>
      <c r="F112" s="236"/>
      <c r="G112" s="236"/>
      <c r="H112" s="236"/>
      <c r="I112" s="236"/>
      <c r="J112" s="236"/>
      <c r="K112" s="236"/>
    </row>
    <row r="113" spans="2:11">
      <c r="B113" s="236"/>
      <c r="C113" s="244"/>
      <c r="D113" s="236"/>
      <c r="E113" s="236"/>
      <c r="F113" s="236"/>
      <c r="G113" s="236"/>
      <c r="H113" s="236"/>
      <c r="I113" s="236"/>
      <c r="J113" s="236"/>
      <c r="K113" s="236"/>
    </row>
    <row r="114" spans="2:11">
      <c r="B114" s="236"/>
      <c r="C114" s="244"/>
      <c r="D114" s="236"/>
      <c r="E114" s="236"/>
      <c r="F114" s="236"/>
      <c r="G114" s="236"/>
      <c r="H114" s="236"/>
      <c r="I114" s="236"/>
      <c r="J114" s="236"/>
      <c r="K114" s="236"/>
    </row>
    <row r="115" spans="2:11">
      <c r="B115" s="236"/>
      <c r="C115" s="244"/>
      <c r="D115" s="236"/>
      <c r="E115" s="236"/>
      <c r="F115" s="236"/>
      <c r="G115" s="236"/>
      <c r="H115" s="236"/>
      <c r="I115" s="236"/>
      <c r="J115" s="236"/>
      <c r="K115" s="236"/>
    </row>
    <row r="116" spans="2:11">
      <c r="B116" s="236"/>
      <c r="C116" s="244"/>
      <c r="D116" s="236"/>
      <c r="E116" s="236"/>
      <c r="F116" s="236"/>
      <c r="G116" s="236"/>
      <c r="H116" s="236"/>
      <c r="I116" s="236"/>
      <c r="J116" s="236"/>
      <c r="K116" s="236"/>
    </row>
    <row r="117" spans="2:11">
      <c r="B117" s="236"/>
      <c r="C117" s="244"/>
      <c r="D117" s="236"/>
      <c r="E117" s="236"/>
      <c r="F117" s="236"/>
      <c r="G117" s="236"/>
      <c r="H117" s="236"/>
      <c r="I117" s="236"/>
      <c r="J117" s="236"/>
      <c r="K117" s="236"/>
    </row>
    <row r="118" spans="2:11">
      <c r="B118" s="236"/>
      <c r="C118" s="244"/>
      <c r="D118" s="236"/>
      <c r="E118" s="236"/>
      <c r="F118" s="236"/>
      <c r="G118" s="236"/>
      <c r="H118" s="236"/>
      <c r="I118" s="236"/>
      <c r="J118" s="236"/>
      <c r="K118" s="236"/>
    </row>
    <row r="119" spans="2:11">
      <c r="B119" s="236"/>
      <c r="C119" s="244"/>
      <c r="D119" s="236"/>
      <c r="E119" s="236"/>
      <c r="F119" s="236"/>
      <c r="G119" s="236"/>
      <c r="H119" s="236"/>
      <c r="I119" s="236"/>
      <c r="J119" s="236"/>
      <c r="K119" s="236"/>
    </row>
    <row r="120" spans="2:11">
      <c r="B120" s="236"/>
      <c r="C120" s="244"/>
      <c r="D120" s="236"/>
      <c r="E120" s="236"/>
      <c r="F120" s="236"/>
      <c r="G120" s="236"/>
      <c r="H120" s="236"/>
      <c r="I120" s="236"/>
      <c r="J120" s="236"/>
      <c r="K120" s="236"/>
    </row>
    <row r="121" spans="2:11">
      <c r="B121" s="236"/>
      <c r="C121" s="244"/>
      <c r="D121" s="236"/>
      <c r="E121" s="236"/>
      <c r="F121" s="236"/>
      <c r="G121" s="236"/>
      <c r="H121" s="236"/>
      <c r="I121" s="236"/>
      <c r="J121" s="236"/>
      <c r="K121" s="236"/>
    </row>
    <row r="122" spans="2:11">
      <c r="B122" s="236"/>
      <c r="C122" s="244"/>
      <c r="D122" s="236"/>
      <c r="E122" s="236"/>
      <c r="F122" s="236"/>
      <c r="G122" s="236"/>
      <c r="H122" s="236"/>
      <c r="I122" s="236"/>
      <c r="J122" s="236"/>
      <c r="K122" s="236"/>
    </row>
    <row r="123" spans="2:11">
      <c r="B123" s="236"/>
      <c r="C123" s="244"/>
      <c r="D123" s="236"/>
      <c r="E123" s="236"/>
      <c r="F123" s="236"/>
      <c r="G123" s="236"/>
      <c r="H123" s="236"/>
      <c r="I123" s="236"/>
      <c r="J123" s="236"/>
      <c r="K123" s="236"/>
    </row>
    <row r="124" spans="2:11">
      <c r="B124" s="236"/>
      <c r="C124" s="244"/>
      <c r="D124" s="236"/>
      <c r="E124" s="236"/>
      <c r="F124" s="236"/>
      <c r="G124" s="236"/>
      <c r="H124" s="236"/>
      <c r="I124" s="236"/>
      <c r="J124" s="236"/>
      <c r="K124" s="236"/>
    </row>
    <row r="125" spans="2:11">
      <c r="B125" s="236"/>
      <c r="C125" s="244"/>
      <c r="D125" s="236"/>
      <c r="E125" s="236"/>
      <c r="F125" s="236"/>
      <c r="G125" s="236"/>
      <c r="H125" s="236"/>
      <c r="I125" s="236"/>
      <c r="J125" s="236"/>
      <c r="K125" s="236"/>
    </row>
    <row r="126" spans="2:11">
      <c r="B126" s="236"/>
      <c r="C126" s="244"/>
      <c r="D126" s="236"/>
      <c r="E126" s="236"/>
      <c r="F126" s="236"/>
      <c r="G126" s="236"/>
      <c r="H126" s="236"/>
      <c r="I126" s="236"/>
      <c r="J126" s="236"/>
      <c r="K126" s="236"/>
    </row>
    <row r="127" spans="2:11">
      <c r="B127" s="236"/>
      <c r="C127" s="244"/>
      <c r="D127" s="236"/>
      <c r="E127" s="236"/>
      <c r="F127" s="236"/>
      <c r="G127" s="236"/>
      <c r="H127" s="236"/>
      <c r="I127" s="236"/>
      <c r="J127" s="236"/>
      <c r="K127" s="236"/>
    </row>
    <row r="128" spans="2:11">
      <c r="B128" s="236"/>
      <c r="C128" s="244"/>
      <c r="D128" s="236"/>
      <c r="E128" s="236"/>
      <c r="F128" s="236"/>
      <c r="G128" s="236"/>
      <c r="H128" s="236"/>
      <c r="I128" s="236"/>
      <c r="J128" s="236"/>
      <c r="K128" s="236"/>
    </row>
    <row r="129" spans="2:11">
      <c r="B129" s="236"/>
      <c r="C129" s="244"/>
      <c r="D129" s="236"/>
      <c r="E129" s="236"/>
      <c r="F129" s="236"/>
      <c r="G129" s="236"/>
      <c r="H129" s="236"/>
      <c r="I129" s="236"/>
      <c r="J129" s="236"/>
      <c r="K129" s="236"/>
    </row>
    <row r="130" spans="2:11">
      <c r="B130" s="236"/>
      <c r="C130" s="244"/>
      <c r="D130" s="236"/>
      <c r="E130" s="236"/>
      <c r="F130" s="236"/>
      <c r="G130" s="236"/>
      <c r="H130" s="236"/>
      <c r="I130" s="236"/>
      <c r="J130" s="236"/>
      <c r="K130" s="236"/>
    </row>
    <row r="131" spans="2:11">
      <c r="B131" s="236"/>
      <c r="C131" s="244"/>
      <c r="D131" s="236"/>
      <c r="E131" s="236"/>
      <c r="F131" s="236"/>
      <c r="G131" s="236"/>
      <c r="H131" s="236"/>
      <c r="I131" s="236"/>
      <c r="J131" s="236"/>
      <c r="K131" s="236"/>
    </row>
    <row r="132" spans="2:11">
      <c r="B132" s="236"/>
      <c r="C132" s="244"/>
      <c r="D132" s="236"/>
      <c r="E132" s="236"/>
      <c r="F132" s="236"/>
      <c r="G132" s="236"/>
      <c r="H132" s="236"/>
      <c r="I132" s="236"/>
      <c r="J132" s="236"/>
      <c r="K132" s="236"/>
    </row>
    <row r="133" spans="2:11">
      <c r="B133" s="236"/>
      <c r="C133" s="244"/>
      <c r="D133" s="236"/>
      <c r="E133" s="236"/>
      <c r="F133" s="236"/>
      <c r="G133" s="236"/>
      <c r="H133" s="236"/>
      <c r="I133" s="236"/>
      <c r="J133" s="236"/>
      <c r="K133" s="236"/>
    </row>
    <row r="134" spans="2:11">
      <c r="B134" s="236"/>
      <c r="C134" s="244"/>
      <c r="D134" s="236"/>
      <c r="E134" s="236"/>
      <c r="F134" s="236"/>
      <c r="G134" s="236"/>
      <c r="H134" s="236"/>
      <c r="I134" s="236"/>
      <c r="J134" s="236"/>
      <c r="K134" s="236"/>
    </row>
    <row r="135" spans="2:11">
      <c r="B135" s="236"/>
      <c r="C135" s="236"/>
      <c r="D135" s="236"/>
      <c r="E135" s="236"/>
      <c r="F135" s="236"/>
      <c r="G135" s="236"/>
      <c r="H135" s="236"/>
      <c r="I135" s="236"/>
      <c r="J135" s="236"/>
      <c r="K135" s="236"/>
    </row>
    <row r="136" spans="2:11">
      <c r="B136" s="236"/>
      <c r="C136" s="236"/>
      <c r="D136" s="236"/>
      <c r="E136" s="236"/>
      <c r="F136" s="236"/>
      <c r="G136" s="236"/>
      <c r="H136" s="236"/>
      <c r="I136" s="236"/>
      <c r="J136" s="236"/>
      <c r="K136" s="236"/>
    </row>
    <row r="137" spans="2:11">
      <c r="B137" s="236"/>
      <c r="C137" s="236"/>
      <c r="D137" s="236"/>
      <c r="E137" s="236"/>
      <c r="F137" s="236"/>
      <c r="G137" s="236"/>
      <c r="H137" s="236"/>
      <c r="I137" s="236"/>
      <c r="J137" s="236"/>
      <c r="K137" s="236"/>
    </row>
    <row r="138" spans="2:11">
      <c r="B138" s="236"/>
      <c r="C138" s="236"/>
      <c r="D138" s="236"/>
      <c r="E138" s="236"/>
      <c r="F138" s="236"/>
      <c r="G138" s="236"/>
      <c r="H138" s="236"/>
      <c r="I138" s="236"/>
      <c r="J138" s="236"/>
      <c r="K138" s="236"/>
    </row>
    <row r="139" spans="2:11">
      <c r="B139" s="236"/>
      <c r="C139" s="236"/>
      <c r="D139" s="236"/>
      <c r="E139" s="236"/>
      <c r="F139" s="236"/>
      <c r="G139" s="236"/>
      <c r="H139" s="236"/>
      <c r="I139" s="236"/>
      <c r="J139" s="236"/>
      <c r="K139" s="236"/>
    </row>
    <row r="140" spans="2:11">
      <c r="B140" s="236"/>
      <c r="C140" s="236"/>
      <c r="D140" s="236"/>
      <c r="E140" s="236"/>
      <c r="F140" s="236"/>
      <c r="G140" s="236"/>
      <c r="H140" s="236"/>
      <c r="I140" s="236"/>
      <c r="J140" s="236"/>
      <c r="K140" s="236"/>
    </row>
    <row r="141" spans="2:11"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</row>
    <row r="142" spans="2:11"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</row>
    <row r="143" spans="2:11"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</row>
    <row r="144" spans="2:11">
      <c r="B144" s="236"/>
      <c r="C144" s="236"/>
      <c r="D144" s="236"/>
      <c r="E144" s="236"/>
      <c r="F144" s="236"/>
      <c r="G144" s="236"/>
      <c r="H144" s="236"/>
      <c r="I144" s="236"/>
      <c r="J144" s="236"/>
      <c r="K144" s="236"/>
    </row>
    <row r="145" spans="2:11"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</row>
    <row r="146" spans="2:11"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</row>
    <row r="147" spans="2:11"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</row>
    <row r="148" spans="2:11">
      <c r="B148" s="236"/>
      <c r="C148" s="236"/>
      <c r="D148" s="236"/>
      <c r="E148" s="236"/>
      <c r="F148" s="236"/>
      <c r="G148" s="236"/>
      <c r="H148" s="236"/>
      <c r="I148" s="236"/>
      <c r="J148" s="236"/>
      <c r="K148" s="236"/>
    </row>
    <row r="149" spans="2:11">
      <c r="B149" s="236"/>
      <c r="C149" s="236"/>
      <c r="D149" s="236"/>
      <c r="E149" s="236"/>
      <c r="F149" s="236"/>
      <c r="G149" s="236"/>
      <c r="H149" s="236"/>
      <c r="I149" s="236"/>
      <c r="J149" s="236"/>
      <c r="K149" s="236"/>
    </row>
    <row r="150" spans="2:11">
      <c r="B150" s="236"/>
      <c r="C150" s="236"/>
      <c r="D150" s="236"/>
      <c r="E150" s="236"/>
      <c r="F150" s="236"/>
      <c r="G150" s="236"/>
      <c r="H150" s="236"/>
      <c r="I150" s="236"/>
      <c r="J150" s="236"/>
      <c r="K150" s="236"/>
    </row>
    <row r="151" spans="2:11">
      <c r="B151" s="236"/>
      <c r="C151" s="236"/>
      <c r="D151" s="236"/>
      <c r="E151" s="236"/>
      <c r="F151" s="236"/>
      <c r="G151" s="236"/>
      <c r="H151" s="236"/>
      <c r="I151" s="236"/>
      <c r="J151" s="236"/>
      <c r="K151" s="236"/>
    </row>
    <row r="152" spans="2:11">
      <c r="B152" s="236"/>
      <c r="C152" s="236"/>
      <c r="D152" s="236"/>
      <c r="E152" s="236"/>
      <c r="F152" s="236"/>
      <c r="G152" s="236"/>
      <c r="H152" s="236"/>
      <c r="I152" s="236"/>
      <c r="J152" s="236"/>
      <c r="K152" s="236"/>
    </row>
    <row r="153" spans="2:11">
      <c r="B153" s="236"/>
      <c r="C153" s="236"/>
      <c r="D153" s="236"/>
      <c r="E153" s="236"/>
      <c r="F153" s="236"/>
      <c r="G153" s="236"/>
      <c r="H153" s="236"/>
      <c r="I153" s="236"/>
      <c r="J153" s="236"/>
      <c r="K153" s="236"/>
    </row>
    <row r="154" spans="2:11">
      <c r="B154" s="236"/>
      <c r="C154" s="236"/>
      <c r="D154" s="236"/>
      <c r="E154" s="236"/>
      <c r="F154" s="236"/>
      <c r="G154" s="236"/>
      <c r="H154" s="236"/>
      <c r="I154" s="236"/>
      <c r="J154" s="236"/>
      <c r="K154" s="236"/>
    </row>
    <row r="155" spans="2:11"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</row>
    <row r="156" spans="2:11"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</row>
    <row r="157" spans="2:11"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</row>
    <row r="158" spans="2:11"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</row>
    <row r="159" spans="2:11"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</row>
    <row r="160" spans="2:11">
      <c r="B160" s="236"/>
      <c r="C160" s="236"/>
      <c r="D160" s="236"/>
      <c r="E160" s="236"/>
      <c r="F160" s="236"/>
      <c r="G160" s="236"/>
      <c r="H160" s="236"/>
      <c r="I160" s="236"/>
      <c r="J160" s="236"/>
      <c r="K160" s="236"/>
    </row>
    <row r="161" spans="2:11"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</row>
    <row r="162" spans="2:11">
      <c r="B162" s="236"/>
      <c r="C162" s="236"/>
      <c r="D162" s="236"/>
      <c r="E162" s="236"/>
      <c r="F162" s="236"/>
      <c r="G162" s="236"/>
      <c r="H162" s="236"/>
      <c r="I162" s="236"/>
      <c r="J162" s="236"/>
      <c r="K162" s="236"/>
    </row>
    <row r="163" spans="2:11"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</row>
    <row r="164" spans="2:11">
      <c r="B164" s="236"/>
      <c r="C164" s="236"/>
      <c r="D164" s="236"/>
      <c r="E164" s="236"/>
      <c r="F164" s="236"/>
      <c r="G164" s="236"/>
      <c r="H164" s="236"/>
      <c r="I164" s="236"/>
      <c r="J164" s="236"/>
      <c r="K164" s="236"/>
    </row>
    <row r="165" spans="2:11"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</row>
    <row r="166" spans="2:11"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</row>
    <row r="167" spans="2:11">
      <c r="B167" s="236"/>
      <c r="C167" s="236"/>
      <c r="D167" s="236"/>
      <c r="E167" s="236"/>
      <c r="F167" s="236"/>
      <c r="G167" s="236"/>
      <c r="H167" s="236"/>
      <c r="I167" s="236"/>
      <c r="J167" s="236"/>
      <c r="K167" s="236"/>
    </row>
    <row r="168" spans="2:11"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</row>
    <row r="169" spans="2:11">
      <c r="B169" s="236"/>
      <c r="C169" s="236"/>
      <c r="D169" s="236"/>
      <c r="E169" s="236"/>
      <c r="F169" s="236"/>
      <c r="G169" s="236"/>
      <c r="H169" s="236"/>
      <c r="I169" s="236"/>
      <c r="J169" s="236"/>
      <c r="K169" s="236"/>
    </row>
    <row r="170" spans="2:11">
      <c r="B170" s="236"/>
      <c r="C170" s="236"/>
      <c r="D170" s="236"/>
      <c r="E170" s="236"/>
      <c r="F170" s="236"/>
      <c r="G170" s="236"/>
      <c r="H170" s="236"/>
      <c r="I170" s="236"/>
      <c r="J170" s="236"/>
      <c r="K170" s="236"/>
    </row>
    <row r="171" spans="2:11">
      <c r="B171" s="236"/>
      <c r="C171" s="236"/>
      <c r="D171" s="236"/>
      <c r="E171" s="236"/>
      <c r="F171" s="236"/>
      <c r="G171" s="236"/>
      <c r="H171" s="236"/>
      <c r="I171" s="236"/>
      <c r="J171" s="236"/>
      <c r="K171" s="236"/>
    </row>
  </sheetData>
  <mergeCells count="3">
    <mergeCell ref="A3:L3"/>
    <mergeCell ref="B4:F4"/>
    <mergeCell ref="G4:K4"/>
  </mergeCells>
  <printOptions horizontalCentered="1" verticalCentered="1"/>
  <pageMargins left="0" right="0" top="0" bottom="0" header="0.11811023622047245" footer="0.19685039370078741"/>
  <pageSetup paperSize="9" scale="73" orientation="landscape" r:id="rId1"/>
  <headerFooter alignWithMargins="0"/>
  <rowBreaks count="2" manualBreakCount="2">
    <brk id="43" max="11" man="1"/>
    <brk id="74" max="11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F245"/>
  <sheetViews>
    <sheetView view="pageBreakPreview" zoomScaleNormal="100" zoomScaleSheetLayoutView="100" workbookViewId="0">
      <selection activeCell="G19" sqref="G19"/>
    </sheetView>
  </sheetViews>
  <sheetFormatPr defaultRowHeight="12.75"/>
  <cols>
    <col min="1" max="1" width="33.28515625" style="114" customWidth="1"/>
    <col min="2" max="2" width="9.140625" style="235"/>
    <col min="3" max="6" width="11" style="235" customWidth="1"/>
    <col min="7" max="8" width="9.140625" style="235"/>
    <col min="9" max="9" width="10" style="235" customWidth="1"/>
    <col min="10" max="11" width="10.5703125" style="235" customWidth="1"/>
    <col min="12" max="12" width="31.42578125" style="235" customWidth="1"/>
    <col min="13" max="13" width="5.85546875" style="230" customWidth="1"/>
    <col min="14" max="14" width="9.140625" style="229"/>
    <col min="15" max="16384" width="9.140625" style="230"/>
  </cols>
  <sheetData>
    <row r="1" spans="1:84" ht="19.5" customHeight="1">
      <c r="A1" s="276" t="s">
        <v>338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N1" s="211"/>
    </row>
    <row r="2" spans="1:84" ht="15.75">
      <c r="A2" s="276" t="s">
        <v>337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N2" s="211"/>
    </row>
    <row r="3" spans="1:84" ht="15.75" customHeight="1">
      <c r="A3" s="276" t="s">
        <v>268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N3" s="213"/>
    </row>
    <row r="4" spans="1:84" ht="20.25" customHeight="1" thickBot="1">
      <c r="A4" s="8" t="s">
        <v>0</v>
      </c>
      <c r="B4" s="277" t="s">
        <v>1</v>
      </c>
      <c r="C4" s="277"/>
      <c r="D4" s="277"/>
      <c r="E4" s="277"/>
      <c r="F4" s="277"/>
      <c r="G4" s="277" t="s">
        <v>232</v>
      </c>
      <c r="H4" s="277"/>
      <c r="I4" s="277"/>
      <c r="J4" s="277"/>
      <c r="K4" s="277"/>
      <c r="L4" s="9" t="s">
        <v>3</v>
      </c>
    </row>
    <row r="5" spans="1:84" s="99" customFormat="1" ht="15.75" customHeight="1" thickBot="1">
      <c r="A5" s="189"/>
      <c r="B5" s="215">
        <v>2008</v>
      </c>
      <c r="C5" s="215">
        <v>2009</v>
      </c>
      <c r="D5" s="215">
        <v>2010</v>
      </c>
      <c r="E5" s="215">
        <v>2011</v>
      </c>
      <c r="F5" s="219">
        <v>2012</v>
      </c>
      <c r="G5" s="215">
        <v>2008</v>
      </c>
      <c r="H5" s="215">
        <v>2009</v>
      </c>
      <c r="I5" s="215">
        <v>2010</v>
      </c>
      <c r="J5" s="215">
        <v>2011</v>
      </c>
      <c r="K5" s="219">
        <v>2012</v>
      </c>
      <c r="L5" s="190" t="s">
        <v>4</v>
      </c>
      <c r="N5" s="98"/>
    </row>
    <row r="6" spans="1:84" s="99" customFormat="1" ht="19.5" customHeight="1" thickBot="1">
      <c r="A6" s="191" t="s">
        <v>5</v>
      </c>
      <c r="B6" s="15">
        <v>16136.661999999998</v>
      </c>
      <c r="C6" s="15">
        <v>16241.651</v>
      </c>
      <c r="D6" s="15">
        <v>17963.832999999999</v>
      </c>
      <c r="E6" s="15">
        <v>20158.255999999998</v>
      </c>
      <c r="F6" s="15">
        <v>21279.823999999997</v>
      </c>
      <c r="G6" s="118">
        <v>3478.3129999999996</v>
      </c>
      <c r="H6" s="15">
        <v>3484.3540000000003</v>
      </c>
      <c r="I6" s="15">
        <v>4252.8620000000001</v>
      </c>
      <c r="J6" s="15">
        <v>4265.4410000000007</v>
      </c>
      <c r="K6" s="127">
        <v>4483.1279999999997</v>
      </c>
      <c r="L6" s="192" t="s">
        <v>6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</row>
    <row r="7" spans="1:84" ht="19.5" customHeight="1">
      <c r="A7" s="17" t="s">
        <v>7</v>
      </c>
      <c r="B7" s="18">
        <v>8342.0229999999992</v>
      </c>
      <c r="C7" s="18">
        <v>8770.3420000000006</v>
      </c>
      <c r="D7" s="18">
        <v>9082.7610000000004</v>
      </c>
      <c r="E7" s="18">
        <v>10278.31</v>
      </c>
      <c r="F7" s="18">
        <v>11041.407999999999</v>
      </c>
      <c r="G7" s="126">
        <v>864.30499999999995</v>
      </c>
      <c r="H7" s="19">
        <v>1338.241</v>
      </c>
      <c r="I7" s="19">
        <v>1681.9349999999999</v>
      </c>
      <c r="J7" s="19">
        <v>1759.5149999999999</v>
      </c>
      <c r="K7" s="146">
        <v>1934.1509999999998</v>
      </c>
      <c r="L7" s="36" t="s">
        <v>8</v>
      </c>
      <c r="M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</row>
    <row r="8" spans="1:84" ht="20.100000000000001" customHeight="1">
      <c r="A8" s="85" t="s">
        <v>9</v>
      </c>
      <c r="B8" s="22">
        <v>7628.9530000000004</v>
      </c>
      <c r="C8" s="22">
        <v>7311.9809999999998</v>
      </c>
      <c r="D8" s="22">
        <v>8597.9369999999999</v>
      </c>
      <c r="E8" s="22">
        <v>9773.2209999999995</v>
      </c>
      <c r="F8" s="129">
        <v>10168.031999999999</v>
      </c>
      <c r="G8" s="22">
        <v>2561.953</v>
      </c>
      <c r="H8" s="22">
        <v>2103.4920000000002</v>
      </c>
      <c r="I8" s="22">
        <v>2531.6120000000001</v>
      </c>
      <c r="J8" s="22">
        <v>2477.2020000000002</v>
      </c>
      <c r="K8" s="129">
        <v>2490.9059999999999</v>
      </c>
      <c r="L8" s="193" t="s">
        <v>10</v>
      </c>
      <c r="M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</row>
    <row r="9" spans="1:84" ht="23.25" customHeight="1">
      <c r="A9" s="85" t="s">
        <v>328</v>
      </c>
      <c r="B9" s="22">
        <v>0.13300000000000001</v>
      </c>
      <c r="C9" s="22">
        <v>0.108</v>
      </c>
      <c r="D9" s="22">
        <v>8.1000000000000003E-2</v>
      </c>
      <c r="E9" s="22" t="s">
        <v>324</v>
      </c>
      <c r="F9" s="129" t="s">
        <v>324</v>
      </c>
      <c r="G9" s="22" t="s">
        <v>324</v>
      </c>
      <c r="H9" s="22" t="s">
        <v>324</v>
      </c>
      <c r="I9" s="22" t="s">
        <v>324</v>
      </c>
      <c r="J9" s="22">
        <v>6.4999999999999988E-2</v>
      </c>
      <c r="K9" s="129" t="s">
        <v>324</v>
      </c>
      <c r="L9" s="193" t="s">
        <v>292</v>
      </c>
      <c r="M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</row>
    <row r="10" spans="1:84" ht="20.100000000000001" customHeight="1" thickBot="1">
      <c r="A10" s="194" t="s">
        <v>287</v>
      </c>
      <c r="B10" s="18">
        <v>165.68600000000001</v>
      </c>
      <c r="C10" s="18">
        <v>159.328</v>
      </c>
      <c r="D10" s="18">
        <v>283.13499999999999</v>
      </c>
      <c r="E10" s="18">
        <v>106.72499999999999</v>
      </c>
      <c r="F10" s="128">
        <v>70.384</v>
      </c>
      <c r="G10" s="164">
        <v>52.055</v>
      </c>
      <c r="H10" s="18">
        <v>42.621000000000002</v>
      </c>
      <c r="I10" s="18">
        <v>39.315000000000005</v>
      </c>
      <c r="J10" s="18">
        <v>28.724</v>
      </c>
      <c r="K10" s="128">
        <v>58.070999999999998</v>
      </c>
      <c r="L10" s="195" t="s">
        <v>293</v>
      </c>
      <c r="M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</row>
    <row r="11" spans="1:84" s="99" customFormat="1" ht="13.5" thickBot="1">
      <c r="A11" s="189" t="s">
        <v>11</v>
      </c>
      <c r="B11" s="27">
        <v>7319.3440000000001</v>
      </c>
      <c r="C11" s="27">
        <v>7463.0119999999997</v>
      </c>
      <c r="D11" s="27">
        <v>8047.9409999999998</v>
      </c>
      <c r="E11" s="27">
        <v>9359.9940000000006</v>
      </c>
      <c r="F11" s="130">
        <v>9775.6149999999998</v>
      </c>
      <c r="G11" s="27">
        <v>874.89200000000005</v>
      </c>
      <c r="H11" s="27">
        <v>1233.0449999999998</v>
      </c>
      <c r="I11" s="27">
        <v>1275.0379999999998</v>
      </c>
      <c r="J11" s="27">
        <v>1036.354</v>
      </c>
      <c r="K11" s="130">
        <v>1001.7959999999999</v>
      </c>
      <c r="L11" s="196" t="s">
        <v>12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</row>
    <row r="12" spans="1:84" ht="18" customHeight="1" thickBot="1">
      <c r="A12" s="263" t="s">
        <v>288</v>
      </c>
      <c r="B12" s="15">
        <v>5716.3310000000001</v>
      </c>
      <c r="C12" s="15">
        <v>6192.88</v>
      </c>
      <c r="D12" s="15">
        <v>6421.9530000000004</v>
      </c>
      <c r="E12" s="15">
        <v>7745.415</v>
      </c>
      <c r="F12" s="127">
        <v>8130.8639999999996</v>
      </c>
      <c r="G12" s="264">
        <v>778.43700000000001</v>
      </c>
      <c r="H12" s="264">
        <v>1189.7940000000001</v>
      </c>
      <c r="I12" s="264">
        <v>1231.8420000000001</v>
      </c>
      <c r="J12" s="264">
        <v>969.95900000000006</v>
      </c>
      <c r="K12" s="265">
        <v>948.654</v>
      </c>
      <c r="L12" s="192" t="s">
        <v>294</v>
      </c>
      <c r="M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</row>
    <row r="13" spans="1:84" ht="15.75" customHeight="1">
      <c r="A13" s="32" t="s">
        <v>13</v>
      </c>
      <c r="B13" s="22">
        <v>5887.027</v>
      </c>
      <c r="C13" s="22">
        <v>6230.4970000000003</v>
      </c>
      <c r="D13" s="22">
        <v>6430.7569999999996</v>
      </c>
      <c r="E13" s="22">
        <v>7275.8289999999997</v>
      </c>
      <c r="F13" s="129">
        <v>8250.2330000000002</v>
      </c>
      <c r="G13" s="33">
        <v>532.45500000000004</v>
      </c>
      <c r="H13" s="33">
        <v>450.48099999999999</v>
      </c>
      <c r="I13" s="33">
        <v>766.53599999999994</v>
      </c>
      <c r="J13" s="33">
        <v>505.09099999999995</v>
      </c>
      <c r="K13" s="131">
        <v>444.13900000000001</v>
      </c>
      <c r="L13" s="34" t="s">
        <v>14</v>
      </c>
      <c r="M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</row>
    <row r="14" spans="1:84" ht="15.75" customHeight="1">
      <c r="A14" s="197" t="s">
        <v>15</v>
      </c>
      <c r="B14" s="18">
        <v>5088.88</v>
      </c>
      <c r="C14" s="18">
        <v>5769.268</v>
      </c>
      <c r="D14" s="18">
        <v>5847.65</v>
      </c>
      <c r="E14" s="18">
        <v>6724.7269999999999</v>
      </c>
      <c r="F14" s="128">
        <v>7600.2830000000004</v>
      </c>
      <c r="G14" s="18">
        <v>448.91500000000002</v>
      </c>
      <c r="H14" s="18">
        <v>411.10600000000005</v>
      </c>
      <c r="I14" s="18">
        <v>728.62199999999996</v>
      </c>
      <c r="J14" s="18">
        <v>454.31400000000002</v>
      </c>
      <c r="K14" s="128">
        <v>400.21099999999996</v>
      </c>
      <c r="L14" s="36" t="s">
        <v>16</v>
      </c>
      <c r="M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</row>
    <row r="15" spans="1:84">
      <c r="A15" s="40" t="s">
        <v>17</v>
      </c>
      <c r="B15" s="38">
        <v>67.299000000000007</v>
      </c>
      <c r="C15" s="38">
        <v>69.697000000000003</v>
      </c>
      <c r="D15" s="38">
        <v>82.792000000000002</v>
      </c>
      <c r="E15" s="38">
        <v>79.884</v>
      </c>
      <c r="F15" s="132">
        <v>75.516000000000005</v>
      </c>
      <c r="G15" s="38">
        <v>0.99400000000000011</v>
      </c>
      <c r="H15" s="38">
        <v>0.73</v>
      </c>
      <c r="I15" s="38">
        <v>0.74099999999999999</v>
      </c>
      <c r="J15" s="7">
        <v>1.5109999999999999</v>
      </c>
      <c r="K15" s="132">
        <v>4.4640000000000004</v>
      </c>
      <c r="L15" s="41" t="s">
        <v>18</v>
      </c>
      <c r="M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</row>
    <row r="16" spans="1:84">
      <c r="A16" s="40" t="s">
        <v>19</v>
      </c>
      <c r="B16" s="38">
        <v>264.03500000000003</v>
      </c>
      <c r="C16" s="38">
        <v>258.29700000000003</v>
      </c>
      <c r="D16" s="38">
        <v>246.322</v>
      </c>
      <c r="E16" s="38">
        <v>250.13</v>
      </c>
      <c r="F16" s="132">
        <v>279.40300000000002</v>
      </c>
      <c r="G16" s="38">
        <v>82.082999999999998</v>
      </c>
      <c r="H16" s="38">
        <v>113.79300000000001</v>
      </c>
      <c r="I16" s="38">
        <v>101.773</v>
      </c>
      <c r="J16" s="38">
        <v>130.45999999999998</v>
      </c>
      <c r="K16" s="132">
        <v>111.54600000000001</v>
      </c>
      <c r="L16" s="41" t="s">
        <v>20</v>
      </c>
      <c r="M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</row>
    <row r="17" spans="1:84">
      <c r="A17" s="40" t="s">
        <v>21</v>
      </c>
      <c r="B17" s="38">
        <v>76.988</v>
      </c>
      <c r="C17" s="38">
        <v>82.11</v>
      </c>
      <c r="D17" s="38">
        <v>92.063000000000002</v>
      </c>
      <c r="E17" s="38">
        <v>104.04300000000001</v>
      </c>
      <c r="F17" s="132">
        <v>117.22499999999999</v>
      </c>
      <c r="G17" s="38">
        <v>3.423</v>
      </c>
      <c r="H17" s="38">
        <v>3.8839999999999999</v>
      </c>
      <c r="I17" s="38">
        <v>3.9259999999999997</v>
      </c>
      <c r="J17" s="38">
        <v>4.7879999999999994</v>
      </c>
      <c r="K17" s="132">
        <v>4.6150000000000002</v>
      </c>
      <c r="L17" s="41" t="s">
        <v>22</v>
      </c>
      <c r="M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</row>
    <row r="18" spans="1:84">
      <c r="A18" s="40" t="s">
        <v>23</v>
      </c>
      <c r="B18" s="38">
        <v>58.646999999999998</v>
      </c>
      <c r="C18" s="38">
        <v>44.968000000000004</v>
      </c>
      <c r="D18" s="38">
        <v>43.252000000000002</v>
      </c>
      <c r="E18" s="38">
        <v>37.359000000000002</v>
      </c>
      <c r="F18" s="132">
        <v>40.366999999999997</v>
      </c>
      <c r="G18" s="38">
        <v>0.59100000000000008</v>
      </c>
      <c r="H18" s="38">
        <v>0.441</v>
      </c>
      <c r="I18" s="38">
        <v>0.44499999999999995</v>
      </c>
      <c r="J18" s="38">
        <v>0.50600000000000001</v>
      </c>
      <c r="K18" s="132">
        <v>0.44600000000000001</v>
      </c>
      <c r="L18" s="41" t="s">
        <v>24</v>
      </c>
      <c r="M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</row>
    <row r="19" spans="1:84">
      <c r="A19" s="40" t="s">
        <v>25</v>
      </c>
      <c r="B19" s="38">
        <v>1334.6659999999999</v>
      </c>
      <c r="C19" s="38">
        <v>1570.5419999999999</v>
      </c>
      <c r="D19" s="38">
        <v>1195.588</v>
      </c>
      <c r="E19" s="38">
        <v>1510.0119999999999</v>
      </c>
      <c r="F19" s="132">
        <v>1540.866</v>
      </c>
      <c r="G19" s="38">
        <v>84.106999999999999</v>
      </c>
      <c r="H19" s="38">
        <v>107.235</v>
      </c>
      <c r="I19" s="38">
        <v>347.69799999999998</v>
      </c>
      <c r="J19" s="38">
        <v>57.370999999999995</v>
      </c>
      <c r="K19" s="132">
        <v>59.668999999999997</v>
      </c>
      <c r="L19" s="41" t="s">
        <v>26</v>
      </c>
      <c r="M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</row>
    <row r="20" spans="1:84">
      <c r="A20" s="40" t="s">
        <v>27</v>
      </c>
      <c r="B20" s="38">
        <v>1027.1969999999999</v>
      </c>
      <c r="C20" s="38">
        <v>1237.413</v>
      </c>
      <c r="D20" s="38">
        <v>1259.4359999999999</v>
      </c>
      <c r="E20" s="38">
        <v>1140</v>
      </c>
      <c r="F20" s="132">
        <v>1201.7059999999999</v>
      </c>
      <c r="G20" s="38">
        <v>33.730999999999995</v>
      </c>
      <c r="H20" s="38">
        <v>30.306000000000001</v>
      </c>
      <c r="I20" s="38">
        <v>48.863999999999997</v>
      </c>
      <c r="J20" s="38">
        <v>45.254000000000005</v>
      </c>
      <c r="K20" s="132">
        <v>34.456000000000003</v>
      </c>
      <c r="L20" s="41" t="s">
        <v>28</v>
      </c>
      <c r="M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</row>
    <row r="21" spans="1:84">
      <c r="A21" s="40" t="s">
        <v>29</v>
      </c>
      <c r="B21" s="38">
        <v>106.996</v>
      </c>
      <c r="C21" s="38">
        <v>101.886</v>
      </c>
      <c r="D21" s="38">
        <v>248.24799999999999</v>
      </c>
      <c r="E21" s="38">
        <v>303.42500000000001</v>
      </c>
      <c r="F21" s="132">
        <v>890.74199999999996</v>
      </c>
      <c r="G21" s="38">
        <v>47.779000000000003</v>
      </c>
      <c r="H21" s="38">
        <v>16.417000000000002</v>
      </c>
      <c r="I21" s="38">
        <v>33.091000000000001</v>
      </c>
      <c r="J21" s="38">
        <v>27.695999999999998</v>
      </c>
      <c r="K21" s="132">
        <v>29.303000000000001</v>
      </c>
      <c r="L21" s="41" t="s">
        <v>30</v>
      </c>
      <c r="M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</row>
    <row r="22" spans="1:84">
      <c r="A22" s="40" t="s">
        <v>31</v>
      </c>
      <c r="B22" s="38">
        <v>42.155999999999999</v>
      </c>
      <c r="C22" s="38">
        <v>48.603999999999999</v>
      </c>
      <c r="D22" s="38">
        <v>59.741</v>
      </c>
      <c r="E22" s="38">
        <v>62.756</v>
      </c>
      <c r="F22" s="132">
        <v>100.693</v>
      </c>
      <c r="G22" s="38">
        <v>1.8819999999999999</v>
      </c>
      <c r="H22" s="38">
        <v>0.626</v>
      </c>
      <c r="I22" s="38">
        <v>1.494</v>
      </c>
      <c r="J22" s="38">
        <v>1.1830000000000001</v>
      </c>
      <c r="K22" s="132">
        <v>2.3719999999999999</v>
      </c>
      <c r="L22" s="41" t="s">
        <v>32</v>
      </c>
      <c r="M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</row>
    <row r="23" spans="1:84">
      <c r="A23" s="40" t="s">
        <v>33</v>
      </c>
      <c r="B23" s="38">
        <v>1108.8150000000001</v>
      </c>
      <c r="C23" s="38">
        <v>1224.6379999999999</v>
      </c>
      <c r="D23" s="38">
        <v>1393.809</v>
      </c>
      <c r="E23" s="38">
        <v>1867.778</v>
      </c>
      <c r="F23" s="132">
        <v>1829.6579999999999</v>
      </c>
      <c r="G23" s="38">
        <v>52.532000000000004</v>
      </c>
      <c r="H23" s="38">
        <v>23.207999999999998</v>
      </c>
      <c r="I23" s="38">
        <v>30.66</v>
      </c>
      <c r="J23" s="38">
        <v>36.759</v>
      </c>
      <c r="K23" s="132">
        <v>36.659999999999997</v>
      </c>
      <c r="L23" s="41" t="s">
        <v>34</v>
      </c>
      <c r="M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</row>
    <row r="24" spans="1:84">
      <c r="A24" s="40" t="s">
        <v>35</v>
      </c>
      <c r="B24" s="38">
        <v>1.8049999999999999</v>
      </c>
      <c r="C24" s="38">
        <v>4.5019999999999998</v>
      </c>
      <c r="D24" s="38">
        <v>7.6239999999999997</v>
      </c>
      <c r="E24" s="38">
        <v>4.7569999999999997</v>
      </c>
      <c r="F24" s="132">
        <v>4.2619999999999996</v>
      </c>
      <c r="G24" s="38">
        <v>8.8999999999999996E-2</v>
      </c>
      <c r="H24" s="38">
        <v>1.028</v>
      </c>
      <c r="I24" s="38" t="s">
        <v>324</v>
      </c>
      <c r="J24" s="38">
        <v>1.0759999999999998</v>
      </c>
      <c r="K24" s="132">
        <v>6.2E-2</v>
      </c>
      <c r="L24" s="41" t="s">
        <v>36</v>
      </c>
      <c r="M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</row>
    <row r="25" spans="1:84">
      <c r="A25" s="40" t="s">
        <v>37</v>
      </c>
      <c r="B25" s="38">
        <v>167.81299999999999</v>
      </c>
      <c r="C25" s="38">
        <v>244.51900000000001</v>
      </c>
      <c r="D25" s="38">
        <v>240.797</v>
      </c>
      <c r="E25" s="38">
        <v>344.69099999999997</v>
      </c>
      <c r="F25" s="132">
        <v>406.70699999999999</v>
      </c>
      <c r="G25" s="38">
        <v>23.533999999999999</v>
      </c>
      <c r="H25" s="38">
        <v>28.248999999999999</v>
      </c>
      <c r="I25" s="38">
        <v>36.61</v>
      </c>
      <c r="J25" s="38">
        <v>26.439</v>
      </c>
      <c r="K25" s="132">
        <v>19.140999999999998</v>
      </c>
      <c r="L25" s="41" t="s">
        <v>38</v>
      </c>
      <c r="M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</row>
    <row r="26" spans="1:84">
      <c r="A26" s="40" t="s">
        <v>39</v>
      </c>
      <c r="B26" s="38">
        <v>36.595999999999997</v>
      </c>
      <c r="C26" s="38">
        <v>46.258000000000003</v>
      </c>
      <c r="D26" s="38">
        <v>59.265000000000001</v>
      </c>
      <c r="E26" s="38">
        <v>62.125</v>
      </c>
      <c r="F26" s="132">
        <v>64.397999999999996</v>
      </c>
      <c r="G26" s="38">
        <v>1.425</v>
      </c>
      <c r="H26" s="38">
        <v>0.47100000000000003</v>
      </c>
      <c r="I26" s="38">
        <v>1.2349999999999999</v>
      </c>
      <c r="J26" s="38">
        <v>1.3480000000000001</v>
      </c>
      <c r="K26" s="132">
        <v>0.442</v>
      </c>
      <c r="L26" s="41" t="s">
        <v>40</v>
      </c>
      <c r="M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</row>
    <row r="27" spans="1:84">
      <c r="A27" s="40" t="s">
        <v>41</v>
      </c>
      <c r="B27" s="38">
        <v>276.87599999999998</v>
      </c>
      <c r="C27" s="38">
        <v>256.74900000000002</v>
      </c>
      <c r="D27" s="38">
        <v>306.93799999999999</v>
      </c>
      <c r="E27" s="38">
        <v>338.31099999999998</v>
      </c>
      <c r="F27" s="132">
        <v>426.00299999999999</v>
      </c>
      <c r="G27" s="38">
        <v>46.720999999999997</v>
      </c>
      <c r="H27" s="38">
        <v>34.871000000000002</v>
      </c>
      <c r="I27" s="38">
        <v>63.126000000000005</v>
      </c>
      <c r="J27" s="38">
        <v>48.933</v>
      </c>
      <c r="K27" s="132">
        <v>43.975999999999999</v>
      </c>
      <c r="L27" s="41" t="s">
        <v>42</v>
      </c>
      <c r="M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</row>
    <row r="28" spans="1:84">
      <c r="A28" s="40" t="s">
        <v>43</v>
      </c>
      <c r="B28" s="38">
        <v>62.47</v>
      </c>
      <c r="C28" s="38">
        <v>90.72</v>
      </c>
      <c r="D28" s="38">
        <v>85.051000000000002</v>
      </c>
      <c r="E28" s="38">
        <v>98.242999999999995</v>
      </c>
      <c r="F28" s="132">
        <v>104.121</v>
      </c>
      <c r="G28" s="38">
        <v>11.141</v>
      </c>
      <c r="H28" s="38">
        <v>10.533000000000001</v>
      </c>
      <c r="I28" s="38">
        <v>10.288</v>
      </c>
      <c r="J28" s="38">
        <v>9.8350000000000009</v>
      </c>
      <c r="K28" s="132">
        <v>8.4510000000000005</v>
      </c>
      <c r="L28" s="41" t="s">
        <v>44</v>
      </c>
      <c r="M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</row>
    <row r="29" spans="1:84" ht="25.5">
      <c r="A29" s="198" t="s">
        <v>239</v>
      </c>
      <c r="B29" s="38">
        <v>456.52100000000002</v>
      </c>
      <c r="C29" s="38">
        <v>488.36500000000001</v>
      </c>
      <c r="D29" s="38">
        <v>526.72400000000005</v>
      </c>
      <c r="E29" s="38">
        <v>521.21299999999997</v>
      </c>
      <c r="F29" s="132">
        <v>518.61599999999999</v>
      </c>
      <c r="G29" s="38">
        <v>58.882999999999996</v>
      </c>
      <c r="H29" s="38">
        <v>39.314</v>
      </c>
      <c r="I29" s="38">
        <v>48.668000000000006</v>
      </c>
      <c r="J29" s="38">
        <v>61.155000000000001</v>
      </c>
      <c r="K29" s="132">
        <v>44.608000000000004</v>
      </c>
      <c r="L29" s="199" t="s">
        <v>238</v>
      </c>
      <c r="M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</row>
    <row r="30" spans="1:84">
      <c r="A30" s="194" t="s">
        <v>46</v>
      </c>
      <c r="B30" s="18">
        <v>798.14700000000005</v>
      </c>
      <c r="C30" s="18">
        <v>461.22899999999998</v>
      </c>
      <c r="D30" s="18">
        <v>583.10699999999997</v>
      </c>
      <c r="E30" s="18">
        <v>551.10199999999998</v>
      </c>
      <c r="F30" s="128">
        <v>649.95000000000005</v>
      </c>
      <c r="G30" s="18">
        <v>83.54</v>
      </c>
      <c r="H30" s="18">
        <v>39.375</v>
      </c>
      <c r="I30" s="18">
        <v>37.914000000000001</v>
      </c>
      <c r="J30" s="18">
        <v>50.777000000000001</v>
      </c>
      <c r="K30" s="128">
        <v>43.928000000000004</v>
      </c>
      <c r="L30" s="195" t="s">
        <v>47</v>
      </c>
      <c r="M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</row>
    <row r="31" spans="1:84">
      <c r="A31" s="40" t="s">
        <v>68</v>
      </c>
      <c r="B31" s="38">
        <v>121.18600000000001</v>
      </c>
      <c r="C31" s="38">
        <v>45.521999999999998</v>
      </c>
      <c r="D31" s="38">
        <v>109.60599999999999</v>
      </c>
      <c r="E31" s="38">
        <v>48.113</v>
      </c>
      <c r="F31" s="132">
        <v>77.936000000000007</v>
      </c>
      <c r="G31" s="38">
        <v>18.885999999999999</v>
      </c>
      <c r="H31" s="38">
        <v>8.4390000000000001</v>
      </c>
      <c r="I31" s="38">
        <v>8.7720000000000002</v>
      </c>
      <c r="J31" s="38">
        <v>8.3879999999999999</v>
      </c>
      <c r="K31" s="132">
        <v>11.643000000000001</v>
      </c>
      <c r="L31" s="41" t="s">
        <v>69</v>
      </c>
      <c r="M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</row>
    <row r="32" spans="1:84">
      <c r="A32" s="40" t="s">
        <v>48</v>
      </c>
      <c r="B32" s="46">
        <v>20.239000000000001</v>
      </c>
      <c r="C32" s="46">
        <v>14.571999999999999</v>
      </c>
      <c r="D32" s="46">
        <v>15.359</v>
      </c>
      <c r="E32" s="46">
        <v>31.806000000000001</v>
      </c>
      <c r="F32" s="133">
        <v>69.834000000000003</v>
      </c>
      <c r="G32" s="46">
        <v>34.882999999999996</v>
      </c>
      <c r="H32" s="46">
        <v>21.000999999999998</v>
      </c>
      <c r="I32" s="46">
        <v>16.861000000000001</v>
      </c>
      <c r="J32" s="46">
        <v>23.788</v>
      </c>
      <c r="K32" s="133">
        <v>17.135000000000002</v>
      </c>
      <c r="L32" s="41" t="s">
        <v>49</v>
      </c>
      <c r="M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</row>
    <row r="33" spans="1:84">
      <c r="A33" s="40" t="s">
        <v>50</v>
      </c>
      <c r="B33" s="38">
        <v>45.244999999999997</v>
      </c>
      <c r="C33" s="38">
        <v>46.975999999999999</v>
      </c>
      <c r="D33" s="38">
        <v>62.957000000000001</v>
      </c>
      <c r="E33" s="38">
        <v>78.518000000000001</v>
      </c>
      <c r="F33" s="132">
        <v>73.200999999999993</v>
      </c>
      <c r="G33" s="38">
        <v>1.917</v>
      </c>
      <c r="H33" s="38">
        <v>0.24299999999999999</v>
      </c>
      <c r="I33" s="38">
        <v>0.72400000000000009</v>
      </c>
      <c r="J33" s="38">
        <v>0.78</v>
      </c>
      <c r="K33" s="132">
        <v>0.97900000000000009</v>
      </c>
      <c r="L33" s="41" t="s">
        <v>51</v>
      </c>
      <c r="M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</row>
    <row r="34" spans="1:84">
      <c r="A34" s="40" t="s">
        <v>52</v>
      </c>
      <c r="B34" s="38">
        <v>34.701999999999998</v>
      </c>
      <c r="C34" s="38">
        <v>34.909999999999997</v>
      </c>
      <c r="D34" s="38">
        <v>52.472999999999999</v>
      </c>
      <c r="E34" s="38">
        <v>44.994999999999997</v>
      </c>
      <c r="F34" s="132">
        <v>56.374000000000002</v>
      </c>
      <c r="G34" s="38">
        <v>0.24899999999999997</v>
      </c>
      <c r="H34" s="38">
        <v>0.28999999999999998</v>
      </c>
      <c r="I34" s="38">
        <v>0.38</v>
      </c>
      <c r="J34" s="38">
        <v>0.45700000000000002</v>
      </c>
      <c r="K34" s="132">
        <v>0.24199999999999999</v>
      </c>
      <c r="L34" s="41" t="s">
        <v>53</v>
      </c>
      <c r="M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</row>
    <row r="35" spans="1:84">
      <c r="A35" s="40" t="s">
        <v>54</v>
      </c>
      <c r="B35" s="38">
        <v>33.067</v>
      </c>
      <c r="C35" s="38">
        <v>42.978999999999999</v>
      </c>
      <c r="D35" s="38">
        <v>59.085999999999999</v>
      </c>
      <c r="E35" s="38">
        <v>64.504000000000005</v>
      </c>
      <c r="F35" s="132">
        <v>98.736000000000004</v>
      </c>
      <c r="G35" s="38">
        <v>1.7329999999999999</v>
      </c>
      <c r="H35" s="38">
        <v>1.377</v>
      </c>
      <c r="I35" s="38">
        <v>2.855</v>
      </c>
      <c r="J35" s="38">
        <v>3.879</v>
      </c>
      <c r="K35" s="132">
        <v>3.581</v>
      </c>
      <c r="L35" s="41" t="s">
        <v>55</v>
      </c>
      <c r="M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</row>
    <row r="36" spans="1:84">
      <c r="A36" s="40" t="s">
        <v>72</v>
      </c>
      <c r="B36" s="38">
        <v>268.48700000000002</v>
      </c>
      <c r="C36" s="38">
        <v>188.13900000000001</v>
      </c>
      <c r="D36" s="38">
        <v>232.518</v>
      </c>
      <c r="E36" s="38">
        <v>208.83199999999999</v>
      </c>
      <c r="F36" s="38">
        <v>194.911</v>
      </c>
      <c r="G36" s="121">
        <v>11.698</v>
      </c>
      <c r="H36" s="38">
        <v>1.9589999999999999</v>
      </c>
      <c r="I36" s="38">
        <v>2.7120000000000002</v>
      </c>
      <c r="J36" s="38">
        <v>7.5860000000000003</v>
      </c>
      <c r="K36" s="132">
        <v>3.319</v>
      </c>
      <c r="L36" s="41" t="s">
        <v>73</v>
      </c>
      <c r="M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</row>
    <row r="37" spans="1:84">
      <c r="A37" s="40" t="s">
        <v>56</v>
      </c>
      <c r="B37" s="38">
        <v>21.242000000000001</v>
      </c>
      <c r="C37" s="38">
        <v>18.006</v>
      </c>
      <c r="D37" s="38">
        <v>16.369</v>
      </c>
      <c r="E37" s="38">
        <v>27.082999999999998</v>
      </c>
      <c r="F37" s="132">
        <v>17.724</v>
      </c>
      <c r="G37" s="38" t="s">
        <v>324</v>
      </c>
      <c r="H37" s="38">
        <v>5.3999999999999999E-2</v>
      </c>
      <c r="I37" s="38">
        <v>7.4999999999999997E-2</v>
      </c>
      <c r="J37" s="38">
        <v>0.05</v>
      </c>
      <c r="K37" s="132">
        <v>0.161</v>
      </c>
      <c r="L37" s="41" t="s">
        <v>57</v>
      </c>
      <c r="M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</row>
    <row r="38" spans="1:84">
      <c r="A38" s="40" t="s">
        <v>58</v>
      </c>
      <c r="B38" s="38">
        <v>253.97900000000001</v>
      </c>
      <c r="C38" s="38">
        <v>70.125</v>
      </c>
      <c r="D38" s="38">
        <v>34.738999999999997</v>
      </c>
      <c r="E38" s="38">
        <v>47.250999999999998</v>
      </c>
      <c r="F38" s="132">
        <v>61.234000000000002</v>
      </c>
      <c r="G38" s="38">
        <v>14.131</v>
      </c>
      <c r="H38" s="38">
        <v>6.0119999999999996</v>
      </c>
      <c r="I38" s="38">
        <v>5.5350000000000001</v>
      </c>
      <c r="J38" s="38">
        <v>5.8490000000000002</v>
      </c>
      <c r="K38" s="132">
        <v>6.8680000000000003</v>
      </c>
      <c r="L38" s="47" t="s">
        <v>59</v>
      </c>
      <c r="M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</row>
    <row r="39" spans="1:84" s="99" customFormat="1" ht="25.5">
      <c r="A39" s="200" t="s">
        <v>60</v>
      </c>
      <c r="B39" s="22">
        <v>622.91800000000001</v>
      </c>
      <c r="C39" s="22">
        <v>418.87200000000001</v>
      </c>
      <c r="D39" s="22">
        <v>569.53200000000004</v>
      </c>
      <c r="E39" s="22">
        <v>1007.4640000000001</v>
      </c>
      <c r="F39" s="129">
        <v>520.75300000000004</v>
      </c>
      <c r="G39" s="22">
        <v>329.51499999999999</v>
      </c>
      <c r="H39" s="22">
        <v>778.12</v>
      </c>
      <c r="I39" s="22">
        <v>502.89399999999995</v>
      </c>
      <c r="J39" s="22">
        <v>515.40600000000006</v>
      </c>
      <c r="K39" s="129">
        <v>548.03</v>
      </c>
      <c r="L39" s="86" t="s">
        <v>245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</row>
    <row r="40" spans="1:84">
      <c r="A40" s="40" t="s">
        <v>62</v>
      </c>
      <c r="B40" s="38">
        <v>7.1120000000000001</v>
      </c>
      <c r="C40" s="38">
        <v>11.922000000000001</v>
      </c>
      <c r="D40" s="38">
        <v>10.068</v>
      </c>
      <c r="E40" s="38">
        <v>13.105</v>
      </c>
      <c r="F40" s="132">
        <v>12.788</v>
      </c>
      <c r="G40" s="38">
        <v>0.503</v>
      </c>
      <c r="H40" s="38">
        <v>0.55900000000000005</v>
      </c>
      <c r="I40" s="38">
        <v>0.46599999999999997</v>
      </c>
      <c r="J40" s="38">
        <v>0.68599999999999994</v>
      </c>
      <c r="K40" s="132">
        <v>0.68700000000000006</v>
      </c>
      <c r="L40" s="41" t="s">
        <v>63</v>
      </c>
      <c r="M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</row>
    <row r="41" spans="1:84">
      <c r="A41" s="40" t="s">
        <v>64</v>
      </c>
      <c r="B41" s="38">
        <v>615.73599999999999</v>
      </c>
      <c r="C41" s="38">
        <v>406.86500000000001</v>
      </c>
      <c r="D41" s="38">
        <v>558.99599999999998</v>
      </c>
      <c r="E41" s="38">
        <v>994.12800000000004</v>
      </c>
      <c r="F41" s="132">
        <v>507.73099999999999</v>
      </c>
      <c r="G41" s="38">
        <v>328.98699999999997</v>
      </c>
      <c r="H41" s="38">
        <v>777.44799999999998</v>
      </c>
      <c r="I41" s="38">
        <v>502.42099999999999</v>
      </c>
      <c r="J41" s="38">
        <v>514.71799999999996</v>
      </c>
      <c r="K41" s="132">
        <v>547.33600000000001</v>
      </c>
      <c r="L41" s="41" t="s">
        <v>65</v>
      </c>
      <c r="M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</row>
    <row r="42" spans="1:84">
      <c r="A42" s="40" t="s">
        <v>58</v>
      </c>
      <c r="B42" s="50">
        <v>7.0000000000000007E-2</v>
      </c>
      <c r="C42" s="50">
        <v>8.5000000000000006E-2</v>
      </c>
      <c r="D42" s="50">
        <v>0.46800000000000003</v>
      </c>
      <c r="E42" s="50">
        <v>0.23100000000000001</v>
      </c>
      <c r="F42" s="155">
        <v>0.23400000000000001</v>
      </c>
      <c r="G42" s="38" t="s">
        <v>324</v>
      </c>
      <c r="H42" s="38">
        <v>0.11299999999999999</v>
      </c>
      <c r="I42" s="38" t="s">
        <v>324</v>
      </c>
      <c r="J42" s="38" t="s">
        <v>324</v>
      </c>
      <c r="K42" s="132" t="s">
        <v>324</v>
      </c>
      <c r="L42" s="47" t="s">
        <v>59</v>
      </c>
      <c r="M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</row>
    <row r="43" spans="1:84" s="99" customFormat="1" ht="13.5" thickBot="1">
      <c r="A43" s="51" t="s">
        <v>66</v>
      </c>
      <c r="B43" s="53">
        <v>4.5330000000000004</v>
      </c>
      <c r="C43" s="53">
        <v>4.74</v>
      </c>
      <c r="D43" s="53">
        <v>4.7709999999999999</v>
      </c>
      <c r="E43" s="53">
        <v>13.224</v>
      </c>
      <c r="F43" s="134">
        <v>9.8279999999999994</v>
      </c>
      <c r="G43" s="53" t="s">
        <v>324</v>
      </c>
      <c r="H43" s="53">
        <v>0.56800000000000006</v>
      </c>
      <c r="I43" s="53">
        <v>0.32600000000000001</v>
      </c>
      <c r="J43" s="53">
        <v>0.23900000000000002</v>
      </c>
      <c r="K43" s="134">
        <v>0.41300000000000003</v>
      </c>
      <c r="L43" s="54" t="s">
        <v>67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</row>
    <row r="44" spans="1:84" s="99" customFormat="1" ht="20.25" customHeight="1" thickBot="1">
      <c r="A44" s="266" t="s">
        <v>289</v>
      </c>
      <c r="B44" s="59">
        <v>1603.0129999999999</v>
      </c>
      <c r="C44" s="59">
        <v>1270.1320000000001</v>
      </c>
      <c r="D44" s="59">
        <v>1625.9880000000001</v>
      </c>
      <c r="E44" s="59">
        <v>1614.579</v>
      </c>
      <c r="F44" s="136">
        <v>1644.751</v>
      </c>
      <c r="G44" s="59">
        <v>96.454999999999998</v>
      </c>
      <c r="H44" s="59">
        <v>43.250999999999998</v>
      </c>
      <c r="I44" s="59">
        <v>43.195999999999998</v>
      </c>
      <c r="J44" s="59">
        <v>66.394999999999996</v>
      </c>
      <c r="K44" s="136">
        <v>53.142000000000003</v>
      </c>
      <c r="L44" s="267" t="s">
        <v>295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</row>
    <row r="45" spans="1:84">
      <c r="A45" s="40" t="s">
        <v>254</v>
      </c>
      <c r="B45" s="38">
        <v>0.313</v>
      </c>
      <c r="C45" s="38">
        <v>0.95399999999999996</v>
      </c>
      <c r="D45" s="38">
        <v>6.4180000000000001</v>
      </c>
      <c r="E45" s="38">
        <v>2.907</v>
      </c>
      <c r="F45" s="38">
        <v>3.07</v>
      </c>
      <c r="G45" s="121" t="s">
        <v>324</v>
      </c>
      <c r="H45" s="38" t="s">
        <v>324</v>
      </c>
      <c r="I45" s="38">
        <v>0.05</v>
      </c>
      <c r="J45" s="38" t="s">
        <v>324</v>
      </c>
      <c r="K45" s="132">
        <v>0.26200000000000001</v>
      </c>
      <c r="L45" s="41" t="s">
        <v>286</v>
      </c>
      <c r="M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</row>
    <row r="46" spans="1:84">
      <c r="A46" s="40" t="s">
        <v>74</v>
      </c>
      <c r="B46" s="38">
        <v>503.50400000000002</v>
      </c>
      <c r="C46" s="38">
        <v>416.06299999999999</v>
      </c>
      <c r="D46" s="38">
        <v>506.976</v>
      </c>
      <c r="E46" s="38">
        <v>514.26599999999996</v>
      </c>
      <c r="F46" s="38">
        <v>423.024</v>
      </c>
      <c r="G46" s="121">
        <v>8.3040000000000003</v>
      </c>
      <c r="H46" s="38">
        <v>2.0100000000000002</v>
      </c>
      <c r="I46" s="38">
        <v>3.4250000000000003</v>
      </c>
      <c r="J46" s="38">
        <v>13.516</v>
      </c>
      <c r="K46" s="132">
        <v>7.1630000000000003</v>
      </c>
      <c r="L46" s="41" t="s">
        <v>75</v>
      </c>
      <c r="M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</row>
    <row r="47" spans="1:84">
      <c r="A47" s="40" t="s">
        <v>76</v>
      </c>
      <c r="B47" s="38">
        <v>258.01299999999998</v>
      </c>
      <c r="C47" s="38">
        <v>220.095</v>
      </c>
      <c r="D47" s="38">
        <v>338.23500000000001</v>
      </c>
      <c r="E47" s="38">
        <v>384.82299999999998</v>
      </c>
      <c r="F47" s="38">
        <v>423.56099999999998</v>
      </c>
      <c r="G47" s="121">
        <v>1.9940000000000002</v>
      </c>
      <c r="H47" s="38">
        <v>0.23100000000000001</v>
      </c>
      <c r="I47" s="38">
        <v>1.129</v>
      </c>
      <c r="J47" s="38">
        <v>1.111</v>
      </c>
      <c r="K47" s="132">
        <v>0.97000000000000008</v>
      </c>
      <c r="L47" s="41" t="s">
        <v>77</v>
      </c>
      <c r="M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</row>
    <row r="48" spans="1:84" s="99" customFormat="1" ht="13.5" thickBot="1">
      <c r="A48" s="58" t="s">
        <v>78</v>
      </c>
      <c r="B48" s="59">
        <v>43.036000000000001</v>
      </c>
      <c r="C48" s="59">
        <v>171.791</v>
      </c>
      <c r="D48" s="59">
        <v>191.25200000000001</v>
      </c>
      <c r="E48" s="59">
        <v>161.48099999999999</v>
      </c>
      <c r="F48" s="59">
        <v>145.14599999999999</v>
      </c>
      <c r="G48" s="123">
        <v>2.569</v>
      </c>
      <c r="H48" s="59">
        <v>1.6260000000000001</v>
      </c>
      <c r="I48" s="59">
        <v>0.67800000000000005</v>
      </c>
      <c r="J48" s="59">
        <v>0.96299999999999997</v>
      </c>
      <c r="K48" s="136">
        <v>0.81899999999999995</v>
      </c>
      <c r="L48" s="60" t="s">
        <v>79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</row>
    <row r="49" spans="1:84" ht="13.5" thickBot="1">
      <c r="A49" s="191" t="s">
        <v>80</v>
      </c>
      <c r="B49" s="27">
        <v>2357.2359999999999</v>
      </c>
      <c r="C49" s="27">
        <v>2375.5700000000002</v>
      </c>
      <c r="D49" s="27">
        <v>2469.7460000000001</v>
      </c>
      <c r="E49" s="27">
        <v>2634.692</v>
      </c>
      <c r="F49" s="27">
        <v>3017.1030000000001</v>
      </c>
      <c r="G49" s="120">
        <v>136.458</v>
      </c>
      <c r="H49" s="27">
        <v>71.109000000000009</v>
      </c>
      <c r="I49" s="27">
        <v>90.447000000000003</v>
      </c>
      <c r="J49" s="27">
        <v>95.668000000000006</v>
      </c>
      <c r="K49" s="130">
        <v>105.75700000000001</v>
      </c>
      <c r="L49" s="201" t="s">
        <v>81</v>
      </c>
      <c r="M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</row>
    <row r="50" spans="1:84" s="99" customFormat="1" ht="20.25" customHeight="1" thickBot="1">
      <c r="A50" s="191" t="s">
        <v>7</v>
      </c>
      <c r="B50" s="15">
        <v>1907.2550000000001</v>
      </c>
      <c r="C50" s="15">
        <v>1819.53</v>
      </c>
      <c r="D50" s="15">
        <v>1966.634</v>
      </c>
      <c r="E50" s="15">
        <v>2058.13</v>
      </c>
      <c r="F50" s="15">
        <v>2482.3870000000002</v>
      </c>
      <c r="G50" s="118">
        <v>63.054000000000002</v>
      </c>
      <c r="H50" s="15">
        <v>61.28</v>
      </c>
      <c r="I50" s="15">
        <v>76.619</v>
      </c>
      <c r="J50" s="15">
        <v>79.402000000000001</v>
      </c>
      <c r="K50" s="127">
        <v>82.03</v>
      </c>
      <c r="L50" s="201" t="s">
        <v>8</v>
      </c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</row>
    <row r="51" spans="1:84">
      <c r="A51" s="40" t="s">
        <v>82</v>
      </c>
      <c r="B51" s="38">
        <v>57.51</v>
      </c>
      <c r="C51" s="38">
        <v>55.234000000000002</v>
      </c>
      <c r="D51" s="38">
        <v>57.616999999999997</v>
      </c>
      <c r="E51" s="38">
        <v>67.921000000000006</v>
      </c>
      <c r="F51" s="38">
        <v>106.851</v>
      </c>
      <c r="G51" s="121">
        <v>13.673</v>
      </c>
      <c r="H51" s="38">
        <v>11.76</v>
      </c>
      <c r="I51" s="38">
        <v>15.167999999999999</v>
      </c>
      <c r="J51" s="38">
        <v>15.173999999999999</v>
      </c>
      <c r="K51" s="132">
        <v>17.46</v>
      </c>
      <c r="L51" s="41" t="s">
        <v>83</v>
      </c>
      <c r="M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</row>
    <row r="52" spans="1:84" ht="13.5" thickBot="1">
      <c r="A52" s="40" t="s">
        <v>84</v>
      </c>
      <c r="B52" s="38">
        <v>1849.7449999999999</v>
      </c>
      <c r="C52" s="38">
        <v>1764.296</v>
      </c>
      <c r="D52" s="38">
        <v>1909.0170000000001</v>
      </c>
      <c r="E52" s="38">
        <v>1990.2090000000001</v>
      </c>
      <c r="F52" s="38">
        <v>2375.5360000000001</v>
      </c>
      <c r="G52" s="121">
        <v>49.381</v>
      </c>
      <c r="H52" s="38">
        <v>49.52</v>
      </c>
      <c r="I52" s="38">
        <v>61.451000000000001</v>
      </c>
      <c r="J52" s="38">
        <v>64.227999999999994</v>
      </c>
      <c r="K52" s="132">
        <v>64.570000000000007</v>
      </c>
      <c r="L52" s="41" t="s">
        <v>242</v>
      </c>
      <c r="M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</row>
    <row r="53" spans="1:84" s="99" customFormat="1" ht="20.25" customHeight="1" thickBot="1">
      <c r="A53" s="202" t="s">
        <v>85</v>
      </c>
      <c r="B53" s="15">
        <v>449.98099999999999</v>
      </c>
      <c r="C53" s="15">
        <v>556.04</v>
      </c>
      <c r="D53" s="15">
        <v>503.11200000000002</v>
      </c>
      <c r="E53" s="15">
        <v>576.56200000000001</v>
      </c>
      <c r="F53" s="15">
        <v>534.71600000000001</v>
      </c>
      <c r="G53" s="118">
        <v>73.403999999999996</v>
      </c>
      <c r="H53" s="15">
        <v>9.8289999999999988</v>
      </c>
      <c r="I53" s="15">
        <v>13.827999999999999</v>
      </c>
      <c r="J53" s="15">
        <v>16.265999999999998</v>
      </c>
      <c r="K53" s="127">
        <v>23.727</v>
      </c>
      <c r="L53" s="201" t="s">
        <v>86</v>
      </c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</row>
    <row r="54" spans="1:84" ht="25.5">
      <c r="A54" s="200" t="s">
        <v>87</v>
      </c>
      <c r="B54" s="66">
        <v>435.99700000000001</v>
      </c>
      <c r="C54" s="66">
        <v>537.20299999999997</v>
      </c>
      <c r="D54" s="66">
        <v>479.95400000000001</v>
      </c>
      <c r="E54" s="66">
        <v>556.69899999999996</v>
      </c>
      <c r="F54" s="66">
        <v>519.63300000000004</v>
      </c>
      <c r="G54" s="124">
        <v>67.423999999999992</v>
      </c>
      <c r="H54" s="66">
        <v>5.585</v>
      </c>
      <c r="I54" s="66">
        <v>8.2460000000000004</v>
      </c>
      <c r="J54" s="66">
        <v>10.588000000000001</v>
      </c>
      <c r="K54" s="137">
        <v>21.241</v>
      </c>
      <c r="L54" s="86" t="s">
        <v>88</v>
      </c>
      <c r="M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</row>
    <row r="55" spans="1:84">
      <c r="A55" s="40" t="s">
        <v>89</v>
      </c>
      <c r="B55" s="38">
        <v>59.661000000000001</v>
      </c>
      <c r="C55" s="38">
        <v>66.206000000000003</v>
      </c>
      <c r="D55" s="38">
        <v>96.546000000000006</v>
      </c>
      <c r="E55" s="38">
        <v>105.182</v>
      </c>
      <c r="F55" s="38">
        <v>97.998000000000005</v>
      </c>
      <c r="G55" s="121">
        <v>0.41800000000000004</v>
      </c>
      <c r="H55" s="38">
        <v>0.41699999999999998</v>
      </c>
      <c r="I55" s="38">
        <v>0.46599999999999997</v>
      </c>
      <c r="J55" s="38">
        <v>1.0029999999999999</v>
      </c>
      <c r="K55" s="132">
        <v>0.23599999999999999</v>
      </c>
      <c r="L55" s="41" t="s">
        <v>90</v>
      </c>
      <c r="M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</row>
    <row r="56" spans="1:84">
      <c r="A56" s="40" t="s">
        <v>91</v>
      </c>
      <c r="B56" s="38" t="s">
        <v>324</v>
      </c>
      <c r="C56" s="38">
        <v>0.217</v>
      </c>
      <c r="D56" s="38">
        <v>0.33600000000000002</v>
      </c>
      <c r="E56" s="38">
        <v>0.52100000000000002</v>
      </c>
      <c r="F56" s="38">
        <v>0.29299999999999998</v>
      </c>
      <c r="G56" s="121" t="s">
        <v>324</v>
      </c>
      <c r="H56" s="38">
        <v>8.7999999999999995E-2</v>
      </c>
      <c r="I56" s="38" t="s">
        <v>324</v>
      </c>
      <c r="J56" s="38">
        <v>0.11699999999999999</v>
      </c>
      <c r="K56" s="132" t="s">
        <v>324</v>
      </c>
      <c r="L56" s="41" t="s">
        <v>92</v>
      </c>
      <c r="M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</row>
    <row r="57" spans="1:84">
      <c r="A57" s="40" t="s">
        <v>93</v>
      </c>
      <c r="B57" s="38">
        <v>318.53399999999999</v>
      </c>
      <c r="C57" s="38">
        <v>362.07900000000001</v>
      </c>
      <c r="D57" s="38">
        <v>267.06400000000002</v>
      </c>
      <c r="E57" s="38">
        <v>304.60500000000002</v>
      </c>
      <c r="F57" s="38">
        <v>302.041</v>
      </c>
      <c r="G57" s="121">
        <v>61.809999999999995</v>
      </c>
      <c r="H57" s="38">
        <v>1.3539999999999999</v>
      </c>
      <c r="I57" s="38">
        <v>2.1480000000000001</v>
      </c>
      <c r="J57" s="38">
        <v>2.5539999999999998</v>
      </c>
      <c r="K57" s="132">
        <v>11.212</v>
      </c>
      <c r="L57" s="41" t="s">
        <v>94</v>
      </c>
      <c r="M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</row>
    <row r="58" spans="1:84" ht="15.75" customHeight="1">
      <c r="A58" s="40" t="s">
        <v>95</v>
      </c>
      <c r="B58" s="38">
        <v>3.194</v>
      </c>
      <c r="C58" s="38">
        <v>3.1859999999999999</v>
      </c>
      <c r="D58" s="38">
        <v>3.3879999999999999</v>
      </c>
      <c r="E58" s="38">
        <v>6.0339999999999998</v>
      </c>
      <c r="F58" s="38">
        <v>4.9610000000000003</v>
      </c>
      <c r="G58" s="121">
        <v>9.7000000000000003E-2</v>
      </c>
      <c r="H58" s="38" t="s">
        <v>324</v>
      </c>
      <c r="I58" s="38" t="s">
        <v>324</v>
      </c>
      <c r="J58" s="38">
        <v>0.46200000000000002</v>
      </c>
      <c r="K58" s="132">
        <v>0.224</v>
      </c>
      <c r="L58" s="228" t="s">
        <v>179</v>
      </c>
      <c r="M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</row>
    <row r="59" spans="1:84">
      <c r="A59" s="40" t="s">
        <v>97</v>
      </c>
      <c r="B59" s="38">
        <v>1.077</v>
      </c>
      <c r="C59" s="38">
        <v>0.371</v>
      </c>
      <c r="D59" s="38">
        <v>0.55700000000000005</v>
      </c>
      <c r="E59" s="38">
        <v>1.167</v>
      </c>
      <c r="F59" s="38">
        <v>1.3420000000000001</v>
      </c>
      <c r="G59" s="121" t="s">
        <v>324</v>
      </c>
      <c r="H59" s="38" t="s">
        <v>324</v>
      </c>
      <c r="I59" s="38">
        <v>1.3580000000000001</v>
      </c>
      <c r="J59" s="38" t="s">
        <v>324</v>
      </c>
      <c r="K59" s="132">
        <v>0.159</v>
      </c>
      <c r="L59" s="41" t="s">
        <v>98</v>
      </c>
      <c r="M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</row>
    <row r="60" spans="1:84">
      <c r="A60" s="40" t="s">
        <v>99</v>
      </c>
      <c r="B60" s="38">
        <v>23.422999999999998</v>
      </c>
      <c r="C60" s="38">
        <v>25.358000000000001</v>
      </c>
      <c r="D60" s="38">
        <v>27.09</v>
      </c>
      <c r="E60" s="38">
        <v>41.926000000000002</v>
      </c>
      <c r="F60" s="38">
        <v>42.679000000000002</v>
      </c>
      <c r="G60" s="121">
        <v>0.316</v>
      </c>
      <c r="H60" s="38">
        <v>0.36799999999999999</v>
      </c>
      <c r="I60" s="38">
        <v>0.44400000000000001</v>
      </c>
      <c r="J60" s="38">
        <v>0.45700000000000002</v>
      </c>
      <c r="K60" s="132">
        <v>0.433</v>
      </c>
      <c r="L60" s="41" t="s">
        <v>100</v>
      </c>
      <c r="M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</row>
    <row r="61" spans="1:84">
      <c r="A61" s="40" t="s">
        <v>58</v>
      </c>
      <c r="B61" s="50">
        <v>30.094000000000001</v>
      </c>
      <c r="C61" s="50">
        <v>79.786000000000001</v>
      </c>
      <c r="D61" s="50">
        <v>84.972999999999999</v>
      </c>
      <c r="E61" s="50">
        <v>97.263999999999996</v>
      </c>
      <c r="F61" s="50">
        <v>70.319000000000003</v>
      </c>
      <c r="G61" s="121">
        <v>4.702</v>
      </c>
      <c r="H61" s="38">
        <v>3.2950000000000004</v>
      </c>
      <c r="I61" s="38">
        <v>3.786</v>
      </c>
      <c r="J61" s="38">
        <v>5.952</v>
      </c>
      <c r="K61" s="132">
        <v>8.9309999999999992</v>
      </c>
      <c r="L61" s="41" t="s">
        <v>59</v>
      </c>
      <c r="M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</row>
    <row r="62" spans="1:84" ht="13.5" thickBot="1">
      <c r="A62" s="85" t="s">
        <v>101</v>
      </c>
      <c r="B62" s="38">
        <v>13.984</v>
      </c>
      <c r="C62" s="38">
        <v>18.837</v>
      </c>
      <c r="D62" s="38">
        <v>23.158000000000001</v>
      </c>
      <c r="E62" s="38">
        <v>19.863</v>
      </c>
      <c r="F62" s="38">
        <v>15.083</v>
      </c>
      <c r="G62" s="125">
        <v>5.98</v>
      </c>
      <c r="H62" s="67">
        <v>4.2440000000000007</v>
      </c>
      <c r="I62" s="67">
        <v>5.5819999999999999</v>
      </c>
      <c r="J62" s="67">
        <v>5.6779999999999999</v>
      </c>
      <c r="K62" s="138">
        <v>2.4859999999999998</v>
      </c>
      <c r="L62" s="86" t="s">
        <v>102</v>
      </c>
      <c r="M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</row>
    <row r="63" spans="1:84" ht="13.5" thickBot="1">
      <c r="A63" s="191" t="s">
        <v>103</v>
      </c>
      <c r="B63" s="15">
        <v>47.829000000000001</v>
      </c>
      <c r="C63" s="15">
        <v>72.846999999999994</v>
      </c>
      <c r="D63" s="15">
        <v>62.097000000000001</v>
      </c>
      <c r="E63" s="15">
        <v>61.969000000000001</v>
      </c>
      <c r="F63" s="15">
        <v>54.173000000000002</v>
      </c>
      <c r="G63" s="118">
        <v>12.112</v>
      </c>
      <c r="H63" s="15">
        <v>12.867999999999999</v>
      </c>
      <c r="I63" s="15">
        <v>15.641999999999999</v>
      </c>
      <c r="J63" s="15">
        <v>15.195</v>
      </c>
      <c r="K63" s="127">
        <v>13.589</v>
      </c>
      <c r="L63" s="201" t="s">
        <v>104</v>
      </c>
      <c r="M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</row>
    <row r="64" spans="1:84" ht="20.25" customHeight="1" thickBot="1">
      <c r="A64" s="191" t="s">
        <v>7</v>
      </c>
      <c r="B64" s="15">
        <v>47.414000000000001</v>
      </c>
      <c r="C64" s="15">
        <v>71.878</v>
      </c>
      <c r="D64" s="15">
        <v>61.503</v>
      </c>
      <c r="E64" s="15">
        <v>61.808999999999997</v>
      </c>
      <c r="F64" s="15">
        <v>53.948999999999998</v>
      </c>
      <c r="G64" s="118">
        <v>11.785</v>
      </c>
      <c r="H64" s="15">
        <v>12.791</v>
      </c>
      <c r="I64" s="15">
        <v>15.577</v>
      </c>
      <c r="J64" s="15">
        <v>15.148999999999999</v>
      </c>
      <c r="K64" s="127">
        <v>13.188000000000001</v>
      </c>
      <c r="L64" s="201" t="s">
        <v>105</v>
      </c>
      <c r="M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</row>
    <row r="65" spans="1:84">
      <c r="A65" s="40" t="s">
        <v>106</v>
      </c>
      <c r="B65" s="38">
        <v>32.417000000000002</v>
      </c>
      <c r="C65" s="38">
        <v>51.595999999999997</v>
      </c>
      <c r="D65" s="38">
        <v>52.671999999999997</v>
      </c>
      <c r="E65" s="38">
        <v>53.372999999999998</v>
      </c>
      <c r="F65" s="38">
        <v>43.771000000000001</v>
      </c>
      <c r="G65" s="121">
        <v>11.34</v>
      </c>
      <c r="H65" s="38">
        <v>12.032</v>
      </c>
      <c r="I65" s="38">
        <v>15.009</v>
      </c>
      <c r="J65" s="38">
        <v>14.508999999999999</v>
      </c>
      <c r="K65" s="132">
        <v>12.728</v>
      </c>
      <c r="L65" s="41" t="s">
        <v>107</v>
      </c>
      <c r="M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</row>
    <row r="66" spans="1:84" ht="13.5" thickBot="1">
      <c r="A66" s="40" t="s">
        <v>108</v>
      </c>
      <c r="B66" s="38">
        <v>14.997</v>
      </c>
      <c r="C66" s="38">
        <v>20.282</v>
      </c>
      <c r="D66" s="38">
        <v>8.8309999999999995</v>
      </c>
      <c r="E66" s="38">
        <v>8.4359999999999999</v>
      </c>
      <c r="F66" s="38">
        <v>10.178000000000001</v>
      </c>
      <c r="G66" s="121">
        <v>0.44499999999999995</v>
      </c>
      <c r="H66" s="38">
        <v>0.75900000000000001</v>
      </c>
      <c r="I66" s="38">
        <v>0.56800000000000006</v>
      </c>
      <c r="J66" s="38">
        <v>0.64</v>
      </c>
      <c r="K66" s="132">
        <v>0.46</v>
      </c>
      <c r="L66" s="41" t="s">
        <v>109</v>
      </c>
      <c r="M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</row>
    <row r="67" spans="1:84" ht="20.25" customHeight="1" thickBot="1">
      <c r="A67" s="202" t="s">
        <v>85</v>
      </c>
      <c r="B67" s="15">
        <v>0.41499999999999998</v>
      </c>
      <c r="C67" s="15">
        <v>0.96899999999999997</v>
      </c>
      <c r="D67" s="15">
        <v>0.59399999999999997</v>
      </c>
      <c r="E67" s="15">
        <v>0.16</v>
      </c>
      <c r="F67" s="15">
        <v>0.224</v>
      </c>
      <c r="G67" s="118">
        <v>0.32699999999999996</v>
      </c>
      <c r="H67" s="15">
        <v>7.6999999999999999E-2</v>
      </c>
      <c r="I67" s="15">
        <v>6.4999999999999988E-2</v>
      </c>
      <c r="J67" s="15" t="s">
        <v>324</v>
      </c>
      <c r="K67" s="127">
        <v>0.40099999999999997</v>
      </c>
      <c r="L67" s="203" t="s">
        <v>110</v>
      </c>
      <c r="M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</row>
    <row r="68" spans="1:84" ht="13.5" thickBot="1">
      <c r="A68" s="202" t="s">
        <v>111</v>
      </c>
      <c r="B68" s="15">
        <v>6126.8059999999996</v>
      </c>
      <c r="C68" s="15">
        <v>6032.9570000000003</v>
      </c>
      <c r="D68" s="15">
        <v>6857.45</v>
      </c>
      <c r="E68" s="15">
        <v>7663.9269999999997</v>
      </c>
      <c r="F68" s="15">
        <v>7878.38</v>
      </c>
      <c r="G68" s="118">
        <v>2072.2580000000003</v>
      </c>
      <c r="H68" s="15">
        <v>1760.027</v>
      </c>
      <c r="I68" s="15">
        <v>2161.4349999999999</v>
      </c>
      <c r="J68" s="15">
        <v>2045.7179999999998</v>
      </c>
      <c r="K68" s="127">
        <v>2074.8850000000002</v>
      </c>
      <c r="L68" s="203" t="s">
        <v>112</v>
      </c>
      <c r="M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</row>
    <row r="69" spans="1:84" ht="20.25" customHeight="1" thickBot="1">
      <c r="A69" s="191" t="s">
        <v>234</v>
      </c>
      <c r="B69" s="15">
        <v>619.75699999999995</v>
      </c>
      <c r="C69" s="15">
        <v>670.63599999999997</v>
      </c>
      <c r="D69" s="15">
        <v>622.09100000000001</v>
      </c>
      <c r="E69" s="15">
        <v>403.93</v>
      </c>
      <c r="F69" s="15">
        <v>363.69400000000002</v>
      </c>
      <c r="G69" s="118">
        <v>4.5469999999999997</v>
      </c>
      <c r="H69" s="15">
        <v>2.1480000000000001</v>
      </c>
      <c r="I69" s="15">
        <v>13.584000000000001</v>
      </c>
      <c r="J69" s="15">
        <v>21.937999999999999</v>
      </c>
      <c r="K69" s="127">
        <v>25.898999999999997</v>
      </c>
      <c r="L69" s="203" t="s">
        <v>213</v>
      </c>
      <c r="M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</row>
    <row r="70" spans="1:84" ht="13.5" thickBot="1">
      <c r="A70" s="268" t="s">
        <v>115</v>
      </c>
      <c r="B70" s="269">
        <v>5507.049</v>
      </c>
      <c r="C70" s="269">
        <v>5362.3209999999999</v>
      </c>
      <c r="D70" s="269">
        <v>6235.3590000000004</v>
      </c>
      <c r="E70" s="269">
        <v>7259.9970000000003</v>
      </c>
      <c r="F70" s="269">
        <v>7514.6859999999997</v>
      </c>
      <c r="G70" s="270">
        <v>2067.7110000000002</v>
      </c>
      <c r="H70" s="269">
        <v>1757.8789999999999</v>
      </c>
      <c r="I70" s="269">
        <v>2147.8510000000001</v>
      </c>
      <c r="J70" s="269">
        <v>2023.78</v>
      </c>
      <c r="K70" s="271">
        <v>2048.9860000000003</v>
      </c>
      <c r="L70" s="272" t="s">
        <v>110</v>
      </c>
      <c r="M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</row>
    <row r="71" spans="1:84" ht="13.5" thickBot="1">
      <c r="A71" s="191" t="s">
        <v>116</v>
      </c>
      <c r="B71" s="76">
        <v>2154.7979999999998</v>
      </c>
      <c r="C71" s="76">
        <v>1882.106</v>
      </c>
      <c r="D71" s="76">
        <v>2326.297</v>
      </c>
      <c r="E71" s="76">
        <v>3273.66</v>
      </c>
      <c r="F71" s="76">
        <v>3100.8829999999998</v>
      </c>
      <c r="G71" s="140">
        <v>1602.838</v>
      </c>
      <c r="H71" s="76">
        <v>1516.3109999999999</v>
      </c>
      <c r="I71" s="76">
        <v>1710.8019999999999</v>
      </c>
      <c r="J71" s="76">
        <v>1491.827</v>
      </c>
      <c r="K71" s="141">
        <v>1711.8050000000001</v>
      </c>
      <c r="L71" s="201" t="s">
        <v>117</v>
      </c>
      <c r="M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</row>
    <row r="72" spans="1:84" s="99" customFormat="1" ht="25.5">
      <c r="A72" s="77" t="s">
        <v>118</v>
      </c>
      <c r="B72" s="78">
        <v>741.75900000000001</v>
      </c>
      <c r="C72" s="78">
        <v>691.18899999999996</v>
      </c>
      <c r="D72" s="78">
        <v>722.14099999999996</v>
      </c>
      <c r="E72" s="78">
        <v>882.12599999999998</v>
      </c>
      <c r="F72" s="78">
        <v>1003.908</v>
      </c>
      <c r="G72" s="142">
        <v>307.70599999999996</v>
      </c>
      <c r="H72" s="78">
        <v>153.73999999999998</v>
      </c>
      <c r="I72" s="78">
        <v>270.572</v>
      </c>
      <c r="J72" s="78">
        <v>289.19499999999999</v>
      </c>
      <c r="K72" s="143">
        <v>162.166</v>
      </c>
      <c r="L72" s="204" t="s">
        <v>216</v>
      </c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</row>
    <row r="73" spans="1:84">
      <c r="A73" s="40" t="s">
        <v>120</v>
      </c>
      <c r="B73" s="46">
        <v>43.23</v>
      </c>
      <c r="C73" s="46">
        <v>38.078000000000003</v>
      </c>
      <c r="D73" s="46">
        <v>38.368000000000002</v>
      </c>
      <c r="E73" s="46">
        <v>41.820999999999998</v>
      </c>
      <c r="F73" s="46">
        <v>38.374000000000002</v>
      </c>
      <c r="G73" s="122">
        <v>100.843</v>
      </c>
      <c r="H73" s="46">
        <v>48.861000000000004</v>
      </c>
      <c r="I73" s="46">
        <v>39.991</v>
      </c>
      <c r="J73" s="46">
        <v>13.206000000000001</v>
      </c>
      <c r="K73" s="133">
        <v>4.9719999999999995</v>
      </c>
      <c r="L73" s="41" t="s">
        <v>243</v>
      </c>
      <c r="M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</row>
    <row r="74" spans="1:84" ht="13.5" thickBot="1">
      <c r="A74" s="80" t="s">
        <v>122</v>
      </c>
      <c r="B74" s="81">
        <v>698.529</v>
      </c>
      <c r="C74" s="81">
        <v>653.11099999999999</v>
      </c>
      <c r="D74" s="81">
        <v>683.77300000000002</v>
      </c>
      <c r="E74" s="81">
        <v>840.30499999999995</v>
      </c>
      <c r="F74" s="81">
        <v>965.53399999999999</v>
      </c>
      <c r="G74" s="144">
        <v>206.863</v>
      </c>
      <c r="H74" s="81">
        <v>104.879</v>
      </c>
      <c r="I74" s="81">
        <v>230.58100000000002</v>
      </c>
      <c r="J74" s="81">
        <v>275.98899999999998</v>
      </c>
      <c r="K74" s="145">
        <v>157.19399999999999</v>
      </c>
      <c r="L74" s="82" t="s">
        <v>123</v>
      </c>
      <c r="M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</row>
    <row r="75" spans="1:84" s="231" customFormat="1" ht="25.5">
      <c r="A75" s="77" t="s">
        <v>124</v>
      </c>
      <c r="B75" s="19">
        <v>446.63099999999997</v>
      </c>
      <c r="C75" s="19">
        <v>495.11399999999998</v>
      </c>
      <c r="D75" s="19">
        <v>524.44000000000005</v>
      </c>
      <c r="E75" s="19">
        <v>543.29</v>
      </c>
      <c r="F75" s="19">
        <v>602.32899999999995</v>
      </c>
      <c r="G75" s="126">
        <v>14.38</v>
      </c>
      <c r="H75" s="19">
        <v>6.5149999999999997</v>
      </c>
      <c r="I75" s="19">
        <v>15.311999999999999</v>
      </c>
      <c r="J75" s="19">
        <v>12.893999999999998</v>
      </c>
      <c r="K75" s="146">
        <v>8.5089999999999986</v>
      </c>
      <c r="L75" s="204" t="s">
        <v>125</v>
      </c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</row>
    <row r="76" spans="1:84">
      <c r="A76" s="40" t="s">
        <v>126</v>
      </c>
      <c r="B76" s="46">
        <v>79.275000000000006</v>
      </c>
      <c r="C76" s="46">
        <v>82.450999999999993</v>
      </c>
      <c r="D76" s="46">
        <v>75.003</v>
      </c>
      <c r="E76" s="46">
        <v>82</v>
      </c>
      <c r="F76" s="46">
        <v>85.491</v>
      </c>
      <c r="G76" s="122">
        <v>3.0569999999999999</v>
      </c>
      <c r="H76" s="46">
        <v>1.304</v>
      </c>
      <c r="I76" s="46">
        <v>5.4569999999999999</v>
      </c>
      <c r="J76" s="46">
        <v>5.4690000000000003</v>
      </c>
      <c r="K76" s="133">
        <v>2.2729999999999997</v>
      </c>
      <c r="L76" s="41" t="s">
        <v>127</v>
      </c>
      <c r="M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</row>
    <row r="77" spans="1:84">
      <c r="A77" s="40" t="s">
        <v>128</v>
      </c>
      <c r="B77" s="46">
        <v>126.16</v>
      </c>
      <c r="C77" s="46">
        <v>124.465</v>
      </c>
      <c r="D77" s="46">
        <v>154.13300000000001</v>
      </c>
      <c r="E77" s="46">
        <v>144.75700000000001</v>
      </c>
      <c r="F77" s="46">
        <v>147.05000000000001</v>
      </c>
      <c r="G77" s="122">
        <v>2.2950000000000004</v>
      </c>
      <c r="H77" s="46">
        <v>1.0959999999999999</v>
      </c>
      <c r="I77" s="46">
        <v>1.8519999999999999</v>
      </c>
      <c r="J77" s="46">
        <v>1.748</v>
      </c>
      <c r="K77" s="133">
        <v>1.7429999999999999</v>
      </c>
      <c r="L77" s="41" t="s">
        <v>129</v>
      </c>
      <c r="M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</row>
    <row r="78" spans="1:84">
      <c r="A78" s="40" t="s">
        <v>130</v>
      </c>
      <c r="B78" s="46">
        <v>9.3279999999999994</v>
      </c>
      <c r="C78" s="46">
        <v>8.8040000000000003</v>
      </c>
      <c r="D78" s="46">
        <v>10.332000000000001</v>
      </c>
      <c r="E78" s="46">
        <v>12.19</v>
      </c>
      <c r="F78" s="46">
        <v>11.545999999999999</v>
      </c>
      <c r="G78" s="122">
        <v>0.51900000000000002</v>
      </c>
      <c r="H78" s="46">
        <v>0.255</v>
      </c>
      <c r="I78" s="46">
        <v>1.3639999999999999</v>
      </c>
      <c r="J78" s="46">
        <v>1.4300000000000002</v>
      </c>
      <c r="K78" s="133">
        <v>0.55800000000000005</v>
      </c>
      <c r="L78" s="41" t="s">
        <v>131</v>
      </c>
      <c r="M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</row>
    <row r="79" spans="1:84">
      <c r="A79" s="40" t="s">
        <v>132</v>
      </c>
      <c r="B79" s="46">
        <v>32.817</v>
      </c>
      <c r="C79" s="46">
        <v>28.632000000000001</v>
      </c>
      <c r="D79" s="46">
        <v>30.835000000000001</v>
      </c>
      <c r="E79" s="46">
        <v>30.024999999999999</v>
      </c>
      <c r="F79" s="46">
        <v>32.665999999999997</v>
      </c>
      <c r="G79" s="122">
        <v>2.2839999999999998</v>
      </c>
      <c r="H79" s="46">
        <v>1.415</v>
      </c>
      <c r="I79" s="46">
        <v>2.8379999999999996</v>
      </c>
      <c r="J79" s="46">
        <v>1.7550000000000001</v>
      </c>
      <c r="K79" s="133">
        <v>2.109</v>
      </c>
      <c r="L79" s="41" t="s">
        <v>133</v>
      </c>
      <c r="M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</row>
    <row r="80" spans="1:84">
      <c r="A80" s="40" t="s">
        <v>134</v>
      </c>
      <c r="B80" s="46">
        <v>161.56700000000001</v>
      </c>
      <c r="C80" s="46">
        <v>183.07900000000001</v>
      </c>
      <c r="D80" s="46">
        <v>193.44800000000001</v>
      </c>
      <c r="E80" s="46">
        <v>203.09299999999999</v>
      </c>
      <c r="F80" s="46">
        <v>237.47200000000001</v>
      </c>
      <c r="G80" s="122">
        <v>5.8289999999999997</v>
      </c>
      <c r="H80" s="46">
        <v>1.869</v>
      </c>
      <c r="I80" s="46">
        <v>3.4670000000000001</v>
      </c>
      <c r="J80" s="46">
        <v>2.173</v>
      </c>
      <c r="K80" s="133">
        <v>1.556</v>
      </c>
      <c r="L80" s="41" t="s">
        <v>135</v>
      </c>
      <c r="M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</row>
    <row r="81" spans="1:84">
      <c r="A81" s="40" t="s">
        <v>58</v>
      </c>
      <c r="B81" s="46">
        <v>37.484000000000002</v>
      </c>
      <c r="C81" s="46">
        <v>67.683000000000007</v>
      </c>
      <c r="D81" s="46">
        <v>60.689</v>
      </c>
      <c r="E81" s="46">
        <v>71.224999999999994</v>
      </c>
      <c r="F81" s="46">
        <v>88.103999999999999</v>
      </c>
      <c r="G81" s="122">
        <v>0.39599999999999996</v>
      </c>
      <c r="H81" s="46">
        <v>0.57600000000000007</v>
      </c>
      <c r="I81" s="46">
        <v>0.33399999999999996</v>
      </c>
      <c r="J81" s="46">
        <v>0.31900000000000001</v>
      </c>
      <c r="K81" s="133">
        <v>0.27</v>
      </c>
      <c r="L81" s="41" t="s">
        <v>59</v>
      </c>
      <c r="M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</row>
    <row r="82" spans="1:84" s="231" customFormat="1">
      <c r="A82" s="85" t="s">
        <v>136</v>
      </c>
      <c r="B82" s="22">
        <v>2163.8609999999999</v>
      </c>
      <c r="C82" s="22">
        <v>2293.9119999999998</v>
      </c>
      <c r="D82" s="22">
        <v>2662.4810000000002</v>
      </c>
      <c r="E82" s="22">
        <v>2560.9209999999998</v>
      </c>
      <c r="F82" s="22">
        <v>2807.5659999999998</v>
      </c>
      <c r="G82" s="119">
        <v>142.78700000000001</v>
      </c>
      <c r="H82" s="22">
        <v>81.313000000000002</v>
      </c>
      <c r="I82" s="22">
        <v>151.16499999999999</v>
      </c>
      <c r="J82" s="22">
        <v>229.864</v>
      </c>
      <c r="K82" s="129">
        <v>166.506</v>
      </c>
      <c r="L82" s="86" t="s">
        <v>137</v>
      </c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</row>
    <row r="83" spans="1:84">
      <c r="A83" s="40" t="s">
        <v>138</v>
      </c>
      <c r="B83" s="46">
        <v>0.53800000000000003</v>
      </c>
      <c r="C83" s="46">
        <v>5.3999999999999999E-2</v>
      </c>
      <c r="D83" s="46">
        <v>5.6000000000000001E-2</v>
      </c>
      <c r="E83" s="46" t="s">
        <v>324</v>
      </c>
      <c r="F83" s="46">
        <v>8.3000000000000004E-2</v>
      </c>
      <c r="G83" s="122">
        <v>4.7280000000000006</v>
      </c>
      <c r="H83" s="46">
        <v>5.2809999999999997</v>
      </c>
      <c r="I83" s="46">
        <v>2.57</v>
      </c>
      <c r="J83" s="46">
        <v>5.4870000000000001</v>
      </c>
      <c r="K83" s="133">
        <v>0.96199999999999997</v>
      </c>
      <c r="L83" s="41" t="s">
        <v>139</v>
      </c>
      <c r="M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</row>
    <row r="84" spans="1:84">
      <c r="A84" s="40" t="s">
        <v>140</v>
      </c>
      <c r="B84" s="38">
        <v>9.6850000000000005</v>
      </c>
      <c r="C84" s="38">
        <v>12.613</v>
      </c>
      <c r="D84" s="38">
        <v>14.667</v>
      </c>
      <c r="E84" s="38">
        <v>18.803999999999998</v>
      </c>
      <c r="F84" s="38">
        <v>26.120999999999999</v>
      </c>
      <c r="G84" s="121">
        <v>2.14</v>
      </c>
      <c r="H84" s="38">
        <v>1.167</v>
      </c>
      <c r="I84" s="38">
        <v>20.916</v>
      </c>
      <c r="J84" s="38">
        <v>93.338000000000008</v>
      </c>
      <c r="K84" s="132">
        <v>34.704000000000001</v>
      </c>
      <c r="L84" s="41" t="s">
        <v>141</v>
      </c>
      <c r="M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</row>
    <row r="85" spans="1:84">
      <c r="A85" s="40" t="s">
        <v>142</v>
      </c>
      <c r="B85" s="38">
        <v>1391.3969999999999</v>
      </c>
      <c r="C85" s="38">
        <v>1439.6859999999999</v>
      </c>
      <c r="D85" s="38">
        <v>1637.9469999999999</v>
      </c>
      <c r="E85" s="38">
        <v>1624.068</v>
      </c>
      <c r="F85" s="38">
        <v>1772.249</v>
      </c>
      <c r="G85" s="121">
        <v>55.58</v>
      </c>
      <c r="H85" s="38">
        <v>32.289000000000001</v>
      </c>
      <c r="I85" s="38">
        <v>49.954000000000001</v>
      </c>
      <c r="J85" s="38">
        <v>43.57</v>
      </c>
      <c r="K85" s="132">
        <v>31.315999999999995</v>
      </c>
      <c r="L85" s="41" t="s">
        <v>143</v>
      </c>
      <c r="M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</row>
    <row r="86" spans="1:84">
      <c r="A86" s="40" t="s">
        <v>144</v>
      </c>
      <c r="B86" s="38">
        <v>10.367000000000001</v>
      </c>
      <c r="C86" s="38">
        <v>8.1880000000000006</v>
      </c>
      <c r="D86" s="38">
        <v>8.9640000000000004</v>
      </c>
      <c r="E86" s="38">
        <v>10.906000000000001</v>
      </c>
      <c r="F86" s="38">
        <v>10.058999999999999</v>
      </c>
      <c r="G86" s="121">
        <v>19.847000000000001</v>
      </c>
      <c r="H86" s="38">
        <v>3.79</v>
      </c>
      <c r="I86" s="38">
        <v>5.6470000000000002</v>
      </c>
      <c r="J86" s="38">
        <v>7.7949999999999999</v>
      </c>
      <c r="K86" s="132">
        <v>6.9290000000000003</v>
      </c>
      <c r="L86" s="41" t="s">
        <v>145</v>
      </c>
      <c r="M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</row>
    <row r="87" spans="1:84">
      <c r="A87" s="40" t="s">
        <v>146</v>
      </c>
      <c r="B87" s="38">
        <v>221.50200000000001</v>
      </c>
      <c r="C87" s="38">
        <v>317.822</v>
      </c>
      <c r="D87" s="38">
        <v>296.411</v>
      </c>
      <c r="E87" s="38">
        <v>354.35300000000001</v>
      </c>
      <c r="F87" s="38">
        <v>348.50299999999999</v>
      </c>
      <c r="G87" s="121">
        <v>12.379</v>
      </c>
      <c r="H87" s="38">
        <v>11.096</v>
      </c>
      <c r="I87" s="38">
        <v>23.143000000000001</v>
      </c>
      <c r="J87" s="38">
        <v>18.904</v>
      </c>
      <c r="K87" s="132">
        <v>21.070999999999998</v>
      </c>
      <c r="L87" s="41" t="s">
        <v>147</v>
      </c>
      <c r="M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</row>
    <row r="88" spans="1:84">
      <c r="A88" s="40" t="s">
        <v>148</v>
      </c>
      <c r="B88" s="38">
        <v>7.6120000000000001</v>
      </c>
      <c r="C88" s="38">
        <v>6.9409999999999998</v>
      </c>
      <c r="D88" s="38">
        <v>4.3529999999999998</v>
      </c>
      <c r="E88" s="38">
        <v>3.5640000000000001</v>
      </c>
      <c r="F88" s="38">
        <v>1.4950000000000001</v>
      </c>
      <c r="G88" s="121" t="s">
        <v>324</v>
      </c>
      <c r="H88" s="38">
        <v>0.17899999999999999</v>
      </c>
      <c r="I88" s="38">
        <v>0.153</v>
      </c>
      <c r="J88" s="38">
        <v>0.14200000000000002</v>
      </c>
      <c r="K88" s="132" t="s">
        <v>324</v>
      </c>
      <c r="L88" s="41" t="s">
        <v>214</v>
      </c>
      <c r="M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</row>
    <row r="89" spans="1:84">
      <c r="A89" s="40" t="s">
        <v>150</v>
      </c>
      <c r="B89" s="38">
        <v>239.25</v>
      </c>
      <c r="C89" s="38">
        <v>331.67899999999997</v>
      </c>
      <c r="D89" s="38">
        <v>295.798</v>
      </c>
      <c r="E89" s="38">
        <v>262.74400000000003</v>
      </c>
      <c r="F89" s="38">
        <v>307.22800000000001</v>
      </c>
      <c r="G89" s="121">
        <v>21.894000000000002</v>
      </c>
      <c r="H89" s="38">
        <v>15.468999999999999</v>
      </c>
      <c r="I89" s="38">
        <v>24.767999999999997</v>
      </c>
      <c r="J89" s="38">
        <v>26.710999999999999</v>
      </c>
      <c r="K89" s="132">
        <v>56.698999999999998</v>
      </c>
      <c r="L89" s="41" t="s">
        <v>151</v>
      </c>
      <c r="M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</row>
    <row r="90" spans="1:84">
      <c r="A90" s="40" t="s">
        <v>152</v>
      </c>
      <c r="B90" s="38">
        <v>20.956</v>
      </c>
      <c r="C90" s="38">
        <v>20.260999999999999</v>
      </c>
      <c r="D90" s="38">
        <v>20.623000000000001</v>
      </c>
      <c r="E90" s="38">
        <v>21.152000000000001</v>
      </c>
      <c r="F90" s="38">
        <v>22.774000000000001</v>
      </c>
      <c r="G90" s="121">
        <v>11.561</v>
      </c>
      <c r="H90" s="38">
        <v>3.5860000000000003</v>
      </c>
      <c r="I90" s="38">
        <v>8.1449999999999996</v>
      </c>
      <c r="J90" s="38">
        <v>13.530999999999999</v>
      </c>
      <c r="K90" s="132">
        <v>2.9279999999999999</v>
      </c>
      <c r="L90" s="41" t="s">
        <v>153</v>
      </c>
      <c r="M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</row>
    <row r="91" spans="1:84">
      <c r="A91" s="40" t="s">
        <v>154</v>
      </c>
      <c r="B91" s="38">
        <v>16.675000000000001</v>
      </c>
      <c r="C91" s="38">
        <v>15.553000000000001</v>
      </c>
      <c r="D91" s="38">
        <v>15.09</v>
      </c>
      <c r="E91" s="38">
        <v>17.757999999999999</v>
      </c>
      <c r="F91" s="38">
        <v>21.227</v>
      </c>
      <c r="G91" s="121">
        <v>0.61199999999999999</v>
      </c>
      <c r="H91" s="38">
        <v>0.34799999999999998</v>
      </c>
      <c r="I91" s="38">
        <v>0.49799999999999994</v>
      </c>
      <c r="J91" s="38">
        <v>0.42599999999999999</v>
      </c>
      <c r="K91" s="132">
        <v>0.33399999999999996</v>
      </c>
      <c r="L91" s="41" t="s">
        <v>155</v>
      </c>
      <c r="M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</row>
    <row r="92" spans="1:84" s="232" customFormat="1" ht="13.5" thickBot="1">
      <c r="A92" s="40" t="s">
        <v>58</v>
      </c>
      <c r="B92" s="87">
        <v>245.87899999999999</v>
      </c>
      <c r="C92" s="87">
        <v>141.11500000000001</v>
      </c>
      <c r="D92" s="87">
        <v>368.572</v>
      </c>
      <c r="E92" s="87">
        <v>247.548</v>
      </c>
      <c r="F92" s="87">
        <v>297.827</v>
      </c>
      <c r="G92" s="121">
        <v>14.045999999999999</v>
      </c>
      <c r="H92" s="38">
        <v>8.1080000000000005</v>
      </c>
      <c r="I92" s="38">
        <v>15.370999999999999</v>
      </c>
      <c r="J92" s="38">
        <v>19.959999999999997</v>
      </c>
      <c r="K92" s="132">
        <v>11.563000000000001</v>
      </c>
      <c r="L92" s="41" t="s">
        <v>59</v>
      </c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</row>
    <row r="93" spans="1:84" ht="13.5" thickBot="1">
      <c r="A93" s="191" t="s">
        <v>156</v>
      </c>
      <c r="B93" s="15">
        <v>119.761</v>
      </c>
      <c r="C93" s="15">
        <v>137.93700000000001</v>
      </c>
      <c r="D93" s="15">
        <v>243.464</v>
      </c>
      <c r="E93" s="15">
        <v>330.94900000000001</v>
      </c>
      <c r="F93" s="15">
        <v>484.16899999999998</v>
      </c>
      <c r="G93" s="118">
        <v>330.53800000000001</v>
      </c>
      <c r="H93" s="15">
        <v>364.68400000000003</v>
      </c>
      <c r="I93" s="15">
        <v>670.98500000000001</v>
      </c>
      <c r="J93" s="15">
        <v>1043.7819999999999</v>
      </c>
      <c r="K93" s="127">
        <v>1229.03</v>
      </c>
      <c r="L93" s="201" t="s">
        <v>157</v>
      </c>
      <c r="M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</row>
    <row r="94" spans="1:84" s="99" customFormat="1" ht="20.25" customHeight="1" thickBot="1">
      <c r="A94" s="202" t="s">
        <v>158</v>
      </c>
      <c r="B94" s="15">
        <v>51.265999999999998</v>
      </c>
      <c r="C94" s="15">
        <v>15.417999999999999</v>
      </c>
      <c r="D94" s="15">
        <v>10.58</v>
      </c>
      <c r="E94" s="15">
        <v>9.0259999999999998</v>
      </c>
      <c r="F94" s="15">
        <v>10.513999999999999</v>
      </c>
      <c r="G94" s="118">
        <v>6.4820000000000002</v>
      </c>
      <c r="H94" s="15">
        <v>72.227999999999994</v>
      </c>
      <c r="I94" s="15">
        <v>344.31299999999999</v>
      </c>
      <c r="J94" s="15">
        <v>673.06700000000001</v>
      </c>
      <c r="K94" s="127">
        <v>864.38</v>
      </c>
      <c r="L94" s="273" t="s">
        <v>220</v>
      </c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</row>
    <row r="95" spans="1:84" s="99" customFormat="1" ht="20.25" customHeight="1" thickBot="1">
      <c r="A95" s="274" t="s">
        <v>85</v>
      </c>
      <c r="B95" s="15">
        <v>68.495000000000005</v>
      </c>
      <c r="C95" s="15">
        <v>122.51900000000001</v>
      </c>
      <c r="D95" s="15">
        <v>232.88399999999999</v>
      </c>
      <c r="E95" s="15">
        <v>321.923</v>
      </c>
      <c r="F95" s="15">
        <v>473.65499999999997</v>
      </c>
      <c r="G95" s="118">
        <v>324.05599999999998</v>
      </c>
      <c r="H95" s="15">
        <v>292.45600000000002</v>
      </c>
      <c r="I95" s="15">
        <v>326.67200000000003</v>
      </c>
      <c r="J95" s="15">
        <v>370.71500000000003</v>
      </c>
      <c r="K95" s="127">
        <v>364.65</v>
      </c>
      <c r="L95" s="272" t="s">
        <v>110</v>
      </c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</row>
    <row r="96" spans="1:84" s="99" customFormat="1" ht="15.75">
      <c r="A96" s="205" t="s">
        <v>290</v>
      </c>
      <c r="B96" s="19">
        <v>10.3</v>
      </c>
      <c r="C96" s="19">
        <v>5.8019999999999996</v>
      </c>
      <c r="D96" s="19">
        <v>31.3</v>
      </c>
      <c r="E96" s="19">
        <v>30.263999999999999</v>
      </c>
      <c r="F96" s="19">
        <v>21.545999999999999</v>
      </c>
      <c r="G96" s="126">
        <v>33.582000000000001</v>
      </c>
      <c r="H96" s="19">
        <v>31.091000000000001</v>
      </c>
      <c r="I96" s="19">
        <v>18.745999999999999</v>
      </c>
      <c r="J96" s="19">
        <v>18.102</v>
      </c>
      <c r="K96" s="146">
        <v>30.658000000000001</v>
      </c>
      <c r="L96" s="204" t="s">
        <v>296</v>
      </c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</row>
    <row r="97" spans="1:84" s="252" customFormat="1" ht="12.75" customHeight="1">
      <c r="A97" s="40" t="s">
        <v>160</v>
      </c>
      <c r="B97" s="46">
        <v>7.3179999999999996</v>
      </c>
      <c r="C97" s="46">
        <v>1.984</v>
      </c>
      <c r="D97" s="46">
        <v>24.678999999999998</v>
      </c>
      <c r="E97" s="46">
        <v>20.677</v>
      </c>
      <c r="F97" s="46">
        <v>14.25</v>
      </c>
      <c r="G97" s="122">
        <v>29.536000000000001</v>
      </c>
      <c r="H97" s="46">
        <v>28.41</v>
      </c>
      <c r="I97" s="46">
        <v>14.74</v>
      </c>
      <c r="J97" s="46">
        <v>14.504</v>
      </c>
      <c r="K97" s="133">
        <v>26.884</v>
      </c>
      <c r="L97" s="41" t="s">
        <v>161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</row>
    <row r="98" spans="1:84">
      <c r="A98" s="40" t="s">
        <v>255</v>
      </c>
      <c r="B98" s="38" t="s">
        <v>324</v>
      </c>
      <c r="C98" s="38" t="s">
        <v>324</v>
      </c>
      <c r="D98" s="38" t="s">
        <v>324</v>
      </c>
      <c r="E98" s="38" t="s">
        <v>324</v>
      </c>
      <c r="F98" s="38" t="s">
        <v>324</v>
      </c>
      <c r="G98" s="121">
        <v>2.1890000000000001</v>
      </c>
      <c r="H98" s="38">
        <v>0.60899999999999999</v>
      </c>
      <c r="I98" s="38">
        <v>1.9159999999999999</v>
      </c>
      <c r="J98" s="38">
        <v>1.5690000000000002</v>
      </c>
      <c r="K98" s="132">
        <v>2.1760000000000002</v>
      </c>
      <c r="L98" s="41" t="s">
        <v>257</v>
      </c>
      <c r="M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</row>
    <row r="99" spans="1:84">
      <c r="A99" s="40" t="s">
        <v>256</v>
      </c>
      <c r="B99" s="38">
        <v>1.5489999999999999</v>
      </c>
      <c r="C99" s="38">
        <v>2.2669999999999999</v>
      </c>
      <c r="D99" s="38">
        <v>4.5389999999999997</v>
      </c>
      <c r="E99" s="38">
        <v>7.3029999999999999</v>
      </c>
      <c r="F99" s="38">
        <v>5.0910000000000002</v>
      </c>
      <c r="G99" s="121" t="s">
        <v>324</v>
      </c>
      <c r="H99" s="38" t="s">
        <v>324</v>
      </c>
      <c r="I99" s="38">
        <v>0.25600000000000001</v>
      </c>
      <c r="J99" s="38" t="s">
        <v>324</v>
      </c>
      <c r="K99" s="132" t="s">
        <v>324</v>
      </c>
      <c r="L99" s="41" t="s">
        <v>258</v>
      </c>
      <c r="M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</row>
    <row r="100" spans="1:84">
      <c r="A100" s="40" t="s">
        <v>58</v>
      </c>
      <c r="B100" s="38">
        <v>1.4330000000000001</v>
      </c>
      <c r="C100" s="38">
        <v>1.546</v>
      </c>
      <c r="D100" s="38">
        <v>2.0819999999999999</v>
      </c>
      <c r="E100" s="38">
        <v>2.2839999999999998</v>
      </c>
      <c r="F100" s="38">
        <v>2.1920000000000002</v>
      </c>
      <c r="G100" s="121">
        <v>1.857</v>
      </c>
      <c r="H100" s="38">
        <v>2.0379999999999998</v>
      </c>
      <c r="I100" s="38">
        <v>1.8339999999999999</v>
      </c>
      <c r="J100" s="38">
        <v>2.0289999999999999</v>
      </c>
      <c r="K100" s="132">
        <v>1.5569999999999999</v>
      </c>
      <c r="L100" s="41" t="s">
        <v>59</v>
      </c>
      <c r="M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</row>
    <row r="101" spans="1:84" ht="25.5">
      <c r="A101" s="92" t="s">
        <v>168</v>
      </c>
      <c r="B101" s="66">
        <v>14.108000000000001</v>
      </c>
      <c r="C101" s="66">
        <v>17.779</v>
      </c>
      <c r="D101" s="66">
        <v>19.474</v>
      </c>
      <c r="E101" s="66">
        <v>23.352</v>
      </c>
      <c r="F101" s="66">
        <v>15.27</v>
      </c>
      <c r="G101" s="124">
        <v>63.37</v>
      </c>
      <c r="H101" s="66">
        <v>56.677999999999997</v>
      </c>
      <c r="I101" s="66">
        <v>63.234000000000002</v>
      </c>
      <c r="J101" s="66">
        <v>75.524000000000001</v>
      </c>
      <c r="K101" s="137">
        <v>74.572000000000003</v>
      </c>
      <c r="L101" s="206" t="s">
        <v>169</v>
      </c>
      <c r="M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</row>
    <row r="102" spans="1:84" ht="25.5">
      <c r="A102" s="92" t="s">
        <v>170</v>
      </c>
      <c r="B102" s="66">
        <v>29.585999999999999</v>
      </c>
      <c r="C102" s="66">
        <v>83.26</v>
      </c>
      <c r="D102" s="66">
        <v>172.29300000000001</v>
      </c>
      <c r="E102" s="66">
        <v>251.34899999999999</v>
      </c>
      <c r="F102" s="66">
        <v>424.31099999999998</v>
      </c>
      <c r="G102" s="124">
        <v>171.428</v>
      </c>
      <c r="H102" s="66">
        <v>145.36499999999998</v>
      </c>
      <c r="I102" s="66">
        <v>177.12800000000001</v>
      </c>
      <c r="J102" s="66">
        <v>206.691</v>
      </c>
      <c r="K102" s="137">
        <v>184.29599999999999</v>
      </c>
      <c r="L102" s="206" t="s">
        <v>171</v>
      </c>
      <c r="M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</row>
    <row r="103" spans="1:84" ht="13.5" thickBot="1">
      <c r="A103" s="51" t="s">
        <v>172</v>
      </c>
      <c r="B103" s="52">
        <v>14.500999999999999</v>
      </c>
      <c r="C103" s="52">
        <v>15.678000000000001</v>
      </c>
      <c r="D103" s="52">
        <v>9.8170000000000002</v>
      </c>
      <c r="E103" s="52">
        <v>16.957999999999998</v>
      </c>
      <c r="F103" s="52">
        <v>12.528</v>
      </c>
      <c r="G103" s="147">
        <v>55.676000000000002</v>
      </c>
      <c r="H103" s="52">
        <v>59.322000000000003</v>
      </c>
      <c r="I103" s="52">
        <v>67.563999999999993</v>
      </c>
      <c r="J103" s="52">
        <v>70.397999999999996</v>
      </c>
      <c r="K103" s="148">
        <v>75.123999999999995</v>
      </c>
      <c r="L103" s="54" t="s">
        <v>173</v>
      </c>
      <c r="M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</row>
    <row r="104" spans="1:84" s="187" customFormat="1" ht="12">
      <c r="A104" s="183" t="s">
        <v>174</v>
      </c>
      <c r="B104" s="222"/>
      <c r="C104" s="222"/>
      <c r="D104" s="222"/>
      <c r="E104" s="222"/>
      <c r="F104" s="222"/>
      <c r="G104" s="223"/>
      <c r="H104" s="223"/>
      <c r="I104" s="223"/>
      <c r="J104" s="223"/>
      <c r="K104" s="223"/>
      <c r="L104" s="218" t="s">
        <v>215</v>
      </c>
      <c r="N104" s="186"/>
    </row>
    <row r="105" spans="1:84" s="187" customFormat="1" ht="12">
      <c r="A105" s="188" t="s">
        <v>180</v>
      </c>
      <c r="B105" s="222"/>
      <c r="C105" s="222"/>
      <c r="D105" s="222"/>
      <c r="E105" s="222"/>
      <c r="F105" s="222"/>
      <c r="G105" s="223"/>
      <c r="H105" s="223"/>
      <c r="I105" s="223"/>
      <c r="J105" s="223"/>
      <c r="K105" s="223"/>
      <c r="L105" s="218" t="s">
        <v>217</v>
      </c>
      <c r="N105" s="186"/>
    </row>
    <row r="106" spans="1:84" s="187" customFormat="1" ht="12">
      <c r="A106" s="188" t="s">
        <v>218</v>
      </c>
      <c r="B106" s="185"/>
      <c r="C106" s="184"/>
      <c r="D106" s="184"/>
      <c r="E106" s="184"/>
      <c r="F106" s="184"/>
      <c r="G106" s="185"/>
      <c r="H106" s="185"/>
      <c r="I106" s="185"/>
      <c r="J106" s="185"/>
      <c r="K106" s="185"/>
      <c r="L106" s="218" t="s">
        <v>249</v>
      </c>
      <c r="N106" s="186"/>
    </row>
    <row r="107" spans="1:84" s="187" customFormat="1" ht="12">
      <c r="A107" s="188" t="s">
        <v>181</v>
      </c>
      <c r="B107" s="185"/>
      <c r="C107" s="184"/>
      <c r="D107" s="184"/>
      <c r="E107" s="184"/>
      <c r="F107" s="184"/>
      <c r="G107" s="185"/>
      <c r="H107" s="185"/>
      <c r="I107" s="185"/>
      <c r="J107" s="185"/>
      <c r="K107" s="185"/>
      <c r="L107" s="218" t="s">
        <v>228</v>
      </c>
      <c r="N107" s="186"/>
    </row>
    <row r="108" spans="1:84" s="187" customFormat="1" ht="12">
      <c r="A108" s="188" t="s">
        <v>291</v>
      </c>
      <c r="B108" s="186"/>
      <c r="G108" s="186"/>
      <c r="H108" s="186"/>
      <c r="I108" s="186"/>
      <c r="J108" s="186"/>
      <c r="K108" s="186"/>
      <c r="L108" s="218" t="s">
        <v>308</v>
      </c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6"/>
      <c r="BU108" s="186"/>
    </row>
    <row r="109" spans="1:84" s="187" customFormat="1" ht="12">
      <c r="A109" s="188" t="s">
        <v>261</v>
      </c>
      <c r="B109" s="222"/>
      <c r="C109" s="222"/>
      <c r="D109" s="222"/>
      <c r="E109" s="222"/>
      <c r="F109" s="222"/>
      <c r="G109" s="223"/>
      <c r="H109" s="223"/>
      <c r="I109" s="223"/>
      <c r="J109" s="223"/>
      <c r="K109" s="223"/>
      <c r="L109" s="225" t="s">
        <v>262</v>
      </c>
      <c r="N109" s="186"/>
    </row>
    <row r="110" spans="1:84">
      <c r="B110" s="244"/>
      <c r="C110" s="244"/>
      <c r="D110" s="244"/>
      <c r="E110" s="244"/>
      <c r="F110" s="244"/>
      <c r="G110" s="244"/>
      <c r="H110" s="244"/>
      <c r="I110" s="244"/>
      <c r="J110" s="244"/>
      <c r="K110" s="244"/>
      <c r="N110" s="186"/>
    </row>
    <row r="111" spans="1:84">
      <c r="B111" s="244"/>
      <c r="C111" s="244"/>
      <c r="D111" s="244"/>
      <c r="E111" s="244"/>
      <c r="F111" s="244"/>
      <c r="G111" s="244"/>
      <c r="H111" s="244"/>
      <c r="I111" s="244"/>
      <c r="J111" s="244"/>
      <c r="K111" s="244"/>
      <c r="N111" s="186"/>
    </row>
    <row r="112" spans="1:84">
      <c r="B112" s="244"/>
      <c r="C112" s="244"/>
      <c r="D112" s="244"/>
      <c r="E112" s="244"/>
      <c r="F112" s="244"/>
      <c r="G112" s="244"/>
      <c r="H112" s="244"/>
      <c r="I112" s="244"/>
      <c r="J112" s="244"/>
      <c r="K112" s="244"/>
    </row>
    <row r="113" spans="2:11">
      <c r="B113" s="244"/>
      <c r="C113" s="244"/>
      <c r="D113" s="244"/>
      <c r="E113" s="244"/>
      <c r="F113" s="244"/>
      <c r="G113" s="244"/>
      <c r="H113" s="244"/>
      <c r="I113" s="244"/>
      <c r="J113" s="244"/>
      <c r="K113" s="244"/>
    </row>
    <row r="114" spans="2:11">
      <c r="B114" s="244"/>
      <c r="C114" s="244"/>
      <c r="D114" s="244"/>
      <c r="E114" s="244"/>
      <c r="F114" s="244"/>
      <c r="G114" s="244"/>
      <c r="H114" s="244"/>
      <c r="I114" s="244"/>
      <c r="J114" s="244"/>
      <c r="K114" s="244"/>
    </row>
    <row r="115" spans="2:11">
      <c r="B115" s="244"/>
      <c r="C115" s="244"/>
      <c r="D115" s="244"/>
      <c r="E115" s="244"/>
      <c r="F115" s="244"/>
      <c r="G115" s="244"/>
      <c r="H115" s="244"/>
      <c r="I115" s="244"/>
      <c r="J115" s="244"/>
      <c r="K115" s="244"/>
    </row>
    <row r="116" spans="2:11"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</row>
    <row r="117" spans="2:11">
      <c r="B117" s="244"/>
      <c r="C117" s="244"/>
      <c r="D117" s="244"/>
      <c r="E117" s="244"/>
      <c r="F117" s="244"/>
      <c r="G117" s="244"/>
      <c r="H117" s="244"/>
      <c r="I117" s="244"/>
      <c r="J117" s="244"/>
      <c r="K117" s="244"/>
    </row>
    <row r="118" spans="2:11"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</row>
    <row r="119" spans="2:11"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</row>
    <row r="120" spans="2:11"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2:11"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</row>
    <row r="122" spans="2:11">
      <c r="B122" s="244"/>
      <c r="C122" s="244"/>
      <c r="D122" s="244"/>
      <c r="E122" s="244"/>
      <c r="F122" s="244"/>
      <c r="G122" s="244"/>
      <c r="H122" s="244"/>
      <c r="I122" s="244"/>
      <c r="J122" s="244"/>
      <c r="K122" s="244"/>
    </row>
    <row r="123" spans="2:11"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</row>
    <row r="124" spans="2:11"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</row>
    <row r="125" spans="2:11"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</row>
    <row r="126" spans="2:11"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</row>
    <row r="127" spans="2:11">
      <c r="B127" s="244"/>
      <c r="C127" s="244"/>
      <c r="D127" s="244"/>
      <c r="E127" s="244"/>
      <c r="F127" s="244"/>
      <c r="G127" s="244"/>
      <c r="H127" s="244"/>
      <c r="I127" s="244"/>
      <c r="J127" s="244"/>
      <c r="K127" s="244"/>
    </row>
    <row r="128" spans="2:11">
      <c r="B128" s="244"/>
      <c r="C128" s="244"/>
      <c r="D128" s="244"/>
      <c r="E128" s="244"/>
      <c r="F128" s="244"/>
      <c r="G128" s="244"/>
      <c r="H128" s="244"/>
      <c r="I128" s="244"/>
      <c r="J128" s="244"/>
      <c r="K128" s="244"/>
    </row>
    <row r="129" spans="2:11">
      <c r="B129" s="244"/>
      <c r="C129" s="244"/>
      <c r="D129" s="244"/>
      <c r="E129" s="244"/>
      <c r="F129" s="244"/>
      <c r="G129" s="244"/>
      <c r="H129" s="244"/>
      <c r="I129" s="244"/>
      <c r="J129" s="244"/>
      <c r="K129" s="244"/>
    </row>
    <row r="130" spans="2:11">
      <c r="B130" s="244"/>
      <c r="C130" s="244"/>
      <c r="D130" s="244"/>
      <c r="E130" s="244"/>
      <c r="F130" s="244"/>
      <c r="G130" s="244"/>
      <c r="H130" s="244"/>
      <c r="I130" s="244"/>
      <c r="J130" s="244"/>
      <c r="K130" s="244"/>
    </row>
    <row r="131" spans="2:11">
      <c r="B131" s="244"/>
      <c r="C131" s="244"/>
      <c r="D131" s="244"/>
      <c r="E131" s="244"/>
      <c r="F131" s="244"/>
      <c r="G131" s="244"/>
      <c r="H131" s="244"/>
      <c r="I131" s="244"/>
      <c r="J131" s="244"/>
      <c r="K131" s="244"/>
    </row>
    <row r="132" spans="2:11">
      <c r="B132" s="244"/>
      <c r="C132" s="244"/>
      <c r="D132" s="244"/>
      <c r="E132" s="244"/>
      <c r="F132" s="244"/>
      <c r="G132" s="244"/>
      <c r="H132" s="244"/>
      <c r="I132" s="244"/>
      <c r="J132" s="244"/>
      <c r="K132" s="244"/>
    </row>
    <row r="133" spans="2:11">
      <c r="B133" s="244"/>
      <c r="C133" s="244"/>
      <c r="D133" s="244"/>
      <c r="E133" s="244"/>
      <c r="F133" s="244"/>
      <c r="G133" s="244"/>
      <c r="H133" s="244"/>
      <c r="I133" s="244"/>
      <c r="J133" s="244"/>
      <c r="K133" s="244"/>
    </row>
    <row r="134" spans="2:11">
      <c r="B134" s="244"/>
      <c r="C134" s="244"/>
      <c r="D134" s="244"/>
      <c r="E134" s="244"/>
      <c r="F134" s="244"/>
      <c r="G134" s="244"/>
      <c r="H134" s="244"/>
      <c r="I134" s="244"/>
      <c r="J134" s="244"/>
      <c r="K134" s="244"/>
    </row>
    <row r="135" spans="2:11">
      <c r="B135" s="244"/>
      <c r="C135" s="244"/>
      <c r="D135" s="244"/>
      <c r="E135" s="244"/>
      <c r="F135" s="244"/>
      <c r="G135" s="244"/>
      <c r="H135" s="244"/>
      <c r="I135" s="244"/>
      <c r="J135" s="244"/>
      <c r="K135" s="244"/>
    </row>
    <row r="136" spans="2:11">
      <c r="B136" s="244"/>
      <c r="C136" s="244"/>
      <c r="D136" s="244"/>
      <c r="E136" s="244"/>
      <c r="F136" s="244"/>
      <c r="G136" s="244"/>
      <c r="H136" s="244"/>
      <c r="I136" s="244"/>
      <c r="J136" s="244"/>
      <c r="K136" s="244"/>
    </row>
    <row r="137" spans="2:11">
      <c r="B137" s="244"/>
      <c r="C137" s="244"/>
      <c r="D137" s="244"/>
      <c r="E137" s="244"/>
      <c r="F137" s="244"/>
      <c r="G137" s="244"/>
      <c r="H137" s="244"/>
      <c r="I137" s="244"/>
      <c r="J137" s="244"/>
      <c r="K137" s="244"/>
    </row>
    <row r="138" spans="2:11">
      <c r="B138" s="244"/>
      <c r="C138" s="244"/>
      <c r="D138" s="244"/>
      <c r="E138" s="244"/>
      <c r="F138" s="244"/>
      <c r="G138" s="244"/>
      <c r="H138" s="244"/>
      <c r="I138" s="244"/>
      <c r="J138" s="244"/>
      <c r="K138" s="244"/>
    </row>
    <row r="139" spans="2:11">
      <c r="B139" s="244"/>
      <c r="C139" s="244"/>
      <c r="D139" s="244"/>
      <c r="E139" s="244"/>
      <c r="F139" s="244"/>
      <c r="G139" s="244"/>
      <c r="H139" s="244"/>
      <c r="I139" s="244"/>
      <c r="J139" s="244"/>
      <c r="K139" s="244"/>
    </row>
    <row r="140" spans="2:11">
      <c r="B140" s="244"/>
      <c r="C140" s="244"/>
      <c r="D140" s="244"/>
      <c r="E140" s="244"/>
      <c r="F140" s="244"/>
      <c r="G140" s="244"/>
      <c r="H140" s="244"/>
      <c r="I140" s="244"/>
      <c r="J140" s="244"/>
      <c r="K140" s="244"/>
    </row>
    <row r="141" spans="2:11">
      <c r="B141" s="244"/>
      <c r="C141" s="244"/>
      <c r="D141" s="244"/>
      <c r="E141" s="244"/>
      <c r="F141" s="244"/>
      <c r="G141" s="244"/>
      <c r="H141" s="244"/>
      <c r="I141" s="244"/>
      <c r="J141" s="244"/>
      <c r="K141" s="244"/>
    </row>
    <row r="142" spans="2:11">
      <c r="B142" s="244"/>
      <c r="C142" s="244"/>
      <c r="D142" s="244"/>
      <c r="E142" s="244"/>
      <c r="F142" s="244"/>
      <c r="G142" s="244"/>
      <c r="H142" s="244"/>
      <c r="I142" s="244"/>
      <c r="J142" s="244"/>
      <c r="K142" s="244"/>
    </row>
    <row r="143" spans="2:11"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</row>
    <row r="144" spans="2:11">
      <c r="B144" s="244"/>
      <c r="C144" s="244"/>
      <c r="D144" s="244"/>
      <c r="E144" s="244"/>
      <c r="F144" s="244"/>
      <c r="G144" s="244"/>
      <c r="H144" s="244"/>
      <c r="I144" s="244"/>
      <c r="J144" s="244"/>
      <c r="K144" s="244"/>
    </row>
    <row r="145" spans="2:11"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</row>
    <row r="146" spans="2:11">
      <c r="B146" s="244"/>
      <c r="C146" s="244"/>
      <c r="D146" s="244"/>
      <c r="E146" s="244"/>
      <c r="F146" s="244"/>
      <c r="G146" s="244"/>
      <c r="H146" s="244"/>
      <c r="I146" s="244"/>
      <c r="J146" s="244"/>
      <c r="K146" s="244"/>
    </row>
    <row r="147" spans="2:11">
      <c r="B147" s="244"/>
      <c r="C147" s="244"/>
      <c r="D147" s="244"/>
      <c r="E147" s="244"/>
      <c r="F147" s="244"/>
      <c r="G147" s="244"/>
      <c r="H147" s="244"/>
      <c r="I147" s="244"/>
      <c r="J147" s="244"/>
      <c r="K147" s="244"/>
    </row>
    <row r="148" spans="2:11">
      <c r="B148" s="244"/>
      <c r="C148" s="244"/>
      <c r="D148" s="244"/>
      <c r="E148" s="244"/>
      <c r="F148" s="244"/>
      <c r="G148" s="244"/>
      <c r="H148" s="244"/>
      <c r="I148" s="244"/>
      <c r="J148" s="244"/>
      <c r="K148" s="244"/>
    </row>
    <row r="149" spans="2:11">
      <c r="B149" s="244"/>
      <c r="C149" s="244"/>
      <c r="D149" s="244"/>
      <c r="E149" s="244"/>
      <c r="F149" s="244"/>
      <c r="G149" s="244"/>
      <c r="H149" s="244"/>
      <c r="I149" s="244"/>
      <c r="J149" s="244"/>
      <c r="K149" s="244"/>
    </row>
    <row r="150" spans="2:11"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</row>
    <row r="151" spans="2:11">
      <c r="B151" s="244"/>
      <c r="C151" s="244"/>
      <c r="D151" s="244"/>
      <c r="E151" s="244"/>
      <c r="F151" s="244"/>
      <c r="G151" s="244"/>
      <c r="H151" s="244"/>
      <c r="I151" s="244"/>
      <c r="J151" s="244"/>
      <c r="K151" s="244"/>
    </row>
    <row r="152" spans="2:11">
      <c r="B152" s="244"/>
      <c r="C152" s="244"/>
      <c r="D152" s="244"/>
      <c r="E152" s="244"/>
      <c r="F152" s="244"/>
      <c r="G152" s="244"/>
      <c r="H152" s="244"/>
      <c r="I152" s="244"/>
      <c r="J152" s="244"/>
      <c r="K152" s="244"/>
    </row>
    <row r="153" spans="2:11">
      <c r="B153" s="244"/>
      <c r="C153" s="244"/>
      <c r="D153" s="244"/>
      <c r="E153" s="244"/>
      <c r="F153" s="244"/>
      <c r="G153" s="244"/>
      <c r="H153" s="244"/>
      <c r="I153" s="244"/>
      <c r="J153" s="244"/>
      <c r="K153" s="244"/>
    </row>
    <row r="154" spans="2:11">
      <c r="B154" s="244"/>
      <c r="C154" s="244"/>
      <c r="D154" s="244"/>
      <c r="E154" s="244"/>
      <c r="F154" s="244"/>
      <c r="G154" s="244"/>
      <c r="H154" s="244"/>
      <c r="I154" s="244"/>
      <c r="J154" s="244"/>
      <c r="K154" s="244"/>
    </row>
    <row r="155" spans="2:11">
      <c r="B155" s="244"/>
      <c r="C155" s="244"/>
      <c r="D155" s="244"/>
      <c r="E155" s="244"/>
      <c r="F155" s="244"/>
      <c r="G155" s="244"/>
      <c r="H155" s="244"/>
      <c r="I155" s="244"/>
      <c r="J155" s="244"/>
      <c r="K155" s="244"/>
    </row>
    <row r="156" spans="2:11">
      <c r="B156" s="244"/>
      <c r="C156" s="244"/>
      <c r="D156" s="244"/>
      <c r="E156" s="244"/>
      <c r="F156" s="244"/>
      <c r="G156" s="244"/>
      <c r="H156" s="244"/>
      <c r="I156" s="244"/>
      <c r="J156" s="244"/>
      <c r="K156" s="244"/>
    </row>
    <row r="157" spans="2:11">
      <c r="B157" s="244"/>
      <c r="C157" s="244"/>
      <c r="D157" s="244"/>
      <c r="E157" s="244"/>
      <c r="F157" s="244"/>
      <c r="G157" s="244"/>
      <c r="H157" s="244"/>
      <c r="I157" s="244"/>
      <c r="J157" s="244"/>
      <c r="K157" s="244"/>
    </row>
    <row r="158" spans="2:11">
      <c r="B158" s="244"/>
      <c r="C158" s="244"/>
      <c r="D158" s="244"/>
      <c r="E158" s="244"/>
      <c r="F158" s="244"/>
      <c r="G158" s="244"/>
      <c r="H158" s="244"/>
      <c r="I158" s="244"/>
      <c r="J158" s="244"/>
      <c r="K158" s="244"/>
    </row>
    <row r="159" spans="2:11">
      <c r="B159" s="244"/>
      <c r="C159" s="244"/>
      <c r="D159" s="244"/>
      <c r="E159" s="244"/>
      <c r="F159" s="244"/>
      <c r="G159" s="244"/>
      <c r="H159" s="244"/>
      <c r="I159" s="244"/>
      <c r="J159" s="244"/>
      <c r="K159" s="244"/>
    </row>
    <row r="160" spans="2:11">
      <c r="B160" s="244"/>
      <c r="C160" s="244"/>
      <c r="D160" s="244"/>
      <c r="E160" s="244"/>
      <c r="F160" s="244"/>
      <c r="G160" s="244"/>
      <c r="H160" s="244"/>
      <c r="I160" s="244"/>
      <c r="J160" s="244"/>
      <c r="K160" s="244"/>
    </row>
    <row r="161" spans="2:11"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</row>
    <row r="162" spans="2:11">
      <c r="B162" s="244"/>
      <c r="C162" s="244"/>
      <c r="D162" s="244"/>
      <c r="E162" s="244"/>
      <c r="F162" s="244"/>
      <c r="G162" s="244"/>
      <c r="H162" s="244"/>
      <c r="I162" s="244"/>
      <c r="J162" s="244"/>
      <c r="K162" s="244"/>
    </row>
    <row r="163" spans="2:11">
      <c r="B163" s="244"/>
      <c r="C163" s="244"/>
      <c r="D163" s="244"/>
      <c r="E163" s="244"/>
      <c r="F163" s="244"/>
      <c r="G163" s="244"/>
      <c r="H163" s="244"/>
      <c r="I163" s="244"/>
      <c r="J163" s="244"/>
      <c r="K163" s="244"/>
    </row>
    <row r="164" spans="2:11">
      <c r="B164" s="244"/>
      <c r="C164" s="244"/>
      <c r="D164" s="244"/>
      <c r="E164" s="244"/>
      <c r="F164" s="244"/>
      <c r="G164" s="244"/>
      <c r="H164" s="244"/>
      <c r="I164" s="244"/>
      <c r="J164" s="244"/>
      <c r="K164" s="244"/>
    </row>
    <row r="165" spans="2:11">
      <c r="B165" s="244"/>
      <c r="C165" s="244"/>
      <c r="D165" s="244"/>
      <c r="E165" s="244"/>
      <c r="F165" s="244"/>
      <c r="G165" s="244"/>
      <c r="H165" s="244"/>
      <c r="I165" s="244"/>
      <c r="J165" s="244"/>
      <c r="K165" s="244"/>
    </row>
    <row r="166" spans="2:11">
      <c r="B166" s="244"/>
      <c r="C166" s="244"/>
      <c r="D166" s="244"/>
      <c r="E166" s="244"/>
      <c r="F166" s="244"/>
      <c r="G166" s="244"/>
      <c r="H166" s="244"/>
      <c r="I166" s="244"/>
      <c r="J166" s="244"/>
      <c r="K166" s="244"/>
    </row>
    <row r="167" spans="2:11">
      <c r="B167" s="244"/>
      <c r="C167" s="244"/>
      <c r="D167" s="244"/>
      <c r="E167" s="244"/>
      <c r="F167" s="244"/>
      <c r="G167" s="244"/>
      <c r="H167" s="244"/>
      <c r="I167" s="244"/>
      <c r="J167" s="244"/>
      <c r="K167" s="244"/>
    </row>
    <row r="168" spans="2:11">
      <c r="B168" s="244"/>
      <c r="C168" s="244"/>
      <c r="D168" s="244"/>
      <c r="E168" s="244"/>
      <c r="F168" s="244"/>
      <c r="G168" s="244"/>
      <c r="H168" s="244"/>
      <c r="I168" s="244"/>
      <c r="J168" s="244"/>
      <c r="K168" s="244"/>
    </row>
    <row r="169" spans="2:11">
      <c r="B169" s="244"/>
      <c r="C169" s="244"/>
      <c r="D169" s="244"/>
      <c r="E169" s="244"/>
      <c r="F169" s="244"/>
      <c r="G169" s="244"/>
      <c r="H169" s="244"/>
      <c r="I169" s="244"/>
      <c r="J169" s="244"/>
      <c r="K169" s="244"/>
    </row>
    <row r="170" spans="2:11">
      <c r="B170" s="244"/>
      <c r="C170" s="244"/>
      <c r="D170" s="244"/>
      <c r="E170" s="244"/>
      <c r="F170" s="244"/>
      <c r="G170" s="244"/>
      <c r="H170" s="244"/>
      <c r="I170" s="244"/>
      <c r="J170" s="244"/>
      <c r="K170" s="244"/>
    </row>
    <row r="171" spans="2:11">
      <c r="B171" s="244"/>
      <c r="C171" s="244"/>
      <c r="D171" s="244"/>
      <c r="E171" s="244"/>
      <c r="F171" s="244"/>
      <c r="G171" s="244"/>
      <c r="H171" s="244"/>
      <c r="I171" s="244"/>
      <c r="J171" s="244"/>
      <c r="K171" s="244"/>
    </row>
    <row r="172" spans="2:11">
      <c r="B172" s="244"/>
      <c r="C172" s="244"/>
      <c r="D172" s="244"/>
      <c r="E172" s="244"/>
      <c r="F172" s="244"/>
      <c r="G172" s="244"/>
      <c r="H172" s="244"/>
      <c r="I172" s="244"/>
      <c r="J172" s="244"/>
      <c r="K172" s="244"/>
    </row>
    <row r="173" spans="2:11">
      <c r="B173" s="244"/>
      <c r="C173" s="244"/>
      <c r="D173" s="244"/>
      <c r="E173" s="244"/>
      <c r="F173" s="244"/>
      <c r="G173" s="244"/>
      <c r="H173" s="244"/>
      <c r="I173" s="244"/>
      <c r="J173" s="244"/>
      <c r="K173" s="244"/>
    </row>
    <row r="174" spans="2:11">
      <c r="B174" s="244"/>
      <c r="C174" s="244"/>
      <c r="D174" s="244"/>
      <c r="E174" s="244"/>
      <c r="F174" s="244"/>
      <c r="G174" s="244"/>
      <c r="H174" s="244"/>
      <c r="I174" s="244"/>
      <c r="J174" s="244"/>
      <c r="K174" s="244"/>
    </row>
    <row r="175" spans="2:11">
      <c r="B175" s="244"/>
      <c r="C175" s="244"/>
      <c r="D175" s="244"/>
      <c r="E175" s="244"/>
      <c r="F175" s="244"/>
      <c r="G175" s="244"/>
      <c r="H175" s="244"/>
      <c r="I175" s="244"/>
      <c r="J175" s="244"/>
      <c r="K175" s="244"/>
    </row>
    <row r="176" spans="2:11">
      <c r="B176" s="244"/>
      <c r="C176" s="244"/>
      <c r="D176" s="244"/>
      <c r="E176" s="244"/>
      <c r="F176" s="244"/>
      <c r="G176" s="244"/>
      <c r="H176" s="244"/>
      <c r="I176" s="244"/>
      <c r="J176" s="244"/>
      <c r="K176" s="244"/>
    </row>
    <row r="177" spans="2:11">
      <c r="B177" s="244"/>
      <c r="C177" s="244"/>
      <c r="D177" s="244"/>
      <c r="E177" s="244"/>
      <c r="F177" s="244"/>
      <c r="G177" s="244"/>
      <c r="H177" s="244"/>
      <c r="I177" s="244"/>
      <c r="J177" s="244"/>
      <c r="K177" s="244"/>
    </row>
    <row r="178" spans="2:11">
      <c r="B178" s="244"/>
      <c r="C178" s="244"/>
      <c r="D178" s="244"/>
      <c r="E178" s="244"/>
      <c r="F178" s="244"/>
      <c r="G178" s="244"/>
      <c r="H178" s="244"/>
      <c r="I178" s="244"/>
      <c r="J178" s="244"/>
      <c r="K178" s="244"/>
    </row>
    <row r="179" spans="2:11">
      <c r="B179" s="244"/>
      <c r="C179" s="244"/>
      <c r="D179" s="244"/>
      <c r="E179" s="244"/>
      <c r="F179" s="244"/>
      <c r="G179" s="244"/>
      <c r="H179" s="244"/>
      <c r="I179" s="244"/>
      <c r="J179" s="244"/>
      <c r="K179" s="244"/>
    </row>
    <row r="180" spans="2:11">
      <c r="B180" s="244"/>
      <c r="C180" s="244"/>
      <c r="D180" s="244"/>
      <c r="E180" s="244"/>
      <c r="F180" s="244"/>
      <c r="G180" s="244"/>
      <c r="H180" s="244"/>
      <c r="I180" s="244"/>
      <c r="J180" s="244"/>
      <c r="K180" s="244"/>
    </row>
    <row r="181" spans="2:11">
      <c r="B181" s="244"/>
      <c r="C181" s="244"/>
      <c r="D181" s="244"/>
      <c r="E181" s="244"/>
      <c r="F181" s="244"/>
      <c r="G181" s="244"/>
      <c r="H181" s="244"/>
      <c r="I181" s="244"/>
      <c r="J181" s="244"/>
      <c r="K181" s="244"/>
    </row>
    <row r="182" spans="2:11">
      <c r="B182" s="244"/>
      <c r="C182" s="244"/>
      <c r="D182" s="244"/>
      <c r="E182" s="244"/>
      <c r="F182" s="244"/>
      <c r="G182" s="244"/>
      <c r="H182" s="244"/>
      <c r="I182" s="244"/>
      <c r="J182" s="244"/>
      <c r="K182" s="244"/>
    </row>
    <row r="183" spans="2:11">
      <c r="B183" s="244"/>
      <c r="C183" s="244"/>
      <c r="D183" s="244"/>
      <c r="E183" s="244"/>
      <c r="F183" s="244"/>
      <c r="G183" s="244"/>
      <c r="H183" s="244"/>
      <c r="I183" s="244"/>
      <c r="J183" s="244"/>
      <c r="K183" s="244"/>
    </row>
    <row r="184" spans="2:11">
      <c r="B184" s="244"/>
      <c r="C184" s="244"/>
      <c r="D184" s="244"/>
      <c r="E184" s="244"/>
      <c r="F184" s="244"/>
      <c r="G184" s="244"/>
      <c r="H184" s="244"/>
      <c r="I184" s="244"/>
      <c r="J184" s="244"/>
      <c r="K184" s="244"/>
    </row>
    <row r="185" spans="2:11">
      <c r="B185" s="244"/>
      <c r="C185" s="244"/>
      <c r="D185" s="244"/>
      <c r="E185" s="244"/>
      <c r="F185" s="244"/>
      <c r="G185" s="244"/>
      <c r="H185" s="244"/>
      <c r="I185" s="244"/>
      <c r="J185" s="244"/>
      <c r="K185" s="244"/>
    </row>
    <row r="186" spans="2:11">
      <c r="B186" s="244"/>
      <c r="C186" s="244"/>
      <c r="D186" s="244"/>
      <c r="E186" s="244"/>
      <c r="F186" s="244"/>
      <c r="G186" s="244"/>
      <c r="H186" s="244"/>
      <c r="I186" s="244"/>
      <c r="J186" s="244"/>
      <c r="K186" s="244"/>
    </row>
    <row r="187" spans="2:11">
      <c r="B187" s="244"/>
      <c r="C187" s="244"/>
      <c r="D187" s="244"/>
      <c r="E187" s="244"/>
      <c r="F187" s="244"/>
      <c r="G187" s="244"/>
      <c r="H187" s="244"/>
      <c r="I187" s="244"/>
      <c r="J187" s="244"/>
      <c r="K187" s="244"/>
    </row>
    <row r="188" spans="2:11">
      <c r="B188" s="244"/>
      <c r="C188" s="244"/>
      <c r="D188" s="244"/>
      <c r="E188" s="244"/>
      <c r="F188" s="244"/>
      <c r="G188" s="244"/>
      <c r="H188" s="244"/>
      <c r="I188" s="244"/>
      <c r="J188" s="244"/>
      <c r="K188" s="244"/>
    </row>
    <row r="189" spans="2:11">
      <c r="B189" s="244"/>
      <c r="C189" s="244"/>
      <c r="D189" s="244"/>
      <c r="E189" s="244"/>
      <c r="F189" s="244"/>
      <c r="G189" s="244"/>
      <c r="H189" s="244"/>
      <c r="I189" s="244"/>
      <c r="J189" s="244"/>
      <c r="K189" s="244"/>
    </row>
    <row r="190" spans="2:11">
      <c r="B190" s="244"/>
      <c r="C190" s="244"/>
      <c r="D190" s="244"/>
      <c r="E190" s="244"/>
      <c r="F190" s="244"/>
      <c r="G190" s="244"/>
      <c r="H190" s="244"/>
      <c r="I190" s="244"/>
      <c r="J190" s="244"/>
      <c r="K190" s="244"/>
    </row>
    <row r="191" spans="2:11">
      <c r="B191" s="244"/>
      <c r="C191" s="244"/>
      <c r="D191" s="244"/>
      <c r="E191" s="244"/>
      <c r="F191" s="244"/>
      <c r="G191" s="244"/>
      <c r="H191" s="244"/>
      <c r="I191" s="244"/>
      <c r="J191" s="244"/>
      <c r="K191" s="244"/>
    </row>
    <row r="192" spans="2:11">
      <c r="B192" s="244"/>
      <c r="C192" s="244"/>
      <c r="D192" s="244"/>
      <c r="E192" s="244"/>
      <c r="F192" s="244"/>
      <c r="G192" s="244"/>
      <c r="H192" s="244"/>
      <c r="I192" s="244"/>
      <c r="J192" s="244"/>
      <c r="K192" s="244"/>
    </row>
    <row r="193" spans="2:11">
      <c r="B193" s="244"/>
      <c r="C193" s="244"/>
      <c r="D193" s="244"/>
      <c r="E193" s="244"/>
      <c r="F193" s="244"/>
      <c r="G193" s="244"/>
      <c r="H193" s="244"/>
      <c r="I193" s="244"/>
      <c r="J193" s="244"/>
      <c r="K193" s="244"/>
    </row>
    <row r="194" spans="2:11">
      <c r="B194" s="244"/>
      <c r="C194" s="244"/>
      <c r="D194" s="244"/>
      <c r="E194" s="244"/>
      <c r="F194" s="244"/>
      <c r="G194" s="244"/>
      <c r="H194" s="244"/>
      <c r="I194" s="244"/>
      <c r="J194" s="244"/>
      <c r="K194" s="244"/>
    </row>
    <row r="195" spans="2:11">
      <c r="B195" s="244"/>
      <c r="C195" s="244"/>
      <c r="D195" s="244"/>
      <c r="E195" s="244"/>
      <c r="F195" s="244"/>
      <c r="G195" s="244"/>
      <c r="H195" s="244"/>
      <c r="I195" s="244"/>
      <c r="J195" s="244"/>
      <c r="K195" s="244"/>
    </row>
    <row r="196" spans="2:11">
      <c r="B196" s="244"/>
      <c r="C196" s="244"/>
      <c r="D196" s="244"/>
      <c r="E196" s="244"/>
      <c r="F196" s="244"/>
      <c r="G196" s="244"/>
      <c r="H196" s="244"/>
      <c r="I196" s="244"/>
      <c r="J196" s="244"/>
      <c r="K196" s="244"/>
    </row>
    <row r="197" spans="2:11">
      <c r="B197" s="244"/>
      <c r="C197" s="244"/>
      <c r="D197" s="244"/>
      <c r="E197" s="244"/>
      <c r="F197" s="244"/>
      <c r="G197" s="244"/>
      <c r="H197" s="244"/>
      <c r="I197" s="244"/>
      <c r="J197" s="244"/>
      <c r="K197" s="244"/>
    </row>
    <row r="198" spans="2:11">
      <c r="B198" s="244"/>
      <c r="C198" s="244"/>
      <c r="D198" s="244"/>
      <c r="E198" s="244"/>
      <c r="F198" s="244"/>
      <c r="G198" s="244"/>
      <c r="H198" s="244"/>
      <c r="I198" s="244"/>
      <c r="J198" s="244"/>
      <c r="K198" s="244"/>
    </row>
    <row r="199" spans="2:11">
      <c r="B199" s="244"/>
      <c r="C199" s="244"/>
      <c r="D199" s="244"/>
      <c r="E199" s="244"/>
      <c r="F199" s="244"/>
      <c r="G199" s="244"/>
      <c r="H199" s="244"/>
      <c r="I199" s="244"/>
      <c r="J199" s="244"/>
      <c r="K199" s="244"/>
    </row>
    <row r="200" spans="2:11">
      <c r="B200" s="244"/>
      <c r="C200" s="244"/>
      <c r="D200" s="244"/>
      <c r="E200" s="244"/>
      <c r="F200" s="244"/>
      <c r="G200" s="244"/>
      <c r="H200" s="244"/>
      <c r="I200" s="244"/>
      <c r="J200" s="244"/>
      <c r="K200" s="244"/>
    </row>
    <row r="201" spans="2:11">
      <c r="B201" s="244"/>
      <c r="C201" s="244"/>
      <c r="D201" s="244"/>
      <c r="E201" s="244"/>
      <c r="F201" s="244"/>
      <c r="G201" s="244"/>
      <c r="H201" s="244"/>
      <c r="I201" s="244"/>
      <c r="J201" s="244"/>
      <c r="K201" s="244"/>
    </row>
    <row r="202" spans="2:11">
      <c r="B202" s="244"/>
      <c r="C202" s="244"/>
      <c r="D202" s="244"/>
      <c r="E202" s="244"/>
      <c r="F202" s="244"/>
      <c r="G202" s="244"/>
      <c r="H202" s="244"/>
      <c r="I202" s="244"/>
      <c r="J202" s="244"/>
      <c r="K202" s="244"/>
    </row>
    <row r="203" spans="2:11">
      <c r="B203" s="244"/>
      <c r="C203" s="244"/>
      <c r="D203" s="244"/>
      <c r="E203" s="244"/>
      <c r="F203" s="244"/>
      <c r="G203" s="244"/>
      <c r="H203" s="244"/>
      <c r="I203" s="244"/>
      <c r="J203" s="244"/>
      <c r="K203" s="244"/>
    </row>
    <row r="204" spans="2:11">
      <c r="B204" s="244"/>
      <c r="C204" s="244"/>
      <c r="D204" s="244"/>
      <c r="E204" s="244"/>
      <c r="F204" s="244"/>
      <c r="G204" s="244"/>
      <c r="H204" s="244"/>
      <c r="I204" s="244"/>
      <c r="J204" s="244"/>
      <c r="K204" s="244"/>
    </row>
    <row r="205" spans="2:11">
      <c r="B205" s="244"/>
      <c r="C205" s="244"/>
      <c r="D205" s="244"/>
      <c r="E205" s="244"/>
      <c r="F205" s="244"/>
      <c r="G205" s="244"/>
      <c r="H205" s="244"/>
      <c r="I205" s="244"/>
      <c r="J205" s="244"/>
      <c r="K205" s="244"/>
    </row>
    <row r="206" spans="2:11">
      <c r="B206" s="244"/>
      <c r="C206" s="244"/>
      <c r="D206" s="244"/>
      <c r="E206" s="244"/>
      <c r="F206" s="244"/>
      <c r="G206" s="244"/>
      <c r="H206" s="244"/>
      <c r="I206" s="244"/>
      <c r="J206" s="244"/>
      <c r="K206" s="244"/>
    </row>
    <row r="207" spans="2:11">
      <c r="B207" s="244"/>
      <c r="C207" s="244"/>
      <c r="D207" s="244"/>
      <c r="E207" s="244"/>
      <c r="F207" s="244"/>
      <c r="G207" s="244"/>
      <c r="H207" s="244"/>
      <c r="I207" s="244"/>
      <c r="J207" s="244"/>
      <c r="K207" s="244"/>
    </row>
    <row r="208" spans="2:11">
      <c r="B208" s="244"/>
      <c r="C208" s="244"/>
      <c r="D208" s="244"/>
      <c r="E208" s="244"/>
      <c r="F208" s="244"/>
      <c r="G208" s="244"/>
      <c r="H208" s="244"/>
      <c r="I208" s="244"/>
      <c r="J208" s="244"/>
      <c r="K208" s="244"/>
    </row>
    <row r="209" spans="2:11">
      <c r="B209" s="244"/>
      <c r="C209" s="244"/>
      <c r="D209" s="244"/>
      <c r="E209" s="244"/>
      <c r="F209" s="244"/>
      <c r="G209" s="244"/>
      <c r="H209" s="244"/>
      <c r="I209" s="244"/>
      <c r="J209" s="244"/>
      <c r="K209" s="244"/>
    </row>
    <row r="210" spans="2:11">
      <c r="B210" s="244"/>
      <c r="C210" s="244"/>
      <c r="D210" s="244"/>
      <c r="E210" s="244"/>
      <c r="F210" s="244"/>
      <c r="G210" s="244"/>
      <c r="H210" s="244"/>
      <c r="I210" s="244"/>
      <c r="J210" s="244"/>
      <c r="K210" s="244"/>
    </row>
    <row r="211" spans="2:11">
      <c r="B211" s="244"/>
      <c r="C211" s="244"/>
      <c r="D211" s="244"/>
      <c r="E211" s="244"/>
      <c r="F211" s="244"/>
      <c r="G211" s="244"/>
      <c r="H211" s="244"/>
      <c r="I211" s="244"/>
      <c r="J211" s="244"/>
      <c r="K211" s="244"/>
    </row>
    <row r="212" spans="2:11">
      <c r="B212" s="244"/>
      <c r="C212" s="244"/>
      <c r="D212" s="244"/>
      <c r="E212" s="244"/>
      <c r="F212" s="244"/>
      <c r="G212" s="244"/>
      <c r="H212" s="244"/>
      <c r="I212" s="244"/>
      <c r="J212" s="244"/>
      <c r="K212" s="244"/>
    </row>
    <row r="213" spans="2:11">
      <c r="B213" s="244"/>
      <c r="C213" s="244"/>
      <c r="D213" s="244"/>
      <c r="E213" s="244"/>
      <c r="F213" s="244"/>
      <c r="G213" s="244"/>
      <c r="H213" s="244"/>
      <c r="I213" s="244"/>
      <c r="J213" s="244"/>
      <c r="K213" s="244"/>
    </row>
    <row r="214" spans="2:11">
      <c r="B214" s="244"/>
      <c r="C214" s="244"/>
      <c r="D214" s="244"/>
      <c r="E214" s="244"/>
      <c r="F214" s="244"/>
      <c r="G214" s="244"/>
      <c r="H214" s="244"/>
      <c r="I214" s="244"/>
      <c r="J214" s="244"/>
      <c r="K214" s="244"/>
    </row>
    <row r="215" spans="2:11">
      <c r="B215" s="244"/>
      <c r="C215" s="244"/>
      <c r="D215" s="244"/>
      <c r="E215" s="244"/>
      <c r="F215" s="244"/>
      <c r="G215" s="244"/>
      <c r="H215" s="244"/>
      <c r="I215" s="244"/>
      <c r="J215" s="244"/>
      <c r="K215" s="244"/>
    </row>
    <row r="216" spans="2:11">
      <c r="B216" s="244"/>
      <c r="C216" s="244"/>
      <c r="D216" s="244"/>
      <c r="E216" s="244"/>
      <c r="F216" s="244"/>
      <c r="G216" s="244"/>
      <c r="H216" s="244"/>
      <c r="I216" s="244"/>
      <c r="J216" s="244"/>
      <c r="K216" s="244"/>
    </row>
    <row r="217" spans="2:11">
      <c r="B217" s="244"/>
      <c r="C217" s="244"/>
      <c r="D217" s="244"/>
      <c r="E217" s="244"/>
      <c r="F217" s="244"/>
      <c r="G217" s="244"/>
      <c r="H217" s="244"/>
      <c r="I217" s="244"/>
      <c r="J217" s="244"/>
      <c r="K217" s="244"/>
    </row>
    <row r="218" spans="2:11">
      <c r="B218" s="244"/>
      <c r="C218" s="244"/>
      <c r="D218" s="244"/>
      <c r="E218" s="244"/>
      <c r="F218" s="244"/>
      <c r="G218" s="244"/>
      <c r="H218" s="244"/>
      <c r="I218" s="244"/>
      <c r="J218" s="244"/>
      <c r="K218" s="244"/>
    </row>
    <row r="219" spans="2:11">
      <c r="B219" s="244"/>
      <c r="C219" s="244"/>
      <c r="D219" s="244"/>
      <c r="E219" s="244"/>
      <c r="F219" s="244"/>
      <c r="G219" s="244"/>
      <c r="H219" s="244"/>
      <c r="I219" s="244"/>
      <c r="J219" s="244"/>
      <c r="K219" s="244"/>
    </row>
    <row r="220" spans="2:11">
      <c r="B220" s="244"/>
      <c r="C220" s="244"/>
      <c r="D220" s="244"/>
      <c r="E220" s="244"/>
      <c r="F220" s="244"/>
      <c r="G220" s="244"/>
      <c r="H220" s="244"/>
      <c r="I220" s="244"/>
      <c r="J220" s="244"/>
      <c r="K220" s="244"/>
    </row>
    <row r="221" spans="2:11">
      <c r="B221" s="244"/>
      <c r="C221" s="244"/>
      <c r="D221" s="244"/>
      <c r="E221" s="244"/>
      <c r="F221" s="244"/>
      <c r="G221" s="244"/>
      <c r="H221" s="244"/>
      <c r="I221" s="244"/>
      <c r="J221" s="244"/>
      <c r="K221" s="244"/>
    </row>
    <row r="222" spans="2:11">
      <c r="B222" s="244"/>
      <c r="C222" s="244"/>
      <c r="D222" s="244"/>
      <c r="E222" s="244"/>
      <c r="F222" s="244"/>
      <c r="G222" s="244"/>
      <c r="H222" s="244"/>
      <c r="I222" s="244"/>
      <c r="J222" s="244"/>
      <c r="K222" s="244"/>
    </row>
    <row r="223" spans="2:11">
      <c r="B223" s="244"/>
      <c r="C223" s="244"/>
      <c r="D223" s="244"/>
      <c r="E223" s="244"/>
      <c r="F223" s="244"/>
      <c r="G223" s="244"/>
      <c r="H223" s="244"/>
      <c r="I223" s="244"/>
      <c r="J223" s="244"/>
      <c r="K223" s="244"/>
    </row>
    <row r="224" spans="2:11">
      <c r="B224" s="244"/>
      <c r="C224" s="244"/>
      <c r="D224" s="244"/>
      <c r="E224" s="244"/>
      <c r="F224" s="244"/>
      <c r="G224" s="244"/>
      <c r="H224" s="244"/>
      <c r="I224" s="244"/>
      <c r="J224" s="244"/>
      <c r="K224" s="244"/>
    </row>
    <row r="225" spans="2:11">
      <c r="B225" s="244"/>
      <c r="C225" s="244"/>
      <c r="D225" s="244"/>
      <c r="E225" s="244"/>
      <c r="F225" s="244"/>
      <c r="G225" s="244"/>
      <c r="H225" s="244"/>
      <c r="I225" s="244"/>
      <c r="J225" s="244"/>
      <c r="K225" s="244"/>
    </row>
    <row r="226" spans="2:11">
      <c r="B226" s="244"/>
      <c r="C226" s="244"/>
      <c r="D226" s="244"/>
      <c r="E226" s="244"/>
      <c r="F226" s="244"/>
      <c r="G226" s="244"/>
      <c r="H226" s="244"/>
      <c r="I226" s="244"/>
      <c r="J226" s="244"/>
      <c r="K226" s="244"/>
    </row>
    <row r="227" spans="2:11">
      <c r="B227" s="244"/>
      <c r="C227" s="244"/>
      <c r="D227" s="244"/>
      <c r="E227" s="244"/>
      <c r="F227" s="244"/>
      <c r="G227" s="244"/>
      <c r="H227" s="244"/>
      <c r="I227" s="244"/>
      <c r="J227" s="244"/>
      <c r="K227" s="244"/>
    </row>
    <row r="228" spans="2:11">
      <c r="B228" s="244"/>
      <c r="C228" s="244"/>
      <c r="D228" s="244"/>
      <c r="E228" s="244"/>
      <c r="F228" s="244"/>
      <c r="G228" s="244"/>
      <c r="H228" s="244"/>
      <c r="I228" s="244"/>
      <c r="J228" s="244"/>
      <c r="K228" s="244"/>
    </row>
    <row r="229" spans="2:11">
      <c r="B229" s="244"/>
      <c r="C229" s="244"/>
      <c r="D229" s="244"/>
      <c r="E229" s="244"/>
      <c r="F229" s="244"/>
      <c r="G229" s="244"/>
      <c r="H229" s="244"/>
      <c r="I229" s="244"/>
      <c r="J229" s="244"/>
      <c r="K229" s="244"/>
    </row>
    <row r="230" spans="2:11">
      <c r="B230" s="244"/>
      <c r="C230" s="244"/>
      <c r="D230" s="244"/>
      <c r="E230" s="244"/>
      <c r="F230" s="244"/>
      <c r="G230" s="244"/>
      <c r="H230" s="244"/>
      <c r="I230" s="244"/>
      <c r="J230" s="244"/>
      <c r="K230" s="244"/>
    </row>
    <row r="231" spans="2:11">
      <c r="B231" s="244"/>
      <c r="C231" s="244"/>
      <c r="D231" s="244"/>
      <c r="E231" s="244"/>
      <c r="F231" s="244"/>
      <c r="G231" s="244"/>
      <c r="H231" s="244"/>
      <c r="I231" s="244"/>
      <c r="J231" s="244"/>
      <c r="K231" s="244"/>
    </row>
    <row r="232" spans="2:11">
      <c r="B232" s="244"/>
      <c r="C232" s="244"/>
      <c r="D232" s="244"/>
      <c r="E232" s="244"/>
      <c r="F232" s="244"/>
      <c r="G232" s="244"/>
      <c r="H232" s="244"/>
      <c r="I232" s="244"/>
      <c r="J232" s="244"/>
      <c r="K232" s="244"/>
    </row>
    <row r="233" spans="2:11">
      <c r="B233" s="244"/>
      <c r="C233" s="244"/>
      <c r="D233" s="244"/>
      <c r="E233" s="244"/>
      <c r="F233" s="244"/>
      <c r="G233" s="244"/>
      <c r="H233" s="244"/>
      <c r="I233" s="244"/>
      <c r="J233" s="244"/>
      <c r="K233" s="244"/>
    </row>
    <row r="234" spans="2:11">
      <c r="B234" s="244"/>
      <c r="C234" s="244"/>
      <c r="D234" s="244"/>
      <c r="E234" s="244"/>
      <c r="F234" s="244"/>
      <c r="G234" s="244"/>
      <c r="H234" s="244"/>
      <c r="I234" s="244"/>
      <c r="J234" s="244"/>
      <c r="K234" s="244"/>
    </row>
    <row r="235" spans="2:11">
      <c r="B235" s="244"/>
      <c r="C235" s="244"/>
      <c r="D235" s="244"/>
      <c r="E235" s="244"/>
      <c r="F235" s="244"/>
      <c r="G235" s="244"/>
      <c r="H235" s="244"/>
      <c r="I235" s="244"/>
      <c r="J235" s="244"/>
      <c r="K235" s="244"/>
    </row>
    <row r="236" spans="2:11">
      <c r="B236" s="244"/>
      <c r="C236" s="244"/>
      <c r="D236" s="244"/>
      <c r="E236" s="244"/>
      <c r="F236" s="244"/>
      <c r="G236" s="244"/>
      <c r="H236" s="244"/>
      <c r="I236" s="244"/>
      <c r="J236" s="244"/>
      <c r="K236" s="244"/>
    </row>
    <row r="237" spans="2:11">
      <c r="B237" s="244"/>
      <c r="C237" s="244"/>
      <c r="D237" s="244"/>
      <c r="E237" s="244"/>
      <c r="F237" s="244"/>
      <c r="G237" s="244"/>
      <c r="H237" s="244"/>
      <c r="I237" s="244"/>
      <c r="J237" s="244"/>
      <c r="K237" s="244"/>
    </row>
    <row r="238" spans="2:11">
      <c r="B238" s="244"/>
      <c r="C238" s="244"/>
      <c r="D238" s="244"/>
      <c r="E238" s="244"/>
      <c r="F238" s="244"/>
      <c r="G238" s="244"/>
      <c r="H238" s="244"/>
      <c r="I238" s="244"/>
      <c r="J238" s="244"/>
      <c r="K238" s="244"/>
    </row>
    <row r="239" spans="2:11">
      <c r="B239" s="244"/>
      <c r="C239" s="244"/>
      <c r="D239" s="244"/>
      <c r="E239" s="244"/>
      <c r="F239" s="244"/>
      <c r="G239" s="244"/>
      <c r="H239" s="244"/>
      <c r="I239" s="244"/>
      <c r="J239" s="244"/>
      <c r="K239" s="244"/>
    </row>
    <row r="240" spans="2:11">
      <c r="B240" s="244"/>
      <c r="C240" s="244"/>
      <c r="D240" s="244"/>
      <c r="E240" s="244"/>
      <c r="F240" s="244"/>
      <c r="G240" s="244"/>
      <c r="H240" s="244"/>
      <c r="I240" s="244"/>
      <c r="J240" s="244"/>
      <c r="K240" s="244"/>
    </row>
    <row r="241" spans="2:11">
      <c r="B241" s="244"/>
      <c r="C241" s="244"/>
      <c r="D241" s="244"/>
      <c r="E241" s="244"/>
      <c r="F241" s="244"/>
      <c r="G241" s="244"/>
      <c r="H241" s="244"/>
      <c r="I241" s="244"/>
      <c r="J241" s="244"/>
      <c r="K241" s="244"/>
    </row>
    <row r="242" spans="2:11">
      <c r="B242" s="244"/>
      <c r="C242" s="244"/>
      <c r="D242" s="244"/>
      <c r="E242" s="244"/>
      <c r="F242" s="244"/>
      <c r="G242" s="244"/>
      <c r="H242" s="244"/>
      <c r="I242" s="244"/>
      <c r="J242" s="244"/>
      <c r="K242" s="244"/>
    </row>
    <row r="243" spans="2:11">
      <c r="B243" s="244"/>
      <c r="C243" s="244"/>
      <c r="D243" s="244"/>
      <c r="E243" s="244"/>
      <c r="F243" s="244"/>
      <c r="G243" s="244"/>
      <c r="H243" s="244"/>
      <c r="I243" s="244"/>
      <c r="J243" s="244"/>
      <c r="K243" s="244"/>
    </row>
    <row r="244" spans="2:11">
      <c r="B244" s="244"/>
      <c r="C244" s="244"/>
      <c r="D244" s="244"/>
      <c r="E244" s="244"/>
      <c r="F244" s="244"/>
      <c r="G244" s="244"/>
      <c r="H244" s="244"/>
      <c r="I244" s="244"/>
      <c r="J244" s="244"/>
      <c r="K244" s="244"/>
    </row>
    <row r="245" spans="2:11">
      <c r="B245" s="244"/>
      <c r="C245" s="244"/>
      <c r="D245" s="244"/>
      <c r="E245" s="244"/>
      <c r="F245" s="244"/>
      <c r="G245" s="244"/>
      <c r="H245" s="244"/>
      <c r="I245" s="244"/>
      <c r="J245" s="244"/>
      <c r="K245" s="244"/>
    </row>
  </sheetData>
  <mergeCells count="5">
    <mergeCell ref="A1:L1"/>
    <mergeCell ref="A2:L2"/>
    <mergeCell ref="A3:L3"/>
    <mergeCell ref="B4:F4"/>
    <mergeCell ref="G4:K4"/>
  </mergeCells>
  <printOptions horizontalCentered="1" verticalCentered="1"/>
  <pageMargins left="0" right="0" top="0" bottom="0" header="0.11811023622047245" footer="0.11811023622047245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F131"/>
  <sheetViews>
    <sheetView zoomScaleNormal="100" zoomScaleSheetLayoutView="75" workbookViewId="0">
      <selection activeCell="A3" sqref="A3:L3"/>
    </sheetView>
  </sheetViews>
  <sheetFormatPr defaultRowHeight="12.75"/>
  <cols>
    <col min="1" max="1" width="31.42578125" style="114" customWidth="1"/>
    <col min="2" max="5" width="9.28515625" style="230" bestFit="1" customWidth="1"/>
    <col min="6" max="6" width="9.28515625" style="230" customWidth="1"/>
    <col min="7" max="7" width="9.7109375" style="230" customWidth="1"/>
    <col min="8" max="8" width="9.5703125" style="230" customWidth="1"/>
    <col min="9" max="9" width="9.85546875" style="230" customWidth="1"/>
    <col min="10" max="10" width="10.28515625" style="230" bestFit="1" customWidth="1"/>
    <col min="11" max="11" width="10.28515625" style="230" customWidth="1"/>
    <col min="12" max="12" width="31.42578125" style="235" customWidth="1"/>
    <col min="13" max="13" width="5.85546875" style="229" customWidth="1"/>
    <col min="14" max="14" width="9.140625" style="229"/>
    <col min="15" max="16384" width="9.140625" style="230"/>
  </cols>
  <sheetData>
    <row r="1" spans="1:84" ht="17.25" customHeight="1">
      <c r="A1" s="207" t="s">
        <v>339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  <c r="N1" s="211"/>
    </row>
    <row r="2" spans="1:84" ht="15.75">
      <c r="A2" s="207" t="s">
        <v>340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  <c r="N2" s="211"/>
    </row>
    <row r="3" spans="1:84" ht="18" customHeight="1">
      <c r="A3" s="279" t="s">
        <v>268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N3" s="213"/>
    </row>
    <row r="4" spans="1:84" ht="20.25" customHeight="1" thickBot="1">
      <c r="A4" s="8" t="s">
        <v>0</v>
      </c>
      <c r="B4" s="277" t="s">
        <v>1</v>
      </c>
      <c r="C4" s="277"/>
      <c r="D4" s="277"/>
      <c r="E4" s="277"/>
      <c r="F4" s="277"/>
      <c r="G4" s="277" t="s">
        <v>297</v>
      </c>
      <c r="H4" s="277"/>
      <c r="I4" s="277"/>
      <c r="J4" s="277"/>
      <c r="K4" s="277"/>
      <c r="L4" s="9" t="s">
        <v>3</v>
      </c>
    </row>
    <row r="5" spans="1:84" s="99" customFormat="1" ht="15.75" customHeight="1" thickBot="1">
      <c r="A5" s="189"/>
      <c r="B5" s="215">
        <v>2008</v>
      </c>
      <c r="C5" s="215">
        <v>2009</v>
      </c>
      <c r="D5" s="215">
        <v>2010</v>
      </c>
      <c r="E5" s="215">
        <v>2011</v>
      </c>
      <c r="F5" s="219">
        <v>2012</v>
      </c>
      <c r="G5" s="215">
        <v>2008</v>
      </c>
      <c r="H5" s="215">
        <v>2009</v>
      </c>
      <c r="I5" s="215">
        <v>2010</v>
      </c>
      <c r="J5" s="215">
        <v>2011</v>
      </c>
      <c r="K5" s="219">
        <v>2012</v>
      </c>
      <c r="L5" s="190" t="s">
        <v>4</v>
      </c>
      <c r="M5" s="98"/>
      <c r="N5" s="98"/>
    </row>
    <row r="6" spans="1:84" s="99" customFormat="1" ht="19.5" customHeight="1" thickBot="1">
      <c r="A6" s="191" t="s">
        <v>5</v>
      </c>
      <c r="B6" s="15">
        <v>9116.4819470000002</v>
      </c>
      <c r="C6" s="15">
        <v>12859.378720000001</v>
      </c>
      <c r="D6" s="15">
        <v>17674.367915999999</v>
      </c>
      <c r="E6" s="15" t="s">
        <v>299</v>
      </c>
      <c r="F6" s="15" t="s">
        <v>299</v>
      </c>
      <c r="G6" s="118">
        <v>44696.436407999994</v>
      </c>
      <c r="H6" s="15">
        <v>27255.515047000001</v>
      </c>
      <c r="I6" s="15">
        <v>36440.413733000001</v>
      </c>
      <c r="J6" s="15" t="s">
        <v>299</v>
      </c>
      <c r="K6" s="127" t="s">
        <v>299</v>
      </c>
      <c r="L6" s="192" t="s">
        <v>6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</row>
    <row r="7" spans="1:84" ht="19.5" customHeight="1">
      <c r="A7" s="17" t="s">
        <v>7</v>
      </c>
      <c r="B7" s="18">
        <v>3492.2425699999999</v>
      </c>
      <c r="C7" s="18">
        <v>4319.0681969999996</v>
      </c>
      <c r="D7" s="18">
        <v>7377.1175009999997</v>
      </c>
      <c r="E7" s="18" t="s">
        <v>299</v>
      </c>
      <c r="F7" s="18" t="s">
        <v>299</v>
      </c>
      <c r="G7" s="126">
        <v>38631.475082999998</v>
      </c>
      <c r="H7" s="19">
        <v>21026.704293999999</v>
      </c>
      <c r="I7" s="19">
        <v>30809.716093999999</v>
      </c>
      <c r="J7" s="19" t="s">
        <v>299</v>
      </c>
      <c r="K7" s="146" t="s">
        <v>299</v>
      </c>
      <c r="L7" s="36" t="s">
        <v>8</v>
      </c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</row>
    <row r="8" spans="1:84" ht="20.100000000000001" customHeight="1">
      <c r="A8" s="85" t="s">
        <v>9</v>
      </c>
      <c r="B8" s="22">
        <v>5624.2393769999999</v>
      </c>
      <c r="C8" s="22">
        <v>8540.3105230000001</v>
      </c>
      <c r="D8" s="22">
        <v>10297.250415</v>
      </c>
      <c r="E8" s="22" t="s">
        <v>299</v>
      </c>
      <c r="F8" s="129" t="s">
        <v>299</v>
      </c>
      <c r="G8" s="22">
        <v>6064.9613250000002</v>
      </c>
      <c r="H8" s="22">
        <v>6228.8107520000003</v>
      </c>
      <c r="I8" s="22">
        <v>5630.6976379999996</v>
      </c>
      <c r="J8" s="22" t="s">
        <v>299</v>
      </c>
      <c r="K8" s="129" t="s">
        <v>299</v>
      </c>
      <c r="L8" s="193" t="s">
        <v>10</v>
      </c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</row>
    <row r="9" spans="1:84" ht="23.25" customHeight="1">
      <c r="A9" s="85" t="s">
        <v>329</v>
      </c>
      <c r="B9" s="22">
        <v>0.35159899999999999</v>
      </c>
      <c r="C9" s="22">
        <v>0.48504399999999998</v>
      </c>
      <c r="D9" s="22" t="s">
        <v>324</v>
      </c>
      <c r="E9" s="22" t="s">
        <v>299</v>
      </c>
      <c r="F9" s="129" t="s">
        <v>299</v>
      </c>
      <c r="G9" s="22">
        <v>35641.495603000003</v>
      </c>
      <c r="H9" s="22">
        <v>21979.434283999999</v>
      </c>
      <c r="I9" s="22">
        <v>30544.935115</v>
      </c>
      <c r="J9" s="22" t="s">
        <v>299</v>
      </c>
      <c r="K9" s="129" t="s">
        <v>299</v>
      </c>
      <c r="L9" s="193" t="s">
        <v>292</v>
      </c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</row>
    <row r="10" spans="1:84" ht="20.100000000000001" customHeight="1" thickBot="1">
      <c r="A10" s="194" t="s">
        <v>183</v>
      </c>
      <c r="B10" s="18" t="s">
        <v>324</v>
      </c>
      <c r="C10" s="18" t="s">
        <v>324</v>
      </c>
      <c r="D10" s="18" t="s">
        <v>324</v>
      </c>
      <c r="E10" s="18" t="s">
        <v>299</v>
      </c>
      <c r="F10" s="128" t="s">
        <v>299</v>
      </c>
      <c r="G10" s="164" t="s">
        <v>324</v>
      </c>
      <c r="H10" s="18" t="s">
        <v>324</v>
      </c>
      <c r="I10" s="18" t="s">
        <v>324</v>
      </c>
      <c r="J10" s="18" t="s">
        <v>299</v>
      </c>
      <c r="K10" s="128" t="s">
        <v>299</v>
      </c>
      <c r="L10" s="195" t="s">
        <v>194</v>
      </c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</row>
    <row r="11" spans="1:84" s="99" customFormat="1" ht="13.5" thickBot="1">
      <c r="A11" s="189" t="s">
        <v>11</v>
      </c>
      <c r="B11" s="27">
        <v>4465.0939319999998</v>
      </c>
      <c r="C11" s="27">
        <v>5459.1990109999997</v>
      </c>
      <c r="D11" s="27">
        <v>7899.7892039999997</v>
      </c>
      <c r="E11" s="27" t="s">
        <v>299</v>
      </c>
      <c r="F11" s="130" t="s">
        <v>299</v>
      </c>
      <c r="G11" s="27">
        <v>35949.005638000002</v>
      </c>
      <c r="H11" s="27">
        <v>20292.298505999999</v>
      </c>
      <c r="I11" s="27">
        <v>29897.261903999999</v>
      </c>
      <c r="J11" s="27" t="s">
        <v>299</v>
      </c>
      <c r="K11" s="130" t="s">
        <v>299</v>
      </c>
      <c r="L11" s="196" t="s">
        <v>12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</row>
    <row r="12" spans="1:84" ht="18" customHeight="1" thickBot="1">
      <c r="A12" s="263" t="s">
        <v>309</v>
      </c>
      <c r="B12" s="15">
        <v>2303.7024809999998</v>
      </c>
      <c r="C12" s="15">
        <v>2919.369717</v>
      </c>
      <c r="D12" s="15">
        <v>5464.9333749999996</v>
      </c>
      <c r="E12" s="15" t="s">
        <v>299</v>
      </c>
      <c r="F12" s="127" t="s">
        <v>299</v>
      </c>
      <c r="G12" s="264">
        <v>35628.591473</v>
      </c>
      <c r="H12" s="264">
        <v>19971.132367999999</v>
      </c>
      <c r="I12" s="264">
        <v>29666.604835999999</v>
      </c>
      <c r="J12" s="264" t="s">
        <v>299</v>
      </c>
      <c r="K12" s="265" t="s">
        <v>299</v>
      </c>
      <c r="L12" s="192" t="s">
        <v>314</v>
      </c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</row>
    <row r="13" spans="1:84" ht="15.75" customHeight="1">
      <c r="A13" s="32" t="s">
        <v>13</v>
      </c>
      <c r="B13" s="22">
        <v>2326.7749690000001</v>
      </c>
      <c r="C13" s="22">
        <v>2956.2969509999998</v>
      </c>
      <c r="D13" s="22">
        <v>5556.7444480000004</v>
      </c>
      <c r="E13" s="22" t="s">
        <v>299</v>
      </c>
      <c r="F13" s="129" t="s">
        <v>299</v>
      </c>
      <c r="G13" s="33">
        <v>35633.868711000003</v>
      </c>
      <c r="H13" s="33">
        <v>20142.320619999999</v>
      </c>
      <c r="I13" s="33">
        <v>29789.981116999999</v>
      </c>
      <c r="J13" s="33" t="s">
        <v>299</v>
      </c>
      <c r="K13" s="131" t="s">
        <v>299</v>
      </c>
      <c r="L13" s="34" t="s">
        <v>14</v>
      </c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</row>
    <row r="14" spans="1:84" ht="15.75" customHeight="1">
      <c r="A14" s="197" t="s">
        <v>15</v>
      </c>
      <c r="B14" s="18">
        <v>2229.9258519999998</v>
      </c>
      <c r="C14" s="18">
        <v>2836.625078</v>
      </c>
      <c r="D14" s="18">
        <v>5405.3352530000002</v>
      </c>
      <c r="E14" s="18" t="s">
        <v>299</v>
      </c>
      <c r="F14" s="128" t="s">
        <v>299</v>
      </c>
      <c r="G14" s="18">
        <v>35334.746127999999</v>
      </c>
      <c r="H14" s="18">
        <v>19971.132367999999</v>
      </c>
      <c r="I14" s="18">
        <v>29666.604835999999</v>
      </c>
      <c r="J14" s="18" t="s">
        <v>299</v>
      </c>
      <c r="K14" s="128" t="s">
        <v>299</v>
      </c>
      <c r="L14" s="36" t="s">
        <v>16</v>
      </c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</row>
    <row r="15" spans="1:84">
      <c r="A15" s="40" t="s">
        <v>17</v>
      </c>
      <c r="B15" s="38">
        <v>55.903312</v>
      </c>
      <c r="C15" s="38">
        <v>60.923518000000001</v>
      </c>
      <c r="D15" s="38">
        <v>146.82700700000001</v>
      </c>
      <c r="E15" s="38" t="s">
        <v>299</v>
      </c>
      <c r="F15" s="132" t="s">
        <v>299</v>
      </c>
      <c r="G15" s="38">
        <v>7.002065</v>
      </c>
      <c r="H15" s="38" t="s">
        <v>324</v>
      </c>
      <c r="I15" s="38">
        <v>41.961889999999997</v>
      </c>
      <c r="J15" s="7" t="s">
        <v>299</v>
      </c>
      <c r="K15" s="132" t="s">
        <v>299</v>
      </c>
      <c r="L15" s="41" t="s">
        <v>18</v>
      </c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</row>
    <row r="16" spans="1:84">
      <c r="A16" s="40" t="s">
        <v>19</v>
      </c>
      <c r="B16" s="38">
        <v>90.158634000000006</v>
      </c>
      <c r="C16" s="38">
        <v>75.723725000000002</v>
      </c>
      <c r="D16" s="38">
        <v>108.14657099999999</v>
      </c>
      <c r="E16" s="38" t="s">
        <v>299</v>
      </c>
      <c r="F16" s="132" t="s">
        <v>299</v>
      </c>
      <c r="G16" s="38">
        <v>40.070858000000001</v>
      </c>
      <c r="H16" s="38">
        <v>58.782874</v>
      </c>
      <c r="I16" s="38">
        <v>24.774221000000001</v>
      </c>
      <c r="J16" s="38" t="s">
        <v>299</v>
      </c>
      <c r="K16" s="132" t="s">
        <v>299</v>
      </c>
      <c r="L16" s="41" t="s">
        <v>20</v>
      </c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</row>
    <row r="17" spans="1:84">
      <c r="A17" s="40" t="s">
        <v>21</v>
      </c>
      <c r="B17" s="38">
        <v>7.6115349999999999</v>
      </c>
      <c r="C17" s="38">
        <v>14.005118</v>
      </c>
      <c r="D17" s="38">
        <v>32.182287000000002</v>
      </c>
      <c r="E17" s="38" t="s">
        <v>299</v>
      </c>
      <c r="F17" s="132" t="s">
        <v>299</v>
      </c>
      <c r="G17" s="38" t="s">
        <v>324</v>
      </c>
      <c r="H17" s="38" t="s">
        <v>324</v>
      </c>
      <c r="I17" s="38">
        <v>52.207417999999997</v>
      </c>
      <c r="J17" s="38" t="s">
        <v>299</v>
      </c>
      <c r="K17" s="132" t="s">
        <v>299</v>
      </c>
      <c r="L17" s="41" t="s">
        <v>22</v>
      </c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</row>
    <row r="18" spans="1:84">
      <c r="A18" s="40" t="s">
        <v>23</v>
      </c>
      <c r="B18" s="38">
        <v>5.6425830000000001</v>
      </c>
      <c r="C18" s="38">
        <v>16.371699</v>
      </c>
      <c r="D18" s="38">
        <v>21.616291</v>
      </c>
      <c r="E18" s="38" t="s">
        <v>299</v>
      </c>
      <c r="F18" s="132" t="s">
        <v>299</v>
      </c>
      <c r="G18" s="38" t="s">
        <v>324</v>
      </c>
      <c r="H18" s="38">
        <v>3.2751100000000002</v>
      </c>
      <c r="I18" s="38" t="s">
        <v>324</v>
      </c>
      <c r="J18" s="38" t="s">
        <v>299</v>
      </c>
      <c r="K18" s="132" t="s">
        <v>299</v>
      </c>
      <c r="L18" s="41" t="s">
        <v>24</v>
      </c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</row>
    <row r="19" spans="1:84">
      <c r="A19" s="40" t="s">
        <v>25</v>
      </c>
      <c r="B19" s="38">
        <v>256.665862</v>
      </c>
      <c r="C19" s="38">
        <v>240.84951899999999</v>
      </c>
      <c r="D19" s="38">
        <v>882.46394599999996</v>
      </c>
      <c r="E19" s="38" t="s">
        <v>299</v>
      </c>
      <c r="F19" s="132" t="s">
        <v>299</v>
      </c>
      <c r="G19" s="38">
        <v>4417.7651660000001</v>
      </c>
      <c r="H19" s="38">
        <v>3272.645755</v>
      </c>
      <c r="I19" s="38">
        <v>5662.645853</v>
      </c>
      <c r="J19" s="38" t="s">
        <v>299</v>
      </c>
      <c r="K19" s="132" t="s">
        <v>299</v>
      </c>
      <c r="L19" s="41" t="s">
        <v>26</v>
      </c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</row>
    <row r="20" spans="1:84">
      <c r="A20" s="40" t="s">
        <v>27</v>
      </c>
      <c r="B20" s="38">
        <v>407.338053</v>
      </c>
      <c r="C20" s="38">
        <v>623.75813400000004</v>
      </c>
      <c r="D20" s="38">
        <v>1203.1586400000001</v>
      </c>
      <c r="E20" s="38" t="s">
        <v>299</v>
      </c>
      <c r="F20" s="132" t="s">
        <v>299</v>
      </c>
      <c r="G20" s="38">
        <v>3677.84539</v>
      </c>
      <c r="H20" s="38">
        <v>1886.590412</v>
      </c>
      <c r="I20" s="38">
        <v>932.71856200000002</v>
      </c>
      <c r="J20" s="38" t="s">
        <v>299</v>
      </c>
      <c r="K20" s="132" t="s">
        <v>299</v>
      </c>
      <c r="L20" s="41" t="s">
        <v>28</v>
      </c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</row>
    <row r="21" spans="1:84">
      <c r="A21" s="40" t="s">
        <v>29</v>
      </c>
      <c r="B21" s="38">
        <v>38.625273</v>
      </c>
      <c r="C21" s="38">
        <v>117.789236</v>
      </c>
      <c r="D21" s="38">
        <v>74.385051000000004</v>
      </c>
      <c r="E21" s="38" t="s">
        <v>299</v>
      </c>
      <c r="F21" s="132" t="s">
        <v>299</v>
      </c>
      <c r="G21" s="38">
        <v>559.40436</v>
      </c>
      <c r="H21" s="38">
        <v>972.99170800000002</v>
      </c>
      <c r="I21" s="38">
        <v>1624.754664</v>
      </c>
      <c r="J21" s="38" t="s">
        <v>299</v>
      </c>
      <c r="K21" s="132" t="s">
        <v>299</v>
      </c>
      <c r="L21" s="41" t="s">
        <v>30</v>
      </c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</row>
    <row r="22" spans="1:84">
      <c r="A22" s="40" t="s">
        <v>31</v>
      </c>
      <c r="B22" s="38">
        <v>23.114545</v>
      </c>
      <c r="C22" s="38">
        <v>34.142775</v>
      </c>
      <c r="D22" s="38">
        <v>41.477894999999997</v>
      </c>
      <c r="E22" s="38" t="s">
        <v>299</v>
      </c>
      <c r="F22" s="132" t="s">
        <v>299</v>
      </c>
      <c r="G22" s="38">
        <v>160.46856700000001</v>
      </c>
      <c r="H22" s="38">
        <v>257.68214799999998</v>
      </c>
      <c r="I22" s="38">
        <v>327.89201100000002</v>
      </c>
      <c r="J22" s="38" t="s">
        <v>299</v>
      </c>
      <c r="K22" s="132" t="s">
        <v>299</v>
      </c>
      <c r="L22" s="41" t="s">
        <v>32</v>
      </c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</row>
    <row r="23" spans="1:84">
      <c r="A23" s="40" t="s">
        <v>33</v>
      </c>
      <c r="B23" s="38">
        <v>897.49420599999996</v>
      </c>
      <c r="C23" s="38">
        <v>927.09537899999998</v>
      </c>
      <c r="D23" s="38">
        <v>1663.9305850000001</v>
      </c>
      <c r="E23" s="38" t="s">
        <v>299</v>
      </c>
      <c r="F23" s="132" t="s">
        <v>299</v>
      </c>
      <c r="G23" s="38">
        <v>19949.114192000001</v>
      </c>
      <c r="H23" s="38">
        <v>9336.2550699999993</v>
      </c>
      <c r="I23" s="38">
        <v>15403.95009</v>
      </c>
      <c r="J23" s="38" t="s">
        <v>299</v>
      </c>
      <c r="K23" s="132" t="s">
        <v>299</v>
      </c>
      <c r="L23" s="41" t="s">
        <v>34</v>
      </c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</row>
    <row r="24" spans="1:84">
      <c r="A24" s="40" t="s">
        <v>35</v>
      </c>
      <c r="B24" s="38">
        <v>8.5335999999999995E-2</v>
      </c>
      <c r="C24" s="38">
        <v>1.131426</v>
      </c>
      <c r="D24" s="38">
        <v>1.1687160000000001</v>
      </c>
      <c r="E24" s="38" t="s">
        <v>299</v>
      </c>
      <c r="F24" s="132" t="s">
        <v>299</v>
      </c>
      <c r="G24" s="38" t="s">
        <v>324</v>
      </c>
      <c r="H24" s="38" t="s">
        <v>324</v>
      </c>
      <c r="I24" s="38" t="s">
        <v>324</v>
      </c>
      <c r="J24" s="38" t="s">
        <v>299</v>
      </c>
      <c r="K24" s="132" t="s">
        <v>299</v>
      </c>
      <c r="L24" s="41" t="s">
        <v>36</v>
      </c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</row>
    <row r="25" spans="1:84">
      <c r="A25" s="40" t="s">
        <v>37</v>
      </c>
      <c r="B25" s="38">
        <v>74.002564000000007</v>
      </c>
      <c r="C25" s="38">
        <v>138.75641899999999</v>
      </c>
      <c r="D25" s="38">
        <v>199.11141900000001</v>
      </c>
      <c r="E25" s="38" t="s">
        <v>299</v>
      </c>
      <c r="F25" s="132" t="s">
        <v>299</v>
      </c>
      <c r="G25" s="38">
        <v>1205.4526969999999</v>
      </c>
      <c r="H25" s="38">
        <v>597.83362299999999</v>
      </c>
      <c r="I25" s="38">
        <v>1229.4237969999999</v>
      </c>
      <c r="J25" s="38" t="s">
        <v>299</v>
      </c>
      <c r="K25" s="132" t="s">
        <v>299</v>
      </c>
      <c r="L25" s="41" t="s">
        <v>38</v>
      </c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</row>
    <row r="26" spans="1:84">
      <c r="A26" s="40" t="s">
        <v>39</v>
      </c>
      <c r="B26" s="38">
        <v>5.2340369999999998</v>
      </c>
      <c r="C26" s="38">
        <v>9.0834550000000007</v>
      </c>
      <c r="D26" s="38">
        <v>27.312389</v>
      </c>
      <c r="E26" s="38" t="s">
        <v>299</v>
      </c>
      <c r="F26" s="132" t="s">
        <v>299</v>
      </c>
      <c r="G26" s="38">
        <v>1314.7840679999999</v>
      </c>
      <c r="H26" s="38">
        <v>434.88411100000002</v>
      </c>
      <c r="I26" s="38">
        <v>590.66715699999997</v>
      </c>
      <c r="J26" s="38" t="s">
        <v>299</v>
      </c>
      <c r="K26" s="132" t="s">
        <v>299</v>
      </c>
      <c r="L26" s="41" t="s">
        <v>40</v>
      </c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</row>
    <row r="27" spans="1:84">
      <c r="A27" s="40" t="s">
        <v>41</v>
      </c>
      <c r="B27" s="38">
        <v>106.16544500000001</v>
      </c>
      <c r="C27" s="38">
        <v>142.761505</v>
      </c>
      <c r="D27" s="38">
        <v>233.94098700000001</v>
      </c>
      <c r="E27" s="38" t="s">
        <v>299</v>
      </c>
      <c r="F27" s="132" t="s">
        <v>299</v>
      </c>
      <c r="G27" s="38">
        <v>2484.5870759999998</v>
      </c>
      <c r="H27" s="38">
        <v>2110.0989399999999</v>
      </c>
      <c r="I27" s="38">
        <v>3364.0623070000001</v>
      </c>
      <c r="J27" s="38" t="s">
        <v>299</v>
      </c>
      <c r="K27" s="132" t="s">
        <v>299</v>
      </c>
      <c r="L27" s="41" t="s">
        <v>42</v>
      </c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</row>
    <row r="28" spans="1:84">
      <c r="A28" s="40" t="s">
        <v>43</v>
      </c>
      <c r="B28" s="38">
        <v>37.605091999999999</v>
      </c>
      <c r="C28" s="38">
        <v>83.346328</v>
      </c>
      <c r="D28" s="38">
        <v>207.73814100000001</v>
      </c>
      <c r="E28" s="38" t="s">
        <v>299</v>
      </c>
      <c r="F28" s="132" t="s">
        <v>299</v>
      </c>
      <c r="G28" s="38">
        <v>125.484568</v>
      </c>
      <c r="H28" s="38">
        <v>2.442215</v>
      </c>
      <c r="I28" s="38">
        <v>21.294938999999999</v>
      </c>
      <c r="J28" s="38" t="s">
        <v>299</v>
      </c>
      <c r="K28" s="132" t="s">
        <v>299</v>
      </c>
      <c r="L28" s="41" t="s">
        <v>44</v>
      </c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</row>
    <row r="29" spans="1:84" ht="25.5">
      <c r="A29" s="198" t="s">
        <v>239</v>
      </c>
      <c r="B29" s="38">
        <v>224.27937499999999</v>
      </c>
      <c r="C29" s="38">
        <v>350.886842</v>
      </c>
      <c r="D29" s="38">
        <v>561.87532799999997</v>
      </c>
      <c r="E29" s="38" t="s">
        <v>299</v>
      </c>
      <c r="F29" s="132" t="s">
        <v>299</v>
      </c>
      <c r="G29" s="38">
        <v>1392.7671210000001</v>
      </c>
      <c r="H29" s="38">
        <v>1037.650402</v>
      </c>
      <c r="I29" s="38">
        <v>390.25192700000002</v>
      </c>
      <c r="J29" s="38" t="s">
        <v>299</v>
      </c>
      <c r="K29" s="132" t="s">
        <v>299</v>
      </c>
      <c r="L29" s="199" t="s">
        <v>238</v>
      </c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</row>
    <row r="30" spans="1:84">
      <c r="A30" s="194" t="s">
        <v>46</v>
      </c>
      <c r="B30" s="18">
        <v>96.849117000000007</v>
      </c>
      <c r="C30" s="18">
        <v>119.67187300000001</v>
      </c>
      <c r="D30" s="18">
        <v>151.40919500000001</v>
      </c>
      <c r="E30" s="18" t="s">
        <v>299</v>
      </c>
      <c r="F30" s="128" t="s">
        <v>299</v>
      </c>
      <c r="G30" s="18">
        <v>299.12258300000002</v>
      </c>
      <c r="H30" s="18">
        <v>171.18825200000001</v>
      </c>
      <c r="I30" s="18">
        <v>123.37628100000001</v>
      </c>
      <c r="J30" s="18" t="s">
        <v>299</v>
      </c>
      <c r="K30" s="128" t="s">
        <v>299</v>
      </c>
      <c r="L30" s="195" t="s">
        <v>47</v>
      </c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</row>
    <row r="31" spans="1:84">
      <c r="A31" s="40" t="s">
        <v>68</v>
      </c>
      <c r="B31" s="38">
        <v>11.126068999999999</v>
      </c>
      <c r="C31" s="38">
        <v>4.4455559999999998</v>
      </c>
      <c r="D31" s="38">
        <v>27.011068999999999</v>
      </c>
      <c r="E31" s="38" t="s">
        <v>299</v>
      </c>
      <c r="F31" s="132" t="s">
        <v>299</v>
      </c>
      <c r="G31" s="38" t="s">
        <v>324</v>
      </c>
      <c r="H31" s="38">
        <v>6.7919970000000003</v>
      </c>
      <c r="I31" s="38">
        <v>9.0978490000000001</v>
      </c>
      <c r="J31" s="38" t="s">
        <v>299</v>
      </c>
      <c r="K31" s="132" t="s">
        <v>299</v>
      </c>
      <c r="L31" s="41" t="s">
        <v>69</v>
      </c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</row>
    <row r="32" spans="1:84">
      <c r="A32" s="40" t="s">
        <v>48</v>
      </c>
      <c r="B32" s="46">
        <v>2.8399740000000002</v>
      </c>
      <c r="C32" s="46">
        <v>5.1095990000000002</v>
      </c>
      <c r="D32" s="46" t="s">
        <v>324</v>
      </c>
      <c r="E32" s="46" t="s">
        <v>299</v>
      </c>
      <c r="F32" s="133" t="s">
        <v>299</v>
      </c>
      <c r="G32" s="46">
        <v>33.557197000000002</v>
      </c>
      <c r="H32" s="46" t="s">
        <v>324</v>
      </c>
      <c r="I32" s="46">
        <v>17.268362</v>
      </c>
      <c r="J32" s="46" t="s">
        <v>299</v>
      </c>
      <c r="K32" s="133" t="s">
        <v>299</v>
      </c>
      <c r="L32" s="41" t="s">
        <v>49</v>
      </c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</row>
    <row r="33" spans="1:84">
      <c r="A33" s="40" t="s">
        <v>50</v>
      </c>
      <c r="B33" s="38">
        <v>8.201587</v>
      </c>
      <c r="C33" s="38">
        <v>1.7591950000000001</v>
      </c>
      <c r="D33" s="38">
        <v>15.117279</v>
      </c>
      <c r="E33" s="38" t="s">
        <v>299</v>
      </c>
      <c r="F33" s="132" t="s">
        <v>299</v>
      </c>
      <c r="G33" s="38" t="s">
        <v>324</v>
      </c>
      <c r="H33" s="38" t="s">
        <v>324</v>
      </c>
      <c r="I33" s="38" t="s">
        <v>324</v>
      </c>
      <c r="J33" s="38" t="s">
        <v>299</v>
      </c>
      <c r="K33" s="132" t="s">
        <v>324</v>
      </c>
      <c r="L33" s="41" t="s">
        <v>51</v>
      </c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</row>
    <row r="34" spans="1:84">
      <c r="A34" s="40" t="s">
        <v>52</v>
      </c>
      <c r="B34" s="38">
        <v>13.0124</v>
      </c>
      <c r="C34" s="38">
        <v>5.1064879999999997</v>
      </c>
      <c r="D34" s="38">
        <v>8.6389110000000002</v>
      </c>
      <c r="E34" s="38" t="s">
        <v>299</v>
      </c>
      <c r="F34" s="132" t="s">
        <v>299</v>
      </c>
      <c r="G34" s="38" t="s">
        <v>324</v>
      </c>
      <c r="H34" s="38" t="s">
        <v>324</v>
      </c>
      <c r="I34" s="38" t="s">
        <v>324</v>
      </c>
      <c r="J34" s="38" t="s">
        <v>299</v>
      </c>
      <c r="K34" s="132" t="s">
        <v>299</v>
      </c>
      <c r="L34" s="41" t="s">
        <v>53</v>
      </c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</row>
    <row r="35" spans="1:84">
      <c r="A35" s="40" t="s">
        <v>54</v>
      </c>
      <c r="B35" s="38">
        <v>8.3938159999999993</v>
      </c>
      <c r="C35" s="38">
        <v>11.470560000000001</v>
      </c>
      <c r="D35" s="38">
        <v>17.415958</v>
      </c>
      <c r="E35" s="38" t="s">
        <v>299</v>
      </c>
      <c r="F35" s="132" t="s">
        <v>299</v>
      </c>
      <c r="G35" s="38">
        <v>1.0174300000000001</v>
      </c>
      <c r="H35" s="38" t="s">
        <v>324</v>
      </c>
      <c r="I35" s="38" t="s">
        <v>324</v>
      </c>
      <c r="J35" s="38" t="s">
        <v>299</v>
      </c>
      <c r="K35" s="132" t="s">
        <v>299</v>
      </c>
      <c r="L35" s="41" t="s">
        <v>55</v>
      </c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</row>
    <row r="36" spans="1:84">
      <c r="A36" s="40" t="s">
        <v>72</v>
      </c>
      <c r="B36" s="38">
        <v>25.464483999999999</v>
      </c>
      <c r="C36" s="38">
        <v>23.231086999999999</v>
      </c>
      <c r="D36" s="38">
        <v>39.672313000000003</v>
      </c>
      <c r="E36" s="38" t="s">
        <v>299</v>
      </c>
      <c r="F36" s="38" t="s">
        <v>299</v>
      </c>
      <c r="G36" s="121">
        <v>86.502049999999997</v>
      </c>
      <c r="H36" s="38">
        <v>51.554515000000002</v>
      </c>
      <c r="I36" s="38">
        <v>40.735767000000003</v>
      </c>
      <c r="J36" s="38" t="s">
        <v>299</v>
      </c>
      <c r="K36" s="132" t="s">
        <v>299</v>
      </c>
      <c r="L36" s="41" t="s">
        <v>73</v>
      </c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</row>
    <row r="37" spans="1:84">
      <c r="A37" s="40" t="s">
        <v>56</v>
      </c>
      <c r="B37" s="38">
        <v>3.1922619999999999</v>
      </c>
      <c r="C37" s="38">
        <v>3.8137850000000002</v>
      </c>
      <c r="D37" s="38">
        <v>2.2640859999999998</v>
      </c>
      <c r="E37" s="38" t="s">
        <v>299</v>
      </c>
      <c r="F37" s="132" t="s">
        <v>299</v>
      </c>
      <c r="G37" s="38">
        <v>28.292818</v>
      </c>
      <c r="H37" s="38" t="s">
        <v>324</v>
      </c>
      <c r="I37" s="38" t="s">
        <v>324</v>
      </c>
      <c r="J37" s="38" t="s">
        <v>299</v>
      </c>
      <c r="K37" s="132" t="s">
        <v>299</v>
      </c>
      <c r="L37" s="41" t="s">
        <v>57</v>
      </c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</row>
    <row r="38" spans="1:84">
      <c r="A38" s="40" t="s">
        <v>58</v>
      </c>
      <c r="B38" s="38">
        <v>24.618525000000002</v>
      </c>
      <c r="C38" s="38">
        <v>64.735602999999998</v>
      </c>
      <c r="D38" s="38">
        <v>41.289579000000003</v>
      </c>
      <c r="E38" s="38" t="s">
        <v>299</v>
      </c>
      <c r="F38" s="132" t="s">
        <v>299</v>
      </c>
      <c r="G38" s="38">
        <v>149.75308799999999</v>
      </c>
      <c r="H38" s="38">
        <v>112.84174</v>
      </c>
      <c r="I38" s="38">
        <v>56.274303000000003</v>
      </c>
      <c r="J38" s="38" t="s">
        <v>299</v>
      </c>
      <c r="K38" s="132" t="s">
        <v>299</v>
      </c>
      <c r="L38" s="47" t="s">
        <v>59</v>
      </c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</row>
    <row r="39" spans="1:84" s="99" customFormat="1" ht="25.5">
      <c r="A39" s="200" t="s">
        <v>60</v>
      </c>
      <c r="B39" s="22">
        <v>71.171104999999997</v>
      </c>
      <c r="C39" s="22">
        <v>56.764068000000002</v>
      </c>
      <c r="D39" s="22">
        <v>38.779240000000001</v>
      </c>
      <c r="E39" s="22" t="s">
        <v>299</v>
      </c>
      <c r="F39" s="129" t="s">
        <v>299</v>
      </c>
      <c r="G39" s="22">
        <v>293.84534500000001</v>
      </c>
      <c r="H39" s="22" t="s">
        <v>324</v>
      </c>
      <c r="I39" s="22" t="s">
        <v>324</v>
      </c>
      <c r="J39" s="22" t="s">
        <v>299</v>
      </c>
      <c r="K39" s="129" t="s">
        <v>299</v>
      </c>
      <c r="L39" s="86" t="s">
        <v>245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</row>
    <row r="40" spans="1:84">
      <c r="A40" s="40" t="s">
        <v>62</v>
      </c>
      <c r="B40" s="38">
        <v>2.8908529999999999</v>
      </c>
      <c r="C40" s="38">
        <v>9.2811599999999999</v>
      </c>
      <c r="D40" s="38">
        <v>17.443722999999999</v>
      </c>
      <c r="E40" s="38" t="s">
        <v>299</v>
      </c>
      <c r="F40" s="132" t="s">
        <v>299</v>
      </c>
      <c r="G40" s="38" t="s">
        <v>324</v>
      </c>
      <c r="H40" s="38" t="s">
        <v>324</v>
      </c>
      <c r="I40" s="38" t="s">
        <v>324</v>
      </c>
      <c r="J40" s="38" t="s">
        <v>299</v>
      </c>
      <c r="K40" s="132" t="s">
        <v>299</v>
      </c>
      <c r="L40" s="41" t="s">
        <v>63</v>
      </c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</row>
    <row r="41" spans="1:84">
      <c r="A41" s="40" t="s">
        <v>64</v>
      </c>
      <c r="B41" s="38">
        <v>68.197372000000001</v>
      </c>
      <c r="C41" s="38">
        <v>47.179309000000003</v>
      </c>
      <c r="D41" s="38">
        <v>21.335516999999999</v>
      </c>
      <c r="E41" s="38" t="s">
        <v>299</v>
      </c>
      <c r="F41" s="132" t="s">
        <v>299</v>
      </c>
      <c r="G41" s="38">
        <v>293.84534500000001</v>
      </c>
      <c r="H41" s="38" t="s">
        <v>324</v>
      </c>
      <c r="I41" s="38" t="s">
        <v>324</v>
      </c>
      <c r="J41" s="38" t="s">
        <v>299</v>
      </c>
      <c r="K41" s="132" t="s">
        <v>299</v>
      </c>
      <c r="L41" s="41" t="s">
        <v>65</v>
      </c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</row>
    <row r="42" spans="1:84">
      <c r="A42" s="40" t="s">
        <v>58</v>
      </c>
      <c r="B42" s="50">
        <v>8.2879999999999995E-2</v>
      </c>
      <c r="C42" s="50">
        <v>0.30359900000000001</v>
      </c>
      <c r="D42" s="50" t="s">
        <v>324</v>
      </c>
      <c r="E42" s="50" t="s">
        <v>299</v>
      </c>
      <c r="F42" s="155" t="s">
        <v>299</v>
      </c>
      <c r="G42" s="38" t="s">
        <v>324</v>
      </c>
      <c r="H42" s="38" t="s">
        <v>324</v>
      </c>
      <c r="I42" s="38" t="s">
        <v>324</v>
      </c>
      <c r="J42" s="38" t="s">
        <v>299</v>
      </c>
      <c r="K42" s="132" t="s">
        <v>299</v>
      </c>
      <c r="L42" s="47" t="s">
        <v>59</v>
      </c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</row>
    <row r="43" spans="1:84" s="99" customFormat="1" ht="13.5" thickBot="1">
      <c r="A43" s="51" t="s">
        <v>66</v>
      </c>
      <c r="B43" s="53">
        <v>2.605524</v>
      </c>
      <c r="C43" s="53">
        <v>25.980571000000001</v>
      </c>
      <c r="D43" s="53">
        <v>20.818881999999999</v>
      </c>
      <c r="E43" s="53" t="s">
        <v>299</v>
      </c>
      <c r="F43" s="134" t="s">
        <v>299</v>
      </c>
      <c r="G43" s="53" t="s">
        <v>324</v>
      </c>
      <c r="H43" s="53" t="s">
        <v>324</v>
      </c>
      <c r="I43" s="53" t="s">
        <v>324</v>
      </c>
      <c r="J43" s="53" t="s">
        <v>299</v>
      </c>
      <c r="K43" s="134" t="s">
        <v>299</v>
      </c>
      <c r="L43" s="54" t="s">
        <v>67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</row>
    <row r="44" spans="1:84" s="99" customFormat="1" ht="20.25" customHeight="1" thickBot="1">
      <c r="A44" s="266" t="s">
        <v>310</v>
      </c>
      <c r="B44" s="59">
        <v>2161.391451</v>
      </c>
      <c r="C44" s="59">
        <v>2539.8292940000001</v>
      </c>
      <c r="D44" s="59">
        <v>2434.8558290000001</v>
      </c>
      <c r="E44" s="59" t="s">
        <v>299</v>
      </c>
      <c r="F44" s="136" t="s">
        <v>299</v>
      </c>
      <c r="G44" s="59">
        <v>320.41416500000003</v>
      </c>
      <c r="H44" s="59">
        <v>321.16613799999999</v>
      </c>
      <c r="I44" s="59">
        <v>230.65706800000001</v>
      </c>
      <c r="J44" s="59" t="s">
        <v>299</v>
      </c>
      <c r="K44" s="136" t="s">
        <v>299</v>
      </c>
      <c r="L44" s="267" t="s">
        <v>313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</row>
    <row r="45" spans="1:84">
      <c r="A45" s="40" t="s">
        <v>254</v>
      </c>
      <c r="B45" s="38">
        <v>35.459071999999999</v>
      </c>
      <c r="C45" s="38">
        <v>9.2475670000000001</v>
      </c>
      <c r="D45" s="38">
        <v>14.521378</v>
      </c>
      <c r="E45" s="38" t="s">
        <v>299</v>
      </c>
      <c r="F45" s="38" t="s">
        <v>299</v>
      </c>
      <c r="G45" s="121" t="s">
        <v>324</v>
      </c>
      <c r="H45" s="38" t="s">
        <v>324</v>
      </c>
      <c r="I45" s="38" t="s">
        <v>324</v>
      </c>
      <c r="J45" s="38" t="s">
        <v>299</v>
      </c>
      <c r="K45" s="132" t="s">
        <v>299</v>
      </c>
      <c r="L45" s="41" t="s">
        <v>286</v>
      </c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</row>
    <row r="46" spans="1:84">
      <c r="A46" s="40" t="s">
        <v>74</v>
      </c>
      <c r="B46" s="38">
        <v>49.153877000000001</v>
      </c>
      <c r="C46" s="38">
        <v>173.66378</v>
      </c>
      <c r="D46" s="38">
        <v>229.65382700000001</v>
      </c>
      <c r="E46" s="38" t="s">
        <v>299</v>
      </c>
      <c r="F46" s="38" t="s">
        <v>299</v>
      </c>
      <c r="G46" s="121" t="s">
        <v>324</v>
      </c>
      <c r="H46" s="38" t="s">
        <v>324</v>
      </c>
      <c r="I46" s="38" t="s">
        <v>324</v>
      </c>
      <c r="J46" s="38" t="s">
        <v>299</v>
      </c>
      <c r="K46" s="132" t="s">
        <v>299</v>
      </c>
      <c r="L46" s="41" t="s">
        <v>75</v>
      </c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</row>
    <row r="47" spans="1:84">
      <c r="A47" s="40" t="s">
        <v>76</v>
      </c>
      <c r="B47" s="38">
        <v>21.909023000000001</v>
      </c>
      <c r="C47" s="38">
        <v>81.575827000000004</v>
      </c>
      <c r="D47" s="38">
        <v>245.80040299999999</v>
      </c>
      <c r="E47" s="38" t="s">
        <v>299</v>
      </c>
      <c r="F47" s="38" t="s">
        <v>299</v>
      </c>
      <c r="G47" s="121" t="s">
        <v>324</v>
      </c>
      <c r="H47" s="38" t="s">
        <v>324</v>
      </c>
      <c r="I47" s="38" t="s">
        <v>324</v>
      </c>
      <c r="J47" s="38" t="s">
        <v>299</v>
      </c>
      <c r="K47" s="132" t="s">
        <v>299</v>
      </c>
      <c r="L47" s="41" t="s">
        <v>77</v>
      </c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</row>
    <row r="48" spans="1:84" s="99" customFormat="1" ht="13.5" thickBot="1">
      <c r="A48" s="58" t="s">
        <v>78</v>
      </c>
      <c r="B48" s="59">
        <v>1958.020362</v>
      </c>
      <c r="C48" s="59">
        <v>2155.670247</v>
      </c>
      <c r="D48" s="59">
        <v>1793.4710259999999</v>
      </c>
      <c r="E48" s="59" t="s">
        <v>299</v>
      </c>
      <c r="F48" s="59" t="s">
        <v>299</v>
      </c>
      <c r="G48" s="123">
        <v>21.291581999999998</v>
      </c>
      <c r="H48" s="59">
        <v>149.97788600000001</v>
      </c>
      <c r="I48" s="59">
        <v>107.280787</v>
      </c>
      <c r="J48" s="59" t="s">
        <v>299</v>
      </c>
      <c r="K48" s="136" t="s">
        <v>299</v>
      </c>
      <c r="L48" s="60" t="s">
        <v>79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</row>
    <row r="49" spans="1:84" ht="13.5" thickBot="1">
      <c r="A49" s="191" t="s">
        <v>80</v>
      </c>
      <c r="B49" s="27">
        <v>928.48795500000006</v>
      </c>
      <c r="C49" s="27">
        <v>1121.2499929999999</v>
      </c>
      <c r="D49" s="27">
        <v>1760.4368569999999</v>
      </c>
      <c r="E49" s="27" t="s">
        <v>299</v>
      </c>
      <c r="F49" s="27" t="s">
        <v>299</v>
      </c>
      <c r="G49" s="120">
        <v>4382.3619689999996</v>
      </c>
      <c r="H49" s="27">
        <v>1970.9613380000001</v>
      </c>
      <c r="I49" s="27">
        <v>1350.4896040000001</v>
      </c>
      <c r="J49" s="27" t="s">
        <v>299</v>
      </c>
      <c r="K49" s="130" t="s">
        <v>299</v>
      </c>
      <c r="L49" s="201" t="s">
        <v>81</v>
      </c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</row>
    <row r="50" spans="1:84" s="99" customFormat="1" ht="20.25" customHeight="1" thickBot="1">
      <c r="A50" s="191" t="s">
        <v>7</v>
      </c>
      <c r="B50" s="15">
        <v>622.73107000000005</v>
      </c>
      <c r="C50" s="15">
        <v>862.02766699999995</v>
      </c>
      <c r="D50" s="15">
        <v>1087.045155</v>
      </c>
      <c r="E50" s="15" t="s">
        <v>299</v>
      </c>
      <c r="F50" s="15" t="s">
        <v>299</v>
      </c>
      <c r="G50" s="118">
        <v>3002.8610050000002</v>
      </c>
      <c r="H50" s="15">
        <v>1055.56672</v>
      </c>
      <c r="I50" s="15">
        <v>1143.1079420000001</v>
      </c>
      <c r="J50" s="15" t="s">
        <v>299</v>
      </c>
      <c r="K50" s="127" t="s">
        <v>299</v>
      </c>
      <c r="L50" s="201" t="s">
        <v>8</v>
      </c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</row>
    <row r="51" spans="1:84">
      <c r="A51" s="40" t="s">
        <v>82</v>
      </c>
      <c r="B51" s="38">
        <v>52.184097999999999</v>
      </c>
      <c r="C51" s="38">
        <v>197.285991</v>
      </c>
      <c r="D51" s="38">
        <v>156.10849400000001</v>
      </c>
      <c r="E51" s="38" t="s">
        <v>299</v>
      </c>
      <c r="F51" s="38" t="s">
        <v>299</v>
      </c>
      <c r="G51" s="121">
        <v>391.53358400000002</v>
      </c>
      <c r="H51" s="38">
        <v>576.86517000000003</v>
      </c>
      <c r="I51" s="38">
        <v>227.10651200000001</v>
      </c>
      <c r="J51" s="38" t="s">
        <v>299</v>
      </c>
      <c r="K51" s="132" t="s">
        <v>299</v>
      </c>
      <c r="L51" s="41" t="s">
        <v>83</v>
      </c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</row>
    <row r="52" spans="1:84" ht="13.5" thickBot="1">
      <c r="A52" s="40" t="s">
        <v>84</v>
      </c>
      <c r="B52" s="38">
        <v>570.54697199999998</v>
      </c>
      <c r="C52" s="38">
        <v>664.74167599999998</v>
      </c>
      <c r="D52" s="38">
        <v>930.93666099999996</v>
      </c>
      <c r="E52" s="38" t="s">
        <v>299</v>
      </c>
      <c r="F52" s="38" t="s">
        <v>299</v>
      </c>
      <c r="G52" s="121">
        <v>2611.327421</v>
      </c>
      <c r="H52" s="38">
        <v>478.70155</v>
      </c>
      <c r="I52" s="38">
        <v>916.00143000000003</v>
      </c>
      <c r="J52" s="38" t="s">
        <v>299</v>
      </c>
      <c r="K52" s="132" t="s">
        <v>299</v>
      </c>
      <c r="L52" s="41" t="s">
        <v>242</v>
      </c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</row>
    <row r="53" spans="1:84" s="99" customFormat="1" ht="20.25" customHeight="1" thickBot="1">
      <c r="A53" s="202" t="s">
        <v>85</v>
      </c>
      <c r="B53" s="15">
        <v>305.75688500000001</v>
      </c>
      <c r="C53" s="15">
        <v>259.22232600000001</v>
      </c>
      <c r="D53" s="15">
        <v>673.39170200000001</v>
      </c>
      <c r="E53" s="15" t="s">
        <v>299</v>
      </c>
      <c r="F53" s="15" t="s">
        <v>299</v>
      </c>
      <c r="G53" s="118">
        <v>1379.5009640000001</v>
      </c>
      <c r="H53" s="15">
        <v>915.39461800000004</v>
      </c>
      <c r="I53" s="15">
        <v>207.38166200000001</v>
      </c>
      <c r="J53" s="15" t="s">
        <v>299</v>
      </c>
      <c r="K53" s="127" t="s">
        <v>299</v>
      </c>
      <c r="L53" s="201" t="s">
        <v>86</v>
      </c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</row>
    <row r="54" spans="1:84" ht="25.5">
      <c r="A54" s="200" t="s">
        <v>87</v>
      </c>
      <c r="B54" s="66">
        <v>305.56507299999998</v>
      </c>
      <c r="C54" s="66">
        <v>255.27411799999999</v>
      </c>
      <c r="D54" s="66">
        <v>664.858564</v>
      </c>
      <c r="E54" s="66" t="s">
        <v>299</v>
      </c>
      <c r="F54" s="66" t="s">
        <v>299</v>
      </c>
      <c r="G54" s="124">
        <v>1379.5009640000001</v>
      </c>
      <c r="H54" s="66">
        <v>915.39461800000004</v>
      </c>
      <c r="I54" s="66">
        <v>207.38166200000001</v>
      </c>
      <c r="J54" s="66" t="s">
        <v>299</v>
      </c>
      <c r="K54" s="137" t="s">
        <v>299</v>
      </c>
      <c r="L54" s="86" t="s">
        <v>88</v>
      </c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</row>
    <row r="55" spans="1:84">
      <c r="A55" s="40" t="s">
        <v>89</v>
      </c>
      <c r="B55" s="38">
        <v>117.785917</v>
      </c>
      <c r="C55" s="38">
        <v>117.5141</v>
      </c>
      <c r="D55" s="38">
        <v>174.34490500000001</v>
      </c>
      <c r="E55" s="38" t="s">
        <v>299</v>
      </c>
      <c r="F55" s="38" t="s">
        <v>299</v>
      </c>
      <c r="G55" s="121">
        <v>14.465104999999999</v>
      </c>
      <c r="H55" s="38" t="s">
        <v>324</v>
      </c>
      <c r="I55" s="38">
        <v>5.499816</v>
      </c>
      <c r="J55" s="38" t="s">
        <v>299</v>
      </c>
      <c r="K55" s="132" t="s">
        <v>299</v>
      </c>
      <c r="L55" s="41" t="s">
        <v>90</v>
      </c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</row>
    <row r="56" spans="1:84">
      <c r="A56" s="40" t="s">
        <v>91</v>
      </c>
      <c r="B56" s="38" t="s">
        <v>324</v>
      </c>
      <c r="C56" s="38" t="s">
        <v>324</v>
      </c>
      <c r="D56" s="38" t="s">
        <v>324</v>
      </c>
      <c r="E56" s="38" t="s">
        <v>299</v>
      </c>
      <c r="F56" s="38" t="s">
        <v>299</v>
      </c>
      <c r="G56" s="121" t="s">
        <v>324</v>
      </c>
      <c r="H56" s="38" t="s">
        <v>324</v>
      </c>
      <c r="I56" s="38" t="s">
        <v>324</v>
      </c>
      <c r="J56" s="38" t="s">
        <v>299</v>
      </c>
      <c r="K56" s="132" t="s">
        <v>299</v>
      </c>
      <c r="L56" s="41" t="s">
        <v>92</v>
      </c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</row>
    <row r="57" spans="1:84">
      <c r="A57" s="40" t="s">
        <v>93</v>
      </c>
      <c r="B57" s="38">
        <v>124.768019</v>
      </c>
      <c r="C57" s="38">
        <v>77.273362000000006</v>
      </c>
      <c r="D57" s="38">
        <v>427.71433400000001</v>
      </c>
      <c r="E57" s="38" t="s">
        <v>299</v>
      </c>
      <c r="F57" s="38" t="s">
        <v>299</v>
      </c>
      <c r="G57" s="121">
        <v>1351.184722</v>
      </c>
      <c r="H57" s="38">
        <v>912.37778400000002</v>
      </c>
      <c r="I57" s="38">
        <v>197.14509799999999</v>
      </c>
      <c r="J57" s="38" t="s">
        <v>299</v>
      </c>
      <c r="K57" s="132" t="s">
        <v>299</v>
      </c>
      <c r="L57" s="41" t="s">
        <v>94</v>
      </c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</row>
    <row r="58" spans="1:84" ht="15.75" customHeight="1">
      <c r="A58" s="40" t="s">
        <v>95</v>
      </c>
      <c r="B58" s="38">
        <v>0.93471199999999999</v>
      </c>
      <c r="C58" s="38">
        <v>2.6412339999999999</v>
      </c>
      <c r="D58" s="38">
        <v>1.7229939999999999</v>
      </c>
      <c r="E58" s="38" t="s">
        <v>299</v>
      </c>
      <c r="F58" s="38" t="s">
        <v>299</v>
      </c>
      <c r="G58" s="121" t="s">
        <v>324</v>
      </c>
      <c r="H58" s="38" t="s">
        <v>324</v>
      </c>
      <c r="I58" s="38" t="s">
        <v>324</v>
      </c>
      <c r="J58" s="38" t="s">
        <v>299</v>
      </c>
      <c r="K58" s="132" t="s">
        <v>299</v>
      </c>
      <c r="L58" s="228" t="s">
        <v>179</v>
      </c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</row>
    <row r="59" spans="1:84">
      <c r="A59" s="40" t="s">
        <v>97</v>
      </c>
      <c r="B59" s="38">
        <v>14.818427</v>
      </c>
      <c r="C59" s="38">
        <v>19.334980000000002</v>
      </c>
      <c r="D59" s="38">
        <v>35.234167999999997</v>
      </c>
      <c r="E59" s="38" t="s">
        <v>299</v>
      </c>
      <c r="F59" s="38" t="s">
        <v>299</v>
      </c>
      <c r="G59" s="121" t="s">
        <v>324</v>
      </c>
      <c r="H59" s="38" t="s">
        <v>324</v>
      </c>
      <c r="I59" s="38" t="s">
        <v>324</v>
      </c>
      <c r="J59" s="38" t="s">
        <v>299</v>
      </c>
      <c r="K59" s="132" t="s">
        <v>299</v>
      </c>
      <c r="L59" s="41" t="s">
        <v>98</v>
      </c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</row>
    <row r="60" spans="1:84">
      <c r="A60" s="40" t="s">
        <v>99</v>
      </c>
      <c r="B60" s="38">
        <v>28.866724000000001</v>
      </c>
      <c r="C60" s="38">
        <v>27.586912999999999</v>
      </c>
      <c r="D60" s="38">
        <v>15.057192000000001</v>
      </c>
      <c r="E60" s="38" t="s">
        <v>299</v>
      </c>
      <c r="F60" s="38" t="s">
        <v>299</v>
      </c>
      <c r="G60" s="121">
        <v>8.3613769999999992</v>
      </c>
      <c r="H60" s="38">
        <v>3.0168339999999998</v>
      </c>
      <c r="I60" s="38">
        <v>4.7367480000000004</v>
      </c>
      <c r="J60" s="38" t="s">
        <v>299</v>
      </c>
      <c r="K60" s="132" t="s">
        <v>299</v>
      </c>
      <c r="L60" s="41" t="s">
        <v>100</v>
      </c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</row>
    <row r="61" spans="1:84">
      <c r="A61" s="40" t="s">
        <v>58</v>
      </c>
      <c r="B61" s="50">
        <v>18.391273999999999</v>
      </c>
      <c r="C61" s="50">
        <v>10.923529</v>
      </c>
      <c r="D61" s="50">
        <v>10.784971000000001</v>
      </c>
      <c r="E61" s="50" t="s">
        <v>299</v>
      </c>
      <c r="F61" s="50" t="s">
        <v>299</v>
      </c>
      <c r="G61" s="121">
        <v>5.4897600000000004</v>
      </c>
      <c r="H61" s="38" t="s">
        <v>324</v>
      </c>
      <c r="I61" s="38" t="s">
        <v>324</v>
      </c>
      <c r="J61" s="38" t="s">
        <v>299</v>
      </c>
      <c r="K61" s="132" t="s">
        <v>299</v>
      </c>
      <c r="L61" s="41" t="s">
        <v>59</v>
      </c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</row>
    <row r="62" spans="1:84" ht="13.5" thickBot="1">
      <c r="A62" s="85" t="s">
        <v>101</v>
      </c>
      <c r="B62" s="38">
        <v>0.19181200000000001</v>
      </c>
      <c r="C62" s="38">
        <v>3.9482080000000002</v>
      </c>
      <c r="D62" s="38">
        <v>8.5331379999999992</v>
      </c>
      <c r="E62" s="38" t="s">
        <v>299</v>
      </c>
      <c r="F62" s="38" t="s">
        <v>299</v>
      </c>
      <c r="G62" s="125" t="s">
        <v>324</v>
      </c>
      <c r="H62" s="67" t="s">
        <v>324</v>
      </c>
      <c r="I62" s="67" t="s">
        <v>324</v>
      </c>
      <c r="J62" s="67" t="s">
        <v>299</v>
      </c>
      <c r="K62" s="138" t="s">
        <v>299</v>
      </c>
      <c r="L62" s="86" t="s">
        <v>102</v>
      </c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</row>
    <row r="63" spans="1:84" ht="13.5" thickBot="1">
      <c r="A63" s="191" t="s">
        <v>103</v>
      </c>
      <c r="B63" s="15">
        <v>22.006758000000001</v>
      </c>
      <c r="C63" s="15">
        <v>30.105149000000001</v>
      </c>
      <c r="D63" s="15">
        <v>85.991847000000007</v>
      </c>
      <c r="E63" s="15" t="s">
        <v>299</v>
      </c>
      <c r="F63" s="15" t="s">
        <v>299</v>
      </c>
      <c r="G63" s="118" t="s">
        <v>324</v>
      </c>
      <c r="H63" s="15" t="s">
        <v>324</v>
      </c>
      <c r="I63" s="15" t="s">
        <v>324</v>
      </c>
      <c r="J63" s="15" t="s">
        <v>299</v>
      </c>
      <c r="K63" s="127" t="s">
        <v>299</v>
      </c>
      <c r="L63" s="201" t="s">
        <v>104</v>
      </c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</row>
    <row r="64" spans="1:84" ht="20.25" customHeight="1" thickBot="1">
      <c r="A64" s="191" t="s">
        <v>7</v>
      </c>
      <c r="B64" s="15">
        <v>22.006758000000001</v>
      </c>
      <c r="C64" s="15">
        <v>30.105149000000001</v>
      </c>
      <c r="D64" s="15">
        <v>85.991847000000007</v>
      </c>
      <c r="E64" s="15" t="s">
        <v>299</v>
      </c>
      <c r="F64" s="15" t="s">
        <v>299</v>
      </c>
      <c r="G64" s="118" t="s">
        <v>324</v>
      </c>
      <c r="H64" s="15" t="s">
        <v>324</v>
      </c>
      <c r="I64" s="15" t="s">
        <v>324</v>
      </c>
      <c r="J64" s="15" t="s">
        <v>299</v>
      </c>
      <c r="K64" s="127" t="s">
        <v>299</v>
      </c>
      <c r="L64" s="201" t="s">
        <v>105</v>
      </c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</row>
    <row r="65" spans="1:84">
      <c r="A65" s="40" t="s">
        <v>106</v>
      </c>
      <c r="B65" s="38">
        <v>18.201744000000001</v>
      </c>
      <c r="C65" s="38">
        <v>18.143287000000001</v>
      </c>
      <c r="D65" s="38">
        <v>70.908012999999997</v>
      </c>
      <c r="E65" s="38" t="s">
        <v>299</v>
      </c>
      <c r="F65" s="38" t="s">
        <v>299</v>
      </c>
      <c r="G65" s="121" t="s">
        <v>324</v>
      </c>
      <c r="H65" s="38" t="s">
        <v>324</v>
      </c>
      <c r="I65" s="38" t="s">
        <v>324</v>
      </c>
      <c r="J65" s="38" t="s">
        <v>299</v>
      </c>
      <c r="K65" s="132" t="s">
        <v>299</v>
      </c>
      <c r="L65" s="41" t="s">
        <v>107</v>
      </c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</row>
    <row r="66" spans="1:84" ht="13.5" thickBot="1">
      <c r="A66" s="40" t="s">
        <v>108</v>
      </c>
      <c r="B66" s="38">
        <v>3.8050139999999999</v>
      </c>
      <c r="C66" s="38">
        <v>11.961862</v>
      </c>
      <c r="D66" s="38">
        <v>15.083834</v>
      </c>
      <c r="E66" s="38" t="s">
        <v>299</v>
      </c>
      <c r="F66" s="38" t="s">
        <v>299</v>
      </c>
      <c r="G66" s="121" t="s">
        <v>324</v>
      </c>
      <c r="H66" s="38" t="s">
        <v>324</v>
      </c>
      <c r="I66" s="38" t="s">
        <v>324</v>
      </c>
      <c r="J66" s="38" t="s">
        <v>299</v>
      </c>
      <c r="K66" s="132" t="s">
        <v>299</v>
      </c>
      <c r="L66" s="41" t="s">
        <v>109</v>
      </c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</row>
    <row r="67" spans="1:84" ht="20.25" customHeight="1" thickBot="1">
      <c r="A67" s="202" t="s">
        <v>85</v>
      </c>
      <c r="B67" s="15" t="s">
        <v>324</v>
      </c>
      <c r="C67" s="15" t="s">
        <v>324</v>
      </c>
      <c r="D67" s="15" t="s">
        <v>324</v>
      </c>
      <c r="E67" s="15" t="s">
        <v>299</v>
      </c>
      <c r="F67" s="15" t="s">
        <v>299</v>
      </c>
      <c r="G67" s="118" t="s">
        <v>324</v>
      </c>
      <c r="H67" s="15" t="s">
        <v>324</v>
      </c>
      <c r="I67" s="15" t="s">
        <v>324</v>
      </c>
      <c r="J67" s="15" t="s">
        <v>299</v>
      </c>
      <c r="K67" s="127" t="s">
        <v>299</v>
      </c>
      <c r="L67" s="203" t="s">
        <v>110</v>
      </c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</row>
    <row r="68" spans="1:84" ht="13.5" thickBot="1">
      <c r="A68" s="202" t="s">
        <v>111</v>
      </c>
      <c r="B68" s="15">
        <v>3677.8351250000001</v>
      </c>
      <c r="C68" s="15">
        <v>6196.4607169999999</v>
      </c>
      <c r="D68" s="15">
        <v>7854.3096329999998</v>
      </c>
      <c r="E68" s="15" t="s">
        <v>299</v>
      </c>
      <c r="F68" s="15" t="s">
        <v>299</v>
      </c>
      <c r="G68" s="118">
        <v>4323.796034</v>
      </c>
      <c r="H68" s="15">
        <v>4978.0740900000001</v>
      </c>
      <c r="I68" s="15">
        <v>5182.9395969999996</v>
      </c>
      <c r="J68" s="15" t="s">
        <v>299</v>
      </c>
      <c r="K68" s="127" t="s">
        <v>299</v>
      </c>
      <c r="L68" s="203" t="s">
        <v>112</v>
      </c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</row>
    <row r="69" spans="1:84" ht="20.25" customHeight="1" thickBot="1">
      <c r="A69" s="191" t="s">
        <v>234</v>
      </c>
      <c r="B69" s="15">
        <v>533.25287800000001</v>
      </c>
      <c r="C69" s="15">
        <v>478.894384</v>
      </c>
      <c r="D69" s="15">
        <v>707.13830800000005</v>
      </c>
      <c r="E69" s="15" t="s">
        <v>299</v>
      </c>
      <c r="F69" s="15" t="s">
        <v>299</v>
      </c>
      <c r="G69" s="118" t="s">
        <v>324</v>
      </c>
      <c r="H69" s="15" t="s">
        <v>324</v>
      </c>
      <c r="I69" s="15" t="s">
        <v>324</v>
      </c>
      <c r="J69" s="15" t="s">
        <v>299</v>
      </c>
      <c r="K69" s="127" t="s">
        <v>299</v>
      </c>
      <c r="L69" s="203" t="s">
        <v>213</v>
      </c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</row>
    <row r="70" spans="1:84" ht="13.5" thickBot="1">
      <c r="A70" s="268" t="s">
        <v>115</v>
      </c>
      <c r="B70" s="269">
        <v>3144.5822469999998</v>
      </c>
      <c r="C70" s="269">
        <v>5717.5663329999998</v>
      </c>
      <c r="D70" s="269">
        <v>7147.1713250000003</v>
      </c>
      <c r="E70" s="269" t="s">
        <v>299</v>
      </c>
      <c r="F70" s="269" t="s">
        <v>299</v>
      </c>
      <c r="G70" s="270">
        <v>4323.7734289999999</v>
      </c>
      <c r="H70" s="269">
        <v>4978.0688840000003</v>
      </c>
      <c r="I70" s="269">
        <v>5182.9362810000002</v>
      </c>
      <c r="J70" s="269" t="s">
        <v>299</v>
      </c>
      <c r="K70" s="271" t="s">
        <v>299</v>
      </c>
      <c r="L70" s="272" t="s">
        <v>110</v>
      </c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</row>
    <row r="71" spans="1:84" ht="13.5" thickBot="1">
      <c r="A71" s="191" t="s">
        <v>116</v>
      </c>
      <c r="B71" s="76">
        <v>571.41500499999995</v>
      </c>
      <c r="C71" s="76" t="s">
        <v>324</v>
      </c>
      <c r="D71" s="76">
        <v>1317.3074919999999</v>
      </c>
      <c r="E71" s="76" t="s">
        <v>299</v>
      </c>
      <c r="F71" s="76" t="s">
        <v>299</v>
      </c>
      <c r="G71" s="140">
        <v>1385.3191240000001</v>
      </c>
      <c r="H71" s="76">
        <v>935.43781799999999</v>
      </c>
      <c r="I71" s="76">
        <v>643.13914</v>
      </c>
      <c r="J71" s="76" t="s">
        <v>299</v>
      </c>
      <c r="K71" s="141" t="s">
        <v>299</v>
      </c>
      <c r="L71" s="201" t="s">
        <v>117</v>
      </c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</row>
    <row r="72" spans="1:84" s="99" customFormat="1" ht="25.5">
      <c r="A72" s="77" t="s">
        <v>118</v>
      </c>
      <c r="B72" s="78">
        <v>503.19810699999999</v>
      </c>
      <c r="C72" s="78">
        <v>1176.392286</v>
      </c>
      <c r="D72" s="78">
        <v>1875.140995</v>
      </c>
      <c r="E72" s="78" t="s">
        <v>299</v>
      </c>
      <c r="F72" s="78" t="s">
        <v>299</v>
      </c>
      <c r="G72" s="142">
        <v>269.67179599999997</v>
      </c>
      <c r="H72" s="78">
        <v>324.44883499999997</v>
      </c>
      <c r="I72" s="78">
        <v>192.93069399999999</v>
      </c>
      <c r="J72" s="78" t="s">
        <v>299</v>
      </c>
      <c r="K72" s="143" t="s">
        <v>299</v>
      </c>
      <c r="L72" s="204" t="s">
        <v>216</v>
      </c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</row>
    <row r="73" spans="1:84">
      <c r="A73" s="40" t="s">
        <v>120</v>
      </c>
      <c r="B73" s="46">
        <v>3.5678920000000001</v>
      </c>
      <c r="C73" s="46">
        <v>4.363442</v>
      </c>
      <c r="D73" s="46">
        <v>3.0851380000000002</v>
      </c>
      <c r="E73" s="46" t="s">
        <v>299</v>
      </c>
      <c r="F73" s="46" t="s">
        <v>299</v>
      </c>
      <c r="G73" s="122" t="s">
        <v>324</v>
      </c>
      <c r="H73" s="46" t="s">
        <v>324</v>
      </c>
      <c r="I73" s="46" t="s">
        <v>324</v>
      </c>
      <c r="J73" s="46" t="s">
        <v>299</v>
      </c>
      <c r="K73" s="133" t="s">
        <v>299</v>
      </c>
      <c r="L73" s="41" t="s">
        <v>243</v>
      </c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</row>
    <row r="74" spans="1:84" ht="13.5" thickBot="1">
      <c r="A74" s="80" t="s">
        <v>122</v>
      </c>
      <c r="B74" s="81">
        <v>499.63021500000002</v>
      </c>
      <c r="C74" s="81">
        <v>1172.0288439999999</v>
      </c>
      <c r="D74" s="81">
        <v>1872.0558570000001</v>
      </c>
      <c r="E74" s="81" t="s">
        <v>299</v>
      </c>
      <c r="F74" s="81" t="s">
        <v>299</v>
      </c>
      <c r="G74" s="144">
        <v>269.67179599999997</v>
      </c>
      <c r="H74" s="81">
        <v>324.44883499999997</v>
      </c>
      <c r="I74" s="81">
        <v>192.93069399999999</v>
      </c>
      <c r="J74" s="81" t="s">
        <v>299</v>
      </c>
      <c r="K74" s="145" t="s">
        <v>299</v>
      </c>
      <c r="L74" s="82" t="s">
        <v>123</v>
      </c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</row>
    <row r="75" spans="1:84" s="231" customFormat="1" ht="25.5">
      <c r="A75" s="77" t="s">
        <v>124</v>
      </c>
      <c r="B75" s="19">
        <v>338.98</v>
      </c>
      <c r="C75" s="19">
        <v>454.34797800000001</v>
      </c>
      <c r="D75" s="19">
        <v>363.32855999999998</v>
      </c>
      <c r="E75" s="19" t="s">
        <v>299</v>
      </c>
      <c r="F75" s="19" t="s">
        <v>299</v>
      </c>
      <c r="G75" s="126">
        <v>320.85069199999998</v>
      </c>
      <c r="H75" s="19">
        <v>166.56891100000001</v>
      </c>
      <c r="I75" s="19">
        <v>367.13201500000002</v>
      </c>
      <c r="J75" s="19" t="s">
        <v>299</v>
      </c>
      <c r="K75" s="146" t="s">
        <v>299</v>
      </c>
      <c r="L75" s="204" t="s">
        <v>125</v>
      </c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</row>
    <row r="76" spans="1:84">
      <c r="A76" s="40" t="s">
        <v>126</v>
      </c>
      <c r="B76" s="46">
        <v>12.972744</v>
      </c>
      <c r="C76" s="46">
        <v>16.978580000000001</v>
      </c>
      <c r="D76" s="46">
        <v>25.907167999999999</v>
      </c>
      <c r="E76" s="46" t="s">
        <v>299</v>
      </c>
      <c r="F76" s="46" t="s">
        <v>299</v>
      </c>
      <c r="G76" s="122">
        <v>309.12532099999999</v>
      </c>
      <c r="H76" s="46">
        <v>96.080084999999997</v>
      </c>
      <c r="I76" s="46">
        <v>154.077597</v>
      </c>
      <c r="J76" s="46" t="s">
        <v>299</v>
      </c>
      <c r="K76" s="133" t="s">
        <v>299</v>
      </c>
      <c r="L76" s="41" t="s">
        <v>127</v>
      </c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</row>
    <row r="77" spans="1:84">
      <c r="A77" s="40" t="s">
        <v>128</v>
      </c>
      <c r="B77" s="46">
        <v>113.224009</v>
      </c>
      <c r="C77" s="46">
        <v>154.120856</v>
      </c>
      <c r="D77" s="46">
        <v>80.766356000000002</v>
      </c>
      <c r="E77" s="46" t="s">
        <v>299</v>
      </c>
      <c r="F77" s="46" t="s">
        <v>299</v>
      </c>
      <c r="G77" s="122">
        <v>6.6238109999999999</v>
      </c>
      <c r="H77" s="46" t="s">
        <v>324</v>
      </c>
      <c r="I77" s="46">
        <v>116.314249</v>
      </c>
      <c r="J77" s="46" t="s">
        <v>299</v>
      </c>
      <c r="K77" s="133" t="s">
        <v>299</v>
      </c>
      <c r="L77" s="41" t="s">
        <v>129</v>
      </c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</row>
    <row r="78" spans="1:84">
      <c r="A78" s="40" t="s">
        <v>130</v>
      </c>
      <c r="B78" s="46">
        <v>0.53773300000000002</v>
      </c>
      <c r="C78" s="46">
        <v>0.53690899999999997</v>
      </c>
      <c r="D78" s="46">
        <v>0.16297500000000001</v>
      </c>
      <c r="E78" s="46" t="s">
        <v>299</v>
      </c>
      <c r="F78" s="46" t="s">
        <v>299</v>
      </c>
      <c r="G78" s="122" t="s">
        <v>324</v>
      </c>
      <c r="H78" s="46" t="s">
        <v>324</v>
      </c>
      <c r="I78" s="46" t="s">
        <v>324</v>
      </c>
      <c r="J78" s="46" t="s">
        <v>299</v>
      </c>
      <c r="K78" s="133" t="s">
        <v>299</v>
      </c>
      <c r="L78" s="41" t="s">
        <v>131</v>
      </c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</row>
    <row r="79" spans="1:84">
      <c r="A79" s="40" t="s">
        <v>132</v>
      </c>
      <c r="B79" s="46">
        <v>12.050160999999999</v>
      </c>
      <c r="C79" s="46">
        <v>22.693404999999998</v>
      </c>
      <c r="D79" s="46">
        <v>34.031607999999999</v>
      </c>
      <c r="E79" s="46" t="s">
        <v>299</v>
      </c>
      <c r="F79" s="46" t="s">
        <v>299</v>
      </c>
      <c r="G79" s="122" t="s">
        <v>324</v>
      </c>
      <c r="H79" s="46">
        <v>65.362273999999999</v>
      </c>
      <c r="I79" s="46">
        <v>81.006600000000006</v>
      </c>
      <c r="J79" s="46" t="s">
        <v>299</v>
      </c>
      <c r="K79" s="133" t="s">
        <v>299</v>
      </c>
      <c r="L79" s="41" t="s">
        <v>133</v>
      </c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</row>
    <row r="80" spans="1:84">
      <c r="A80" s="40" t="s">
        <v>134</v>
      </c>
      <c r="B80" s="46">
        <v>199.32991899999999</v>
      </c>
      <c r="C80" s="46">
        <v>257.70912900000002</v>
      </c>
      <c r="D80" s="46">
        <v>218.21939399999999</v>
      </c>
      <c r="E80" s="46" t="s">
        <v>299</v>
      </c>
      <c r="F80" s="46" t="s">
        <v>299</v>
      </c>
      <c r="G80" s="122">
        <v>5.1015600000000001</v>
      </c>
      <c r="H80" s="46">
        <v>5.1131349999999998</v>
      </c>
      <c r="I80" s="46">
        <v>15.732760000000001</v>
      </c>
      <c r="J80" s="46" t="s">
        <v>299</v>
      </c>
      <c r="K80" s="133" t="s">
        <v>299</v>
      </c>
      <c r="L80" s="41" t="s">
        <v>135</v>
      </c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</row>
    <row r="81" spans="1:84">
      <c r="A81" s="40" t="s">
        <v>58</v>
      </c>
      <c r="B81" s="46">
        <v>0.86543400000000004</v>
      </c>
      <c r="C81" s="46">
        <v>2.3090989999999998</v>
      </c>
      <c r="D81" s="46">
        <v>4.2410589999999999</v>
      </c>
      <c r="E81" s="46" t="s">
        <v>299</v>
      </c>
      <c r="F81" s="46" t="s">
        <v>299</v>
      </c>
      <c r="G81" s="122" t="s">
        <v>324</v>
      </c>
      <c r="H81" s="46" t="s">
        <v>324</v>
      </c>
      <c r="I81" s="46" t="s">
        <v>324</v>
      </c>
      <c r="J81" s="46" t="s">
        <v>299</v>
      </c>
      <c r="K81" s="133" t="s">
        <v>299</v>
      </c>
      <c r="L81" s="41" t="s">
        <v>59</v>
      </c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</row>
    <row r="82" spans="1:84" s="231" customFormat="1">
      <c r="A82" s="85" t="s">
        <v>136</v>
      </c>
      <c r="B82" s="22">
        <v>1730.989135</v>
      </c>
      <c r="C82" s="22">
        <v>2951.1664689999998</v>
      </c>
      <c r="D82" s="22">
        <v>3591.3942780000002</v>
      </c>
      <c r="E82" s="22" t="s">
        <v>299</v>
      </c>
      <c r="F82" s="22" t="s">
        <v>299</v>
      </c>
      <c r="G82" s="119">
        <v>2347.9318170000001</v>
      </c>
      <c r="H82" s="22">
        <v>3551.6133199999999</v>
      </c>
      <c r="I82" s="22">
        <v>3979.7344320000002</v>
      </c>
      <c r="J82" s="22" t="s">
        <v>299</v>
      </c>
      <c r="K82" s="129" t="s">
        <v>299</v>
      </c>
      <c r="L82" s="86" t="s">
        <v>137</v>
      </c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</row>
    <row r="83" spans="1:84">
      <c r="A83" s="40" t="s">
        <v>138</v>
      </c>
      <c r="B83" s="46" t="s">
        <v>324</v>
      </c>
      <c r="C83" s="46" t="s">
        <v>324</v>
      </c>
      <c r="D83" s="46" t="s">
        <v>324</v>
      </c>
      <c r="E83" s="46" t="s">
        <v>299</v>
      </c>
      <c r="F83" s="46" t="s">
        <v>299</v>
      </c>
      <c r="G83" s="122" t="s">
        <v>324</v>
      </c>
      <c r="H83" s="46" t="s">
        <v>324</v>
      </c>
      <c r="I83" s="46" t="s">
        <v>324</v>
      </c>
      <c r="J83" s="46" t="s">
        <v>299</v>
      </c>
      <c r="K83" s="133" t="s">
        <v>299</v>
      </c>
      <c r="L83" s="41" t="s">
        <v>139</v>
      </c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</row>
    <row r="84" spans="1:84">
      <c r="A84" s="40" t="s">
        <v>140</v>
      </c>
      <c r="B84" s="38">
        <v>0.73648599999999997</v>
      </c>
      <c r="C84" s="38">
        <v>0.93267199999999995</v>
      </c>
      <c r="D84" s="38">
        <v>1.5119199999999999</v>
      </c>
      <c r="E84" s="38" t="s">
        <v>299</v>
      </c>
      <c r="F84" s="38" t="s">
        <v>299</v>
      </c>
      <c r="G84" s="121" t="s">
        <v>324</v>
      </c>
      <c r="H84" s="38" t="s">
        <v>324</v>
      </c>
      <c r="I84" s="38" t="s">
        <v>324</v>
      </c>
      <c r="J84" s="38" t="s">
        <v>299</v>
      </c>
      <c r="K84" s="132" t="s">
        <v>299</v>
      </c>
      <c r="L84" s="41" t="s">
        <v>141</v>
      </c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</row>
    <row r="85" spans="1:84">
      <c r="A85" s="40" t="s">
        <v>142</v>
      </c>
      <c r="B85" s="38">
        <v>1011.901973</v>
      </c>
      <c r="C85" s="38">
        <v>1561.0831900000001</v>
      </c>
      <c r="D85" s="38">
        <v>1724.605595</v>
      </c>
      <c r="E85" s="38" t="s">
        <v>299</v>
      </c>
      <c r="F85" s="38" t="s">
        <v>299</v>
      </c>
      <c r="G85" s="121">
        <v>1901.6311049999999</v>
      </c>
      <c r="H85" s="38">
        <v>3049.1611240000002</v>
      </c>
      <c r="I85" s="38">
        <v>3407.1834229999999</v>
      </c>
      <c r="J85" s="38" t="s">
        <v>299</v>
      </c>
      <c r="K85" s="132" t="s">
        <v>299</v>
      </c>
      <c r="L85" s="41" t="s">
        <v>143</v>
      </c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</row>
    <row r="86" spans="1:84">
      <c r="A86" s="40" t="s">
        <v>144</v>
      </c>
      <c r="B86" s="38">
        <v>1.6382429999999999</v>
      </c>
      <c r="C86" s="38">
        <v>0.74415100000000001</v>
      </c>
      <c r="D86" s="38" t="s">
        <v>324</v>
      </c>
      <c r="E86" s="38" t="s">
        <v>299</v>
      </c>
      <c r="F86" s="38" t="s">
        <v>299</v>
      </c>
      <c r="G86" s="121" t="s">
        <v>324</v>
      </c>
      <c r="H86" s="38" t="s">
        <v>324</v>
      </c>
      <c r="I86" s="38" t="s">
        <v>324</v>
      </c>
      <c r="J86" s="38" t="s">
        <v>299</v>
      </c>
      <c r="K86" s="132" t="s">
        <v>299</v>
      </c>
      <c r="L86" s="41" t="s">
        <v>145</v>
      </c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</row>
    <row r="87" spans="1:84">
      <c r="A87" s="40" t="s">
        <v>146</v>
      </c>
      <c r="B87" s="38">
        <v>81.025048999999996</v>
      </c>
      <c r="C87" s="38">
        <v>185.73996500000001</v>
      </c>
      <c r="D87" s="38">
        <v>176.70081500000001</v>
      </c>
      <c r="E87" s="38" t="s">
        <v>299</v>
      </c>
      <c r="F87" s="38" t="s">
        <v>299</v>
      </c>
      <c r="G87" s="121">
        <v>446.29236200000003</v>
      </c>
      <c r="H87" s="38">
        <v>467.74696999999998</v>
      </c>
      <c r="I87" s="38">
        <v>503.89574099999999</v>
      </c>
      <c r="J87" s="38" t="s">
        <v>299</v>
      </c>
      <c r="K87" s="132" t="s">
        <v>299</v>
      </c>
      <c r="L87" s="41" t="s">
        <v>147</v>
      </c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</row>
    <row r="88" spans="1:84">
      <c r="A88" s="40" t="s">
        <v>148</v>
      </c>
      <c r="B88" s="38" t="s">
        <v>324</v>
      </c>
      <c r="C88" s="38" t="s">
        <v>324</v>
      </c>
      <c r="D88" s="38" t="s">
        <v>324</v>
      </c>
      <c r="E88" s="38" t="s">
        <v>299</v>
      </c>
      <c r="F88" s="38" t="s">
        <v>299</v>
      </c>
      <c r="G88" s="121" t="s">
        <v>324</v>
      </c>
      <c r="H88" s="38" t="s">
        <v>324</v>
      </c>
      <c r="I88" s="38" t="s">
        <v>324</v>
      </c>
      <c r="J88" s="38" t="s">
        <v>299</v>
      </c>
      <c r="K88" s="132" t="s">
        <v>299</v>
      </c>
      <c r="L88" s="41" t="s">
        <v>214</v>
      </c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</row>
    <row r="89" spans="1:84">
      <c r="A89" s="40" t="s">
        <v>150</v>
      </c>
      <c r="B89" s="38">
        <v>604.67435</v>
      </c>
      <c r="C89" s="38">
        <v>1175.350183</v>
      </c>
      <c r="D89" s="38">
        <v>1627.7472250000001</v>
      </c>
      <c r="E89" s="38" t="s">
        <v>299</v>
      </c>
      <c r="F89" s="38" t="s">
        <v>299</v>
      </c>
      <c r="G89" s="121" t="s">
        <v>324</v>
      </c>
      <c r="H89" s="38">
        <v>31.704122000000002</v>
      </c>
      <c r="I89" s="38">
        <v>51.510995000000001</v>
      </c>
      <c r="J89" s="38" t="s">
        <v>299</v>
      </c>
      <c r="K89" s="132" t="s">
        <v>299</v>
      </c>
      <c r="L89" s="41" t="s">
        <v>151</v>
      </c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</row>
    <row r="90" spans="1:84">
      <c r="A90" s="40" t="s">
        <v>152</v>
      </c>
      <c r="B90" s="38">
        <v>1.8614740000000001</v>
      </c>
      <c r="C90" s="38">
        <v>3.2272099999999999</v>
      </c>
      <c r="D90" s="38">
        <v>3.814149</v>
      </c>
      <c r="E90" s="38" t="s">
        <v>299</v>
      </c>
      <c r="F90" s="38" t="s">
        <v>299</v>
      </c>
      <c r="G90" s="121" t="s">
        <v>324</v>
      </c>
      <c r="H90" s="38" t="s">
        <v>324</v>
      </c>
      <c r="I90" s="38" t="s">
        <v>324</v>
      </c>
      <c r="J90" s="38" t="s">
        <v>299</v>
      </c>
      <c r="K90" s="132" t="s">
        <v>299</v>
      </c>
      <c r="L90" s="41" t="s">
        <v>153</v>
      </c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</row>
    <row r="91" spans="1:84">
      <c r="A91" s="40" t="s">
        <v>154</v>
      </c>
      <c r="B91" s="38">
        <v>12.296084</v>
      </c>
      <c r="C91" s="38">
        <v>12.440360999999999</v>
      </c>
      <c r="D91" s="38">
        <v>21.267429</v>
      </c>
      <c r="E91" s="38" t="s">
        <v>299</v>
      </c>
      <c r="F91" s="38" t="s">
        <v>299</v>
      </c>
      <c r="G91" s="121" t="s">
        <v>324</v>
      </c>
      <c r="H91" s="38" t="s">
        <v>324</v>
      </c>
      <c r="I91" s="38" t="s">
        <v>324</v>
      </c>
      <c r="J91" s="38" t="s">
        <v>299</v>
      </c>
      <c r="K91" s="132" t="s">
        <v>299</v>
      </c>
      <c r="L91" s="41" t="s">
        <v>155</v>
      </c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</row>
    <row r="92" spans="1:84" s="232" customFormat="1" ht="13.5" thickBot="1">
      <c r="A92" s="40" t="s">
        <v>58</v>
      </c>
      <c r="B92" s="87">
        <v>16.855475999999999</v>
      </c>
      <c r="C92" s="87">
        <v>11.648737000000001</v>
      </c>
      <c r="D92" s="87">
        <v>35.747145000000003</v>
      </c>
      <c r="E92" s="87" t="s">
        <v>299</v>
      </c>
      <c r="F92" s="87" t="s">
        <v>299</v>
      </c>
      <c r="G92" s="121" t="s">
        <v>324</v>
      </c>
      <c r="H92" s="38">
        <v>3.0011040000000002</v>
      </c>
      <c r="I92" s="38">
        <v>17.144272999999998</v>
      </c>
      <c r="J92" s="38" t="s">
        <v>299</v>
      </c>
      <c r="K92" s="132" t="s">
        <v>299</v>
      </c>
      <c r="L92" s="41" t="s">
        <v>59</v>
      </c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</row>
    <row r="93" spans="1:84" ht="13.5" thickBot="1">
      <c r="A93" s="191" t="s">
        <v>156</v>
      </c>
      <c r="B93" s="15">
        <v>23.058177000000001</v>
      </c>
      <c r="C93" s="15">
        <v>52.363849999999999</v>
      </c>
      <c r="D93" s="15">
        <v>73.840374999999995</v>
      </c>
      <c r="E93" s="15" t="s">
        <v>299</v>
      </c>
      <c r="F93" s="15" t="s">
        <v>299</v>
      </c>
      <c r="G93" s="118">
        <v>41.272767000000002</v>
      </c>
      <c r="H93" s="15">
        <v>14.181112000000001</v>
      </c>
      <c r="I93" s="15">
        <v>9.7226269999999992</v>
      </c>
      <c r="J93" s="15" t="s">
        <v>299</v>
      </c>
      <c r="K93" s="127" t="s">
        <v>299</v>
      </c>
      <c r="L93" s="201" t="s">
        <v>157</v>
      </c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</row>
    <row r="94" spans="1:84" s="99" customFormat="1" ht="20.25" customHeight="1" thickBot="1">
      <c r="A94" s="202" t="s">
        <v>158</v>
      </c>
      <c r="B94" s="15">
        <v>10.549383000000001</v>
      </c>
      <c r="C94" s="15">
        <v>28.671279999999999</v>
      </c>
      <c r="D94" s="15">
        <v>32.008816000000003</v>
      </c>
      <c r="E94" s="15" t="s">
        <v>299</v>
      </c>
      <c r="F94" s="15" t="s">
        <v>299</v>
      </c>
      <c r="G94" s="118" t="s">
        <v>324</v>
      </c>
      <c r="H94" s="15" t="s">
        <v>324</v>
      </c>
      <c r="I94" s="15" t="s">
        <v>324</v>
      </c>
      <c r="J94" s="15" t="s">
        <v>299</v>
      </c>
      <c r="K94" s="127" t="s">
        <v>299</v>
      </c>
      <c r="L94" s="273" t="s">
        <v>220</v>
      </c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</row>
    <row r="95" spans="1:84" s="99" customFormat="1" ht="20.25" customHeight="1" thickBot="1">
      <c r="A95" s="274" t="s">
        <v>85</v>
      </c>
      <c r="B95" s="15">
        <v>12.508794</v>
      </c>
      <c r="C95" s="15">
        <v>23.69257</v>
      </c>
      <c r="D95" s="15">
        <v>41.831558999999999</v>
      </c>
      <c r="E95" s="15" t="s">
        <v>299</v>
      </c>
      <c r="F95" s="15" t="s">
        <v>299</v>
      </c>
      <c r="G95" s="118">
        <v>41.272767000000002</v>
      </c>
      <c r="H95" s="15">
        <v>14.181112000000001</v>
      </c>
      <c r="I95" s="15">
        <v>9.7226269999999992</v>
      </c>
      <c r="J95" s="15" t="s">
        <v>299</v>
      </c>
      <c r="K95" s="127" t="s">
        <v>299</v>
      </c>
      <c r="L95" s="272" t="s">
        <v>110</v>
      </c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</row>
    <row r="96" spans="1:84" s="99" customFormat="1" ht="15.75">
      <c r="A96" s="205" t="s">
        <v>311</v>
      </c>
      <c r="B96" s="19">
        <v>9.6476480000000002</v>
      </c>
      <c r="C96" s="19">
        <v>10.712997</v>
      </c>
      <c r="D96" s="19">
        <v>25.919094000000001</v>
      </c>
      <c r="E96" s="19" t="s">
        <v>299</v>
      </c>
      <c r="F96" s="19" t="s">
        <v>299</v>
      </c>
      <c r="G96" s="126">
        <v>10.075009</v>
      </c>
      <c r="H96" s="19">
        <v>14.152789</v>
      </c>
      <c r="I96" s="19">
        <v>9.6922870000000003</v>
      </c>
      <c r="J96" s="19" t="s">
        <v>299</v>
      </c>
      <c r="K96" s="146" t="s">
        <v>299</v>
      </c>
      <c r="L96" s="204" t="s">
        <v>312</v>
      </c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</row>
    <row r="97" spans="1:84" s="252" customFormat="1" ht="12.75" customHeight="1">
      <c r="A97" s="40" t="s">
        <v>160</v>
      </c>
      <c r="B97" s="46">
        <v>9.0481770000000008</v>
      </c>
      <c r="C97" s="46">
        <v>10.671182</v>
      </c>
      <c r="D97" s="46">
        <v>25.453261999999999</v>
      </c>
      <c r="E97" s="46" t="s">
        <v>299</v>
      </c>
      <c r="F97" s="46" t="s">
        <v>299</v>
      </c>
      <c r="G97" s="122">
        <v>10.075009</v>
      </c>
      <c r="H97" s="46">
        <v>6.8430879999999998</v>
      </c>
      <c r="I97" s="46">
        <v>9.6681460000000001</v>
      </c>
      <c r="J97" s="46" t="s">
        <v>299</v>
      </c>
      <c r="K97" s="133" t="s">
        <v>299</v>
      </c>
      <c r="L97" s="41" t="s">
        <v>161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</row>
    <row r="98" spans="1:84">
      <c r="A98" s="40" t="s">
        <v>255</v>
      </c>
      <c r="B98" s="38" t="s">
        <v>324</v>
      </c>
      <c r="C98" s="38" t="s">
        <v>324</v>
      </c>
      <c r="D98" s="38" t="s">
        <v>324</v>
      </c>
      <c r="E98" s="38" t="s">
        <v>299</v>
      </c>
      <c r="F98" s="38" t="s">
        <v>299</v>
      </c>
      <c r="G98" s="121" t="s">
        <v>324</v>
      </c>
      <c r="H98" s="38">
        <v>7.3097009999999996</v>
      </c>
      <c r="I98" s="38" t="s">
        <v>324</v>
      </c>
      <c r="J98" s="38" t="s">
        <v>299</v>
      </c>
      <c r="K98" s="132" t="s">
        <v>299</v>
      </c>
      <c r="L98" s="41" t="s">
        <v>257</v>
      </c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</row>
    <row r="99" spans="1:84">
      <c r="A99" s="40" t="s">
        <v>256</v>
      </c>
      <c r="B99" s="38">
        <v>0.59947099999999998</v>
      </c>
      <c r="C99" s="38" t="s">
        <v>324</v>
      </c>
      <c r="D99" s="38" t="s">
        <v>324</v>
      </c>
      <c r="E99" s="38" t="s">
        <v>299</v>
      </c>
      <c r="F99" s="38" t="s">
        <v>299</v>
      </c>
      <c r="G99" s="121" t="s">
        <v>324</v>
      </c>
      <c r="H99" s="38" t="s">
        <v>324</v>
      </c>
      <c r="I99" s="38" t="s">
        <v>324</v>
      </c>
      <c r="J99" s="38" t="s">
        <v>299</v>
      </c>
      <c r="K99" s="132" t="s">
        <v>299</v>
      </c>
      <c r="L99" s="41" t="s">
        <v>258</v>
      </c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</row>
    <row r="100" spans="1:84">
      <c r="A100" s="40" t="s">
        <v>58</v>
      </c>
      <c r="B100" s="38" t="s">
        <v>324</v>
      </c>
      <c r="C100" s="38" t="s">
        <v>324</v>
      </c>
      <c r="D100" s="38">
        <v>0.46583200000000002</v>
      </c>
      <c r="E100" s="38" t="s">
        <v>299</v>
      </c>
      <c r="F100" s="38" t="s">
        <v>299</v>
      </c>
      <c r="G100" s="121" t="s">
        <v>324</v>
      </c>
      <c r="H100" s="38" t="s">
        <v>324</v>
      </c>
      <c r="I100" s="38" t="s">
        <v>324</v>
      </c>
      <c r="J100" s="38" t="s">
        <v>299</v>
      </c>
      <c r="K100" s="132" t="s">
        <v>299</v>
      </c>
      <c r="L100" s="41" t="s">
        <v>59</v>
      </c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</row>
    <row r="101" spans="1:84" ht="25.5">
      <c r="A101" s="92" t="s">
        <v>168</v>
      </c>
      <c r="B101" s="66">
        <v>1.123799</v>
      </c>
      <c r="C101" s="66">
        <v>2.7771810000000001</v>
      </c>
      <c r="D101" s="66">
        <v>5.7118120000000001</v>
      </c>
      <c r="E101" s="66" t="s">
        <v>299</v>
      </c>
      <c r="F101" s="66" t="s">
        <v>299</v>
      </c>
      <c r="G101" s="124" t="s">
        <v>324</v>
      </c>
      <c r="H101" s="66" t="s">
        <v>324</v>
      </c>
      <c r="I101" s="66" t="s">
        <v>324</v>
      </c>
      <c r="J101" s="66" t="s">
        <v>299</v>
      </c>
      <c r="K101" s="137" t="s">
        <v>299</v>
      </c>
      <c r="L101" s="206" t="s">
        <v>169</v>
      </c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</row>
    <row r="102" spans="1:84" ht="25.5">
      <c r="A102" s="92" t="s">
        <v>170</v>
      </c>
      <c r="B102" s="66">
        <v>1.045436</v>
      </c>
      <c r="C102" s="66">
        <v>7.5210999999999997</v>
      </c>
      <c r="D102" s="66">
        <v>8.6756589999999996</v>
      </c>
      <c r="E102" s="66" t="s">
        <v>299</v>
      </c>
      <c r="F102" s="66" t="s">
        <v>299</v>
      </c>
      <c r="G102" s="124">
        <v>12.740819</v>
      </c>
      <c r="H102" s="66" t="s">
        <v>324</v>
      </c>
      <c r="I102" s="66" t="s">
        <v>324</v>
      </c>
      <c r="J102" s="66" t="s">
        <v>299</v>
      </c>
      <c r="K102" s="137" t="s">
        <v>299</v>
      </c>
      <c r="L102" s="206" t="s">
        <v>171</v>
      </c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</row>
    <row r="103" spans="1:84" ht="13.5" thickBot="1">
      <c r="A103" s="51" t="s">
        <v>172</v>
      </c>
      <c r="B103" s="52">
        <v>0.69191100000000005</v>
      </c>
      <c r="C103" s="52">
        <v>2.681292</v>
      </c>
      <c r="D103" s="52">
        <v>1.524994</v>
      </c>
      <c r="E103" s="52" t="s">
        <v>299</v>
      </c>
      <c r="F103" s="52" t="s">
        <v>299</v>
      </c>
      <c r="G103" s="147">
        <v>18.456938999999998</v>
      </c>
      <c r="H103" s="52" t="s">
        <v>324</v>
      </c>
      <c r="I103" s="52" t="s">
        <v>324</v>
      </c>
      <c r="J103" s="52" t="s">
        <v>299</v>
      </c>
      <c r="K103" s="148" t="s">
        <v>299</v>
      </c>
      <c r="L103" s="54" t="s">
        <v>173</v>
      </c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</row>
    <row r="104" spans="1:84" s="187" customFormat="1" ht="12">
      <c r="A104" s="188" t="s">
        <v>315</v>
      </c>
      <c r="B104" s="185"/>
      <c r="C104" s="184"/>
      <c r="D104" s="184"/>
      <c r="E104" s="184"/>
      <c r="F104" s="184"/>
      <c r="G104" s="185"/>
      <c r="H104" s="185"/>
      <c r="I104" s="185"/>
      <c r="J104" s="185"/>
      <c r="K104" s="185"/>
      <c r="L104" s="218" t="s">
        <v>318</v>
      </c>
      <c r="N104" s="186"/>
    </row>
    <row r="105" spans="1:84" s="187" customFormat="1" ht="12">
      <c r="A105" s="188" t="s">
        <v>316</v>
      </c>
      <c r="B105" s="185"/>
      <c r="C105" s="184"/>
      <c r="D105" s="184"/>
      <c r="E105" s="184"/>
      <c r="F105" s="184"/>
      <c r="G105" s="185"/>
      <c r="H105" s="185"/>
      <c r="I105" s="185"/>
      <c r="J105" s="185"/>
      <c r="K105" s="185"/>
      <c r="L105" s="218" t="s">
        <v>319</v>
      </c>
      <c r="N105" s="186"/>
    </row>
    <row r="106" spans="1:84" s="187" customFormat="1" ht="12">
      <c r="A106" s="188" t="s">
        <v>321</v>
      </c>
      <c r="B106" s="186"/>
      <c r="G106" s="186"/>
      <c r="H106" s="186"/>
      <c r="I106" s="186"/>
      <c r="J106" s="186"/>
      <c r="K106" s="186"/>
      <c r="L106" s="218" t="s">
        <v>322</v>
      </c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</row>
    <row r="107" spans="1:84" s="229" customFormat="1">
      <c r="A107" s="114"/>
      <c r="B107" s="244"/>
      <c r="C107" s="244"/>
      <c r="D107" s="244"/>
      <c r="E107" s="244"/>
      <c r="F107" s="244"/>
      <c r="G107" s="236"/>
      <c r="H107" s="236"/>
      <c r="I107" s="236"/>
      <c r="J107" s="236"/>
      <c r="K107" s="236"/>
      <c r="L107" s="235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230"/>
      <c r="AM107" s="230"/>
      <c r="AN107" s="230"/>
      <c r="AO107" s="230"/>
      <c r="AP107" s="230"/>
      <c r="AQ107" s="230"/>
      <c r="AR107" s="230"/>
      <c r="AS107" s="230"/>
      <c r="AT107" s="230"/>
      <c r="AU107" s="230"/>
      <c r="AV107" s="230"/>
      <c r="AW107" s="230"/>
      <c r="AX107" s="230"/>
      <c r="AY107" s="230"/>
      <c r="AZ107" s="230"/>
      <c r="BA107" s="230"/>
      <c r="BB107" s="230"/>
      <c r="BC107" s="230"/>
      <c r="BD107" s="230"/>
      <c r="BE107" s="230"/>
      <c r="BF107" s="230"/>
      <c r="BG107" s="230"/>
      <c r="BH107" s="230"/>
      <c r="BI107" s="230"/>
      <c r="BJ107" s="230"/>
      <c r="BK107" s="230"/>
      <c r="BL107" s="230"/>
      <c r="BM107" s="230"/>
      <c r="BN107" s="230"/>
      <c r="BO107" s="230"/>
      <c r="BP107" s="230"/>
      <c r="BQ107" s="230"/>
      <c r="BR107" s="230"/>
      <c r="BS107" s="230"/>
      <c r="BT107" s="230"/>
      <c r="BU107" s="230"/>
      <c r="BV107" s="230"/>
      <c r="BW107" s="230"/>
      <c r="BX107" s="230"/>
      <c r="BY107" s="230"/>
      <c r="BZ107" s="230"/>
      <c r="CA107" s="230"/>
      <c r="CB107" s="230"/>
      <c r="CC107" s="230"/>
      <c r="CD107" s="230"/>
      <c r="CE107" s="230"/>
      <c r="CF107" s="230"/>
    </row>
    <row r="108" spans="1:84" s="229" customFormat="1">
      <c r="A108" s="114"/>
      <c r="B108" s="244"/>
      <c r="C108" s="244"/>
      <c r="D108" s="244"/>
      <c r="E108" s="244"/>
      <c r="F108" s="244"/>
      <c r="G108" s="236"/>
      <c r="H108" s="236"/>
      <c r="I108" s="236"/>
      <c r="J108" s="236"/>
      <c r="K108" s="236"/>
      <c r="L108" s="235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0"/>
      <c r="AL108" s="230"/>
      <c r="AM108" s="230"/>
      <c r="AN108" s="230"/>
      <c r="AO108" s="230"/>
      <c r="AP108" s="230"/>
      <c r="AQ108" s="230"/>
      <c r="AR108" s="230"/>
      <c r="AS108" s="230"/>
      <c r="AT108" s="230"/>
      <c r="AU108" s="230"/>
      <c r="AV108" s="230"/>
      <c r="AW108" s="230"/>
      <c r="AX108" s="230"/>
      <c r="AY108" s="230"/>
      <c r="AZ108" s="230"/>
      <c r="BA108" s="230"/>
      <c r="BB108" s="230"/>
      <c r="BC108" s="230"/>
      <c r="BD108" s="230"/>
      <c r="BE108" s="230"/>
      <c r="BF108" s="230"/>
      <c r="BG108" s="230"/>
      <c r="BH108" s="230"/>
      <c r="BI108" s="230"/>
      <c r="BJ108" s="230"/>
      <c r="BK108" s="230"/>
      <c r="BL108" s="230"/>
      <c r="BM108" s="230"/>
      <c r="BN108" s="230"/>
      <c r="BO108" s="230"/>
      <c r="BP108" s="230"/>
      <c r="BQ108" s="230"/>
      <c r="BR108" s="230"/>
      <c r="BS108" s="230"/>
      <c r="BT108" s="230"/>
      <c r="BU108" s="230"/>
      <c r="BV108" s="230"/>
      <c r="BW108" s="230"/>
      <c r="BX108" s="230"/>
      <c r="BY108" s="230"/>
      <c r="BZ108" s="230"/>
      <c r="CA108" s="230"/>
      <c r="CB108" s="230"/>
      <c r="CC108" s="230"/>
      <c r="CD108" s="230"/>
      <c r="CE108" s="230"/>
      <c r="CF108" s="230"/>
    </row>
    <row r="109" spans="1:84" s="229" customFormat="1">
      <c r="A109" s="114"/>
      <c r="B109" s="244"/>
      <c r="C109" s="244"/>
      <c r="D109" s="244"/>
      <c r="E109" s="244"/>
      <c r="F109" s="244"/>
      <c r="G109" s="236"/>
      <c r="H109" s="236"/>
      <c r="I109" s="236"/>
      <c r="J109" s="236"/>
      <c r="K109" s="236"/>
      <c r="L109" s="235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  <c r="AD109" s="230"/>
      <c r="AE109" s="230"/>
      <c r="AF109" s="230"/>
      <c r="AG109" s="230"/>
      <c r="AH109" s="230"/>
      <c r="AI109" s="230"/>
      <c r="AJ109" s="230"/>
      <c r="AK109" s="230"/>
      <c r="AL109" s="230"/>
      <c r="AM109" s="230"/>
      <c r="AN109" s="230"/>
      <c r="AO109" s="230"/>
      <c r="AP109" s="230"/>
      <c r="AQ109" s="230"/>
      <c r="AR109" s="230"/>
      <c r="AS109" s="230"/>
      <c r="AT109" s="230"/>
      <c r="AU109" s="230"/>
      <c r="AV109" s="230"/>
      <c r="AW109" s="230"/>
      <c r="AX109" s="230"/>
      <c r="AY109" s="230"/>
      <c r="AZ109" s="230"/>
      <c r="BA109" s="230"/>
      <c r="BB109" s="230"/>
      <c r="BC109" s="230"/>
      <c r="BD109" s="230"/>
      <c r="BE109" s="230"/>
      <c r="BF109" s="230"/>
      <c r="BG109" s="230"/>
      <c r="BH109" s="230"/>
      <c r="BI109" s="230"/>
      <c r="BJ109" s="230"/>
      <c r="BK109" s="230"/>
      <c r="BL109" s="230"/>
      <c r="BM109" s="230"/>
      <c r="BN109" s="230"/>
      <c r="BO109" s="230"/>
      <c r="BP109" s="230"/>
      <c r="BQ109" s="230"/>
      <c r="BR109" s="230"/>
      <c r="BS109" s="230"/>
      <c r="BT109" s="230"/>
      <c r="BU109" s="230"/>
      <c r="BV109" s="230"/>
      <c r="BW109" s="230"/>
      <c r="BX109" s="230"/>
      <c r="BY109" s="230"/>
      <c r="BZ109" s="230"/>
      <c r="CA109" s="230"/>
      <c r="CB109" s="230"/>
      <c r="CC109" s="230"/>
      <c r="CD109" s="230"/>
      <c r="CE109" s="230"/>
      <c r="CF109" s="230"/>
    </row>
    <row r="110" spans="1:84" s="229" customFormat="1">
      <c r="A110" s="114"/>
      <c r="B110" s="244"/>
      <c r="C110" s="244"/>
      <c r="D110" s="244"/>
      <c r="E110" s="244"/>
      <c r="F110" s="244"/>
      <c r="G110" s="236"/>
      <c r="H110" s="236"/>
      <c r="I110" s="236"/>
      <c r="J110" s="236"/>
      <c r="K110" s="236"/>
      <c r="L110" s="235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0"/>
      <c r="AO110" s="230"/>
      <c r="AP110" s="230"/>
      <c r="AQ110" s="230"/>
      <c r="AR110" s="230"/>
      <c r="AS110" s="230"/>
      <c r="AT110" s="230"/>
      <c r="AU110" s="230"/>
      <c r="AV110" s="230"/>
      <c r="AW110" s="230"/>
      <c r="AX110" s="230"/>
      <c r="AY110" s="230"/>
      <c r="AZ110" s="230"/>
      <c r="BA110" s="230"/>
      <c r="BB110" s="230"/>
      <c r="BC110" s="230"/>
      <c r="BD110" s="230"/>
      <c r="BE110" s="230"/>
      <c r="BF110" s="230"/>
      <c r="BG110" s="230"/>
      <c r="BH110" s="230"/>
      <c r="BI110" s="230"/>
      <c r="BJ110" s="230"/>
      <c r="BK110" s="230"/>
      <c r="BL110" s="230"/>
      <c r="BM110" s="230"/>
      <c r="BN110" s="230"/>
      <c r="BO110" s="230"/>
      <c r="BP110" s="230"/>
      <c r="BQ110" s="230"/>
      <c r="BR110" s="230"/>
      <c r="BS110" s="230"/>
      <c r="BT110" s="230"/>
      <c r="BU110" s="230"/>
      <c r="BV110" s="230"/>
      <c r="BW110" s="230"/>
      <c r="BX110" s="230"/>
      <c r="BY110" s="230"/>
      <c r="BZ110" s="230"/>
      <c r="CA110" s="230"/>
      <c r="CB110" s="230"/>
      <c r="CC110" s="230"/>
      <c r="CD110" s="230"/>
      <c r="CE110" s="230"/>
      <c r="CF110" s="230"/>
    </row>
    <row r="111" spans="1:84" s="229" customFormat="1">
      <c r="A111" s="114"/>
      <c r="B111" s="244"/>
      <c r="C111" s="244"/>
      <c r="D111" s="244"/>
      <c r="E111" s="244"/>
      <c r="F111" s="244"/>
      <c r="G111" s="236"/>
      <c r="H111" s="236"/>
      <c r="I111" s="236"/>
      <c r="J111" s="236"/>
      <c r="K111" s="236"/>
      <c r="L111" s="247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0"/>
      <c r="AH111" s="230"/>
      <c r="AI111" s="230"/>
      <c r="AJ111" s="230"/>
      <c r="AK111" s="230"/>
      <c r="AL111" s="230"/>
      <c r="AM111" s="230"/>
      <c r="AN111" s="230"/>
      <c r="AO111" s="230"/>
      <c r="AP111" s="230"/>
      <c r="AQ111" s="230"/>
      <c r="AR111" s="230"/>
      <c r="AS111" s="230"/>
      <c r="AT111" s="230"/>
      <c r="AU111" s="230"/>
      <c r="AV111" s="230"/>
      <c r="AW111" s="230"/>
      <c r="AX111" s="230"/>
      <c r="AY111" s="230"/>
      <c r="AZ111" s="230"/>
      <c r="BA111" s="230"/>
      <c r="BB111" s="230"/>
      <c r="BC111" s="230"/>
      <c r="BD111" s="230"/>
      <c r="BE111" s="230"/>
      <c r="BF111" s="230"/>
      <c r="BG111" s="230"/>
      <c r="BH111" s="230"/>
      <c r="BI111" s="230"/>
      <c r="BJ111" s="230"/>
      <c r="BK111" s="230"/>
      <c r="BL111" s="230"/>
      <c r="BM111" s="230"/>
      <c r="BN111" s="230"/>
      <c r="BO111" s="230"/>
      <c r="BP111" s="230"/>
      <c r="BQ111" s="230"/>
      <c r="BR111" s="230"/>
      <c r="BS111" s="230"/>
      <c r="BT111" s="230"/>
      <c r="BU111" s="230"/>
      <c r="BV111" s="230"/>
      <c r="BW111" s="230"/>
      <c r="BX111" s="230"/>
      <c r="BY111" s="230"/>
      <c r="BZ111" s="230"/>
      <c r="CA111" s="230"/>
      <c r="CB111" s="230"/>
      <c r="CC111" s="230"/>
      <c r="CD111" s="230"/>
      <c r="CE111" s="230"/>
      <c r="CF111" s="230"/>
    </row>
    <row r="112" spans="1:84" s="229" customFormat="1">
      <c r="A112" s="114"/>
      <c r="B112" s="244"/>
      <c r="C112" s="244"/>
      <c r="D112" s="244"/>
      <c r="E112" s="244"/>
      <c r="F112" s="244"/>
      <c r="G112" s="236"/>
      <c r="H112" s="236"/>
      <c r="I112" s="236"/>
      <c r="J112" s="236"/>
      <c r="K112" s="236"/>
      <c r="L112" s="235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230"/>
      <c r="BC112" s="230"/>
      <c r="BD112" s="230"/>
      <c r="BE112" s="230"/>
      <c r="BF112" s="230"/>
      <c r="BG112" s="230"/>
      <c r="BH112" s="230"/>
      <c r="BI112" s="230"/>
      <c r="BJ112" s="230"/>
      <c r="BK112" s="230"/>
      <c r="BL112" s="230"/>
      <c r="BM112" s="230"/>
      <c r="BN112" s="230"/>
      <c r="BO112" s="230"/>
      <c r="BP112" s="230"/>
      <c r="BQ112" s="230"/>
      <c r="BR112" s="230"/>
      <c r="BS112" s="230"/>
      <c r="BT112" s="230"/>
      <c r="BU112" s="230"/>
      <c r="BV112" s="230"/>
      <c r="BW112" s="230"/>
      <c r="BX112" s="230"/>
      <c r="BY112" s="230"/>
      <c r="BZ112" s="230"/>
      <c r="CA112" s="230"/>
      <c r="CB112" s="230"/>
      <c r="CC112" s="230"/>
      <c r="CD112" s="230"/>
      <c r="CE112" s="230"/>
      <c r="CF112" s="230"/>
    </row>
    <row r="113" spans="1:84" s="229" customFormat="1">
      <c r="A113" s="114"/>
      <c r="B113" s="244"/>
      <c r="C113" s="244"/>
      <c r="D113" s="244"/>
      <c r="E113" s="244"/>
      <c r="F113" s="244"/>
      <c r="G113" s="236"/>
      <c r="H113" s="236"/>
      <c r="I113" s="236"/>
      <c r="J113" s="236"/>
      <c r="K113" s="236"/>
      <c r="L113" s="235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  <c r="AP113" s="230"/>
      <c r="AQ113" s="230"/>
      <c r="AR113" s="230"/>
      <c r="AS113" s="230"/>
      <c r="AT113" s="230"/>
      <c r="AU113" s="230"/>
      <c r="AV113" s="230"/>
      <c r="AW113" s="230"/>
      <c r="AX113" s="230"/>
      <c r="AY113" s="230"/>
      <c r="AZ113" s="230"/>
      <c r="BA113" s="230"/>
      <c r="BB113" s="230"/>
      <c r="BC113" s="230"/>
      <c r="BD113" s="230"/>
      <c r="BE113" s="230"/>
      <c r="BF113" s="230"/>
      <c r="BG113" s="230"/>
      <c r="BH113" s="230"/>
      <c r="BI113" s="230"/>
      <c r="BJ113" s="230"/>
      <c r="BK113" s="230"/>
      <c r="BL113" s="230"/>
      <c r="BM113" s="230"/>
      <c r="BN113" s="230"/>
      <c r="BO113" s="230"/>
      <c r="BP113" s="230"/>
      <c r="BQ113" s="230"/>
      <c r="BR113" s="230"/>
      <c r="BS113" s="230"/>
      <c r="BT113" s="230"/>
      <c r="BU113" s="230"/>
      <c r="BV113" s="230"/>
      <c r="BW113" s="230"/>
      <c r="BX113" s="230"/>
      <c r="BY113" s="230"/>
      <c r="BZ113" s="230"/>
      <c r="CA113" s="230"/>
      <c r="CB113" s="230"/>
      <c r="CC113" s="230"/>
      <c r="CD113" s="230"/>
      <c r="CE113" s="230"/>
      <c r="CF113" s="230"/>
    </row>
    <row r="114" spans="1:84" s="229" customFormat="1">
      <c r="A114" s="114"/>
      <c r="B114" s="244"/>
      <c r="C114" s="244"/>
      <c r="D114" s="244"/>
      <c r="E114" s="244"/>
      <c r="F114" s="244"/>
      <c r="G114" s="236"/>
      <c r="H114" s="236"/>
      <c r="I114" s="236"/>
      <c r="J114" s="236"/>
      <c r="K114" s="236"/>
      <c r="L114" s="235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0"/>
      <c r="AT114" s="230"/>
      <c r="AU114" s="230"/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  <c r="BP114" s="230"/>
      <c r="BQ114" s="230"/>
      <c r="BR114" s="230"/>
      <c r="BS114" s="230"/>
      <c r="BT114" s="230"/>
      <c r="BU114" s="230"/>
      <c r="BV114" s="230"/>
      <c r="BW114" s="230"/>
      <c r="BX114" s="230"/>
      <c r="BY114" s="230"/>
      <c r="BZ114" s="230"/>
      <c r="CA114" s="230"/>
      <c r="CB114" s="230"/>
      <c r="CC114" s="230"/>
      <c r="CD114" s="230"/>
      <c r="CE114" s="230"/>
      <c r="CF114" s="230"/>
    </row>
    <row r="115" spans="1:84" s="229" customFormat="1">
      <c r="A115" s="114"/>
      <c r="B115" s="244"/>
      <c r="C115" s="244"/>
      <c r="D115" s="244"/>
      <c r="E115" s="244"/>
      <c r="F115" s="244"/>
      <c r="G115" s="236"/>
      <c r="H115" s="236"/>
      <c r="I115" s="236"/>
      <c r="J115" s="236"/>
      <c r="K115" s="236"/>
      <c r="L115" s="235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0"/>
      <c r="AF115" s="230"/>
      <c r="AG115" s="230"/>
      <c r="AH115" s="230"/>
      <c r="AI115" s="230"/>
      <c r="AJ115" s="230"/>
      <c r="AK115" s="230"/>
      <c r="AL115" s="230"/>
      <c r="AM115" s="230"/>
      <c r="AN115" s="230"/>
      <c r="AO115" s="230"/>
      <c r="AP115" s="230"/>
      <c r="AQ115" s="230"/>
      <c r="AR115" s="230"/>
      <c r="AS115" s="230"/>
      <c r="AT115" s="230"/>
      <c r="AU115" s="230"/>
      <c r="AV115" s="230"/>
      <c r="AW115" s="230"/>
      <c r="AX115" s="230"/>
      <c r="AY115" s="230"/>
      <c r="AZ115" s="230"/>
      <c r="BA115" s="230"/>
      <c r="BB115" s="230"/>
      <c r="BC115" s="230"/>
      <c r="BD115" s="230"/>
      <c r="BE115" s="230"/>
      <c r="BF115" s="230"/>
      <c r="BG115" s="230"/>
      <c r="BH115" s="230"/>
      <c r="BI115" s="230"/>
      <c r="BJ115" s="230"/>
      <c r="BK115" s="230"/>
      <c r="BL115" s="230"/>
      <c r="BM115" s="230"/>
      <c r="BN115" s="230"/>
      <c r="BO115" s="230"/>
      <c r="BP115" s="230"/>
      <c r="BQ115" s="230"/>
      <c r="BR115" s="230"/>
      <c r="BS115" s="230"/>
      <c r="BT115" s="230"/>
      <c r="BU115" s="230"/>
      <c r="BV115" s="230"/>
      <c r="BW115" s="230"/>
      <c r="BX115" s="230"/>
      <c r="BY115" s="230"/>
      <c r="BZ115" s="230"/>
      <c r="CA115" s="230"/>
      <c r="CB115" s="230"/>
      <c r="CC115" s="230"/>
      <c r="CD115" s="230"/>
      <c r="CE115" s="230"/>
      <c r="CF115" s="230"/>
    </row>
    <row r="116" spans="1:84" s="229" customFormat="1">
      <c r="A116" s="114"/>
      <c r="B116" s="244"/>
      <c r="C116" s="244"/>
      <c r="D116" s="244"/>
      <c r="E116" s="244"/>
      <c r="F116" s="244"/>
      <c r="G116" s="236"/>
      <c r="H116" s="236"/>
      <c r="I116" s="236"/>
      <c r="J116" s="236"/>
      <c r="K116" s="236"/>
      <c r="L116" s="235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230"/>
      <c r="AL116" s="230"/>
      <c r="AM116" s="230"/>
      <c r="AN116" s="230"/>
      <c r="AO116" s="230"/>
      <c r="AP116" s="230"/>
      <c r="AQ116" s="230"/>
      <c r="AR116" s="230"/>
      <c r="AS116" s="230"/>
      <c r="AT116" s="230"/>
      <c r="AU116" s="230"/>
      <c r="AV116" s="230"/>
      <c r="AW116" s="230"/>
      <c r="AX116" s="230"/>
      <c r="AY116" s="230"/>
      <c r="AZ116" s="230"/>
      <c r="BA116" s="230"/>
      <c r="BB116" s="230"/>
      <c r="BC116" s="230"/>
      <c r="BD116" s="230"/>
      <c r="BE116" s="230"/>
      <c r="BF116" s="230"/>
      <c r="BG116" s="230"/>
      <c r="BH116" s="230"/>
      <c r="BI116" s="230"/>
      <c r="BJ116" s="230"/>
      <c r="BK116" s="230"/>
      <c r="BL116" s="230"/>
      <c r="BM116" s="230"/>
      <c r="BN116" s="230"/>
      <c r="BO116" s="230"/>
      <c r="BP116" s="230"/>
      <c r="BQ116" s="230"/>
      <c r="BR116" s="230"/>
      <c r="BS116" s="230"/>
      <c r="BT116" s="230"/>
      <c r="BU116" s="230"/>
      <c r="BV116" s="230"/>
      <c r="BW116" s="230"/>
      <c r="BX116" s="230"/>
      <c r="BY116" s="230"/>
      <c r="BZ116" s="230"/>
      <c r="CA116" s="230"/>
      <c r="CB116" s="230"/>
      <c r="CC116" s="230"/>
      <c r="CD116" s="230"/>
      <c r="CE116" s="230"/>
      <c r="CF116" s="230"/>
    </row>
    <row r="117" spans="1:84" s="229" customFormat="1">
      <c r="A117" s="114"/>
      <c r="B117" s="244"/>
      <c r="C117" s="244"/>
      <c r="D117" s="244"/>
      <c r="E117" s="244"/>
      <c r="F117" s="244"/>
      <c r="G117" s="236"/>
      <c r="H117" s="236"/>
      <c r="I117" s="236"/>
      <c r="J117" s="236"/>
      <c r="K117" s="236"/>
      <c r="L117" s="235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  <c r="CF117" s="230"/>
    </row>
    <row r="118" spans="1:84" s="229" customFormat="1">
      <c r="A118" s="114"/>
      <c r="B118" s="244"/>
      <c r="C118" s="244"/>
      <c r="D118" s="244"/>
      <c r="E118" s="244"/>
      <c r="F118" s="244"/>
      <c r="G118" s="236"/>
      <c r="H118" s="236"/>
      <c r="I118" s="236"/>
      <c r="J118" s="236"/>
      <c r="K118" s="236"/>
      <c r="L118" s="235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30"/>
      <c r="AO118" s="230"/>
      <c r="AP118" s="230"/>
      <c r="AQ118" s="230"/>
      <c r="AR118" s="230"/>
      <c r="AS118" s="230"/>
      <c r="AT118" s="230"/>
      <c r="AU118" s="230"/>
      <c r="AV118" s="230"/>
      <c r="AW118" s="230"/>
      <c r="AX118" s="230"/>
      <c r="AY118" s="230"/>
      <c r="AZ118" s="230"/>
      <c r="BA118" s="230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  <c r="BQ118" s="230"/>
      <c r="BR118" s="230"/>
      <c r="BS118" s="230"/>
      <c r="BT118" s="230"/>
      <c r="BU118" s="230"/>
      <c r="BV118" s="230"/>
      <c r="BW118" s="230"/>
      <c r="BX118" s="230"/>
      <c r="BY118" s="230"/>
      <c r="BZ118" s="230"/>
      <c r="CA118" s="230"/>
      <c r="CB118" s="230"/>
      <c r="CC118" s="230"/>
      <c r="CD118" s="230"/>
      <c r="CE118" s="230"/>
      <c r="CF118" s="230"/>
    </row>
    <row r="119" spans="1:84" s="229" customFormat="1">
      <c r="A119" s="114"/>
      <c r="B119" s="244"/>
      <c r="C119" s="244"/>
      <c r="D119" s="244"/>
      <c r="E119" s="244"/>
      <c r="F119" s="244"/>
      <c r="G119" s="236"/>
      <c r="H119" s="236"/>
      <c r="I119" s="236"/>
      <c r="J119" s="236"/>
      <c r="K119" s="236"/>
      <c r="L119" s="235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0"/>
      <c r="AP119" s="230"/>
      <c r="AQ119" s="230"/>
      <c r="AR119" s="230"/>
      <c r="AS119" s="230"/>
      <c r="AT119" s="230"/>
      <c r="AU119" s="230"/>
      <c r="AV119" s="230"/>
      <c r="AW119" s="230"/>
      <c r="AX119" s="230"/>
      <c r="AY119" s="230"/>
      <c r="AZ119" s="230"/>
      <c r="BA119" s="230"/>
      <c r="BB119" s="230"/>
      <c r="BC119" s="230"/>
      <c r="BD119" s="230"/>
      <c r="BE119" s="230"/>
      <c r="BF119" s="230"/>
      <c r="BG119" s="230"/>
      <c r="BH119" s="230"/>
      <c r="BI119" s="230"/>
      <c r="BJ119" s="230"/>
      <c r="BK119" s="230"/>
      <c r="BL119" s="230"/>
      <c r="BM119" s="230"/>
      <c r="BN119" s="230"/>
      <c r="BO119" s="230"/>
      <c r="BP119" s="230"/>
      <c r="BQ119" s="230"/>
      <c r="BR119" s="230"/>
      <c r="BS119" s="230"/>
      <c r="BT119" s="230"/>
      <c r="BU119" s="230"/>
      <c r="BV119" s="230"/>
      <c r="BW119" s="230"/>
      <c r="BX119" s="230"/>
      <c r="BY119" s="230"/>
      <c r="BZ119" s="230"/>
      <c r="CA119" s="230"/>
      <c r="CB119" s="230"/>
      <c r="CC119" s="230"/>
      <c r="CD119" s="230"/>
      <c r="CE119" s="230"/>
      <c r="CF119" s="230"/>
    </row>
    <row r="120" spans="1:84" s="229" customFormat="1">
      <c r="A120" s="114"/>
      <c r="B120" s="244"/>
      <c r="C120" s="244"/>
      <c r="D120" s="244"/>
      <c r="E120" s="244"/>
      <c r="F120" s="244"/>
      <c r="G120" s="236"/>
      <c r="H120" s="236"/>
      <c r="I120" s="236"/>
      <c r="J120" s="236"/>
      <c r="K120" s="236"/>
      <c r="L120" s="235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  <c r="AI120" s="230"/>
      <c r="AJ120" s="230"/>
      <c r="AK120" s="230"/>
      <c r="AL120" s="230"/>
      <c r="AM120" s="230"/>
      <c r="AN120" s="230"/>
      <c r="AO120" s="230"/>
      <c r="AP120" s="230"/>
      <c r="AQ120" s="230"/>
      <c r="AR120" s="230"/>
      <c r="AS120" s="230"/>
      <c r="AT120" s="230"/>
      <c r="AU120" s="230"/>
      <c r="AV120" s="230"/>
      <c r="AW120" s="230"/>
      <c r="AX120" s="230"/>
      <c r="AY120" s="230"/>
      <c r="AZ120" s="230"/>
      <c r="BA120" s="230"/>
      <c r="BB120" s="230"/>
      <c r="BC120" s="230"/>
      <c r="BD120" s="230"/>
      <c r="BE120" s="230"/>
      <c r="BF120" s="230"/>
      <c r="BG120" s="230"/>
      <c r="BH120" s="230"/>
      <c r="BI120" s="230"/>
      <c r="BJ120" s="230"/>
      <c r="BK120" s="230"/>
      <c r="BL120" s="230"/>
      <c r="BM120" s="230"/>
      <c r="BN120" s="230"/>
      <c r="BO120" s="230"/>
      <c r="BP120" s="230"/>
      <c r="BQ120" s="230"/>
      <c r="BR120" s="230"/>
      <c r="BS120" s="230"/>
      <c r="BT120" s="230"/>
      <c r="BU120" s="230"/>
      <c r="BV120" s="230"/>
      <c r="BW120" s="230"/>
      <c r="BX120" s="230"/>
      <c r="BY120" s="230"/>
      <c r="BZ120" s="230"/>
      <c r="CA120" s="230"/>
      <c r="CB120" s="230"/>
      <c r="CC120" s="230"/>
      <c r="CD120" s="230"/>
      <c r="CE120" s="230"/>
      <c r="CF120" s="230"/>
    </row>
    <row r="121" spans="1:84">
      <c r="B121" s="235"/>
      <c r="C121" s="235"/>
      <c r="D121" s="235"/>
      <c r="E121" s="235"/>
      <c r="F121" s="235"/>
    </row>
    <row r="122" spans="1:84">
      <c r="B122" s="235"/>
      <c r="C122" s="235"/>
      <c r="D122" s="235"/>
      <c r="E122" s="235"/>
      <c r="F122" s="235"/>
    </row>
    <row r="123" spans="1:84">
      <c r="B123" s="235"/>
      <c r="C123" s="235"/>
      <c r="D123" s="235"/>
      <c r="E123" s="235"/>
      <c r="F123" s="235"/>
    </row>
    <row r="124" spans="1:84">
      <c r="B124" s="235"/>
      <c r="C124" s="235"/>
      <c r="D124" s="235"/>
      <c r="E124" s="235"/>
      <c r="F124" s="235"/>
    </row>
    <row r="125" spans="1:84">
      <c r="B125" s="235"/>
      <c r="C125" s="235"/>
      <c r="D125" s="235"/>
      <c r="E125" s="235"/>
      <c r="F125" s="235"/>
    </row>
    <row r="126" spans="1:84">
      <c r="B126" s="235"/>
      <c r="C126" s="235"/>
      <c r="D126" s="235"/>
      <c r="E126" s="235"/>
      <c r="F126" s="235"/>
    </row>
    <row r="127" spans="1:84">
      <c r="B127" s="235"/>
      <c r="C127" s="235"/>
      <c r="D127" s="235"/>
      <c r="E127" s="235"/>
      <c r="F127" s="235"/>
    </row>
    <row r="128" spans="1:84">
      <c r="B128" s="235"/>
      <c r="C128" s="235"/>
      <c r="D128" s="235"/>
      <c r="E128" s="235"/>
      <c r="F128" s="235"/>
    </row>
    <row r="129" spans="2:6">
      <c r="B129" s="235"/>
      <c r="C129" s="235"/>
      <c r="D129" s="235"/>
      <c r="E129" s="235"/>
      <c r="F129" s="235"/>
    </row>
    <row r="130" spans="2:6">
      <c r="B130" s="235"/>
      <c r="C130" s="235"/>
      <c r="D130" s="235"/>
      <c r="E130" s="235"/>
      <c r="F130" s="235"/>
    </row>
    <row r="131" spans="2:6">
      <c r="B131" s="235"/>
      <c r="C131" s="235"/>
      <c r="D131" s="235"/>
      <c r="E131" s="235"/>
      <c r="F131" s="235"/>
    </row>
  </sheetData>
  <mergeCells count="3">
    <mergeCell ref="A3:L3"/>
    <mergeCell ref="B4:F4"/>
    <mergeCell ref="G4:K4"/>
  </mergeCells>
  <printOptions horizontalCentered="1" verticalCentered="1"/>
  <pageMargins left="0.19685039370078741" right="0.19685039370078741" top="0" bottom="0" header="0.19685039370078741" footer="0.11811023622047245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F132"/>
  <sheetViews>
    <sheetView zoomScaleNormal="100" zoomScaleSheetLayoutView="75" workbookViewId="0">
      <selection activeCell="A3" sqref="A3:L3"/>
    </sheetView>
  </sheetViews>
  <sheetFormatPr defaultRowHeight="12.75"/>
  <cols>
    <col min="1" max="1" width="31.42578125" style="114" customWidth="1"/>
    <col min="2" max="5" width="9.7109375" style="230" bestFit="1" customWidth="1"/>
    <col min="6" max="6" width="9.28515625" style="230" customWidth="1"/>
    <col min="7" max="7" width="9.7109375" style="230" customWidth="1"/>
    <col min="8" max="8" width="9.5703125" style="230" customWidth="1"/>
    <col min="9" max="9" width="9.85546875" style="230" customWidth="1"/>
    <col min="10" max="10" width="10.42578125" style="230" bestFit="1" customWidth="1"/>
    <col min="11" max="11" width="10.28515625" style="230" customWidth="1"/>
    <col min="12" max="12" width="31.42578125" style="235" customWidth="1"/>
    <col min="13" max="13" width="5.42578125" style="229" customWidth="1"/>
    <col min="14" max="14" width="9.140625" style="229"/>
    <col min="15" max="16384" width="9.140625" style="230"/>
  </cols>
  <sheetData>
    <row r="1" spans="1:84" ht="17.25" customHeight="1">
      <c r="A1" s="207" t="s">
        <v>341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  <c r="N1" s="211"/>
    </row>
    <row r="2" spans="1:84" ht="15.75">
      <c r="A2" s="207" t="s">
        <v>342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  <c r="N2" s="211"/>
    </row>
    <row r="3" spans="1:84" ht="18" customHeight="1">
      <c r="A3" s="279" t="s">
        <v>268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N3" s="213"/>
    </row>
    <row r="4" spans="1:84" ht="20.25" customHeight="1" thickBot="1">
      <c r="A4" s="8" t="s">
        <v>0</v>
      </c>
      <c r="B4" s="277" t="s">
        <v>1</v>
      </c>
      <c r="C4" s="277"/>
      <c r="D4" s="277"/>
      <c r="E4" s="277"/>
      <c r="F4" s="277"/>
      <c r="G4" s="277" t="s">
        <v>297</v>
      </c>
      <c r="H4" s="277"/>
      <c r="I4" s="277"/>
      <c r="J4" s="277"/>
      <c r="K4" s="277"/>
      <c r="L4" s="9" t="s">
        <v>3</v>
      </c>
    </row>
    <row r="5" spans="1:84" s="99" customFormat="1" ht="15.75" customHeight="1" thickBot="1">
      <c r="A5" s="189"/>
      <c r="B5" s="215">
        <v>2008</v>
      </c>
      <c r="C5" s="215">
        <v>2009</v>
      </c>
      <c r="D5" s="215">
        <v>2010</v>
      </c>
      <c r="E5" s="215">
        <v>2011</v>
      </c>
      <c r="F5" s="219">
        <v>2012</v>
      </c>
      <c r="G5" s="215">
        <v>2008</v>
      </c>
      <c r="H5" s="215">
        <v>2009</v>
      </c>
      <c r="I5" s="215">
        <v>2010</v>
      </c>
      <c r="J5" s="215">
        <v>2011</v>
      </c>
      <c r="K5" s="219">
        <v>2012</v>
      </c>
      <c r="L5" s="190" t="s">
        <v>4</v>
      </c>
      <c r="M5" s="98"/>
      <c r="N5" s="98"/>
    </row>
    <row r="6" spans="1:84" s="99" customFormat="1" ht="19.5" customHeight="1" thickBot="1">
      <c r="A6" s="191" t="s">
        <v>5</v>
      </c>
      <c r="B6" s="15">
        <v>42321.963166999994</v>
      </c>
      <c r="C6" s="15">
        <v>32882.050037000001</v>
      </c>
      <c r="D6" s="15">
        <v>35378.881795000001</v>
      </c>
      <c r="E6" s="15">
        <v>44262.937484999995</v>
      </c>
      <c r="F6" s="15">
        <v>44789.781628999997</v>
      </c>
      <c r="G6" s="118">
        <v>20305.697955</v>
      </c>
      <c r="H6" s="15">
        <v>14068.939724</v>
      </c>
      <c r="I6" s="15">
        <v>17764.791267000001</v>
      </c>
      <c r="J6" s="15">
        <v>21649.934079999999</v>
      </c>
      <c r="K6" s="127">
        <v>21417.184364000001</v>
      </c>
      <c r="L6" s="192" t="s">
        <v>6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</row>
    <row r="7" spans="1:84" ht="19.5" customHeight="1">
      <c r="A7" s="17" t="s">
        <v>7</v>
      </c>
      <c r="B7" s="18">
        <v>24649.881486999999</v>
      </c>
      <c r="C7" s="18">
        <v>20256.496288999999</v>
      </c>
      <c r="D7" s="18">
        <v>20392.396228000001</v>
      </c>
      <c r="E7" s="18">
        <v>24877.999049999999</v>
      </c>
      <c r="F7" s="18">
        <v>24635.261187</v>
      </c>
      <c r="G7" s="126">
        <v>13464.183896</v>
      </c>
      <c r="H7" s="19">
        <v>10103.924981</v>
      </c>
      <c r="I7" s="19">
        <v>11619.612583</v>
      </c>
      <c r="J7" s="19">
        <v>13992.904264000001</v>
      </c>
      <c r="K7" s="146">
        <v>13540.684107999999</v>
      </c>
      <c r="L7" s="36" t="s">
        <v>8</v>
      </c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</row>
    <row r="8" spans="1:84" ht="20.100000000000001" customHeight="1">
      <c r="A8" s="85" t="s">
        <v>9</v>
      </c>
      <c r="B8" s="22">
        <v>17636.319839</v>
      </c>
      <c r="C8" s="22">
        <v>12617.605863999999</v>
      </c>
      <c r="D8" s="22">
        <v>14979.266147</v>
      </c>
      <c r="E8" s="22">
        <v>19370.206948999999</v>
      </c>
      <c r="F8" s="129">
        <v>20148.054733000001</v>
      </c>
      <c r="G8" s="22">
        <v>6537.1856360000002</v>
      </c>
      <c r="H8" s="22">
        <v>3802.5399240000002</v>
      </c>
      <c r="I8" s="22">
        <v>5927.7695329999997</v>
      </c>
      <c r="J8" s="22">
        <v>7324.4450939999997</v>
      </c>
      <c r="K8" s="129">
        <v>7630.3941370000002</v>
      </c>
      <c r="L8" s="193" t="s">
        <v>10</v>
      </c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</row>
    <row r="9" spans="1:84" ht="23.25" customHeight="1">
      <c r="A9" s="85" t="s">
        <v>329</v>
      </c>
      <c r="B9" s="22">
        <v>3983.3980150000002</v>
      </c>
      <c r="C9" s="22">
        <v>2138.6257329999999</v>
      </c>
      <c r="D9" s="22">
        <v>2979.5736579999998</v>
      </c>
      <c r="E9" s="22">
        <v>3888.048828</v>
      </c>
      <c r="F9" s="129">
        <v>4351.9857300000003</v>
      </c>
      <c r="G9" s="22" t="s">
        <v>324</v>
      </c>
      <c r="H9" s="22" t="s">
        <v>324</v>
      </c>
      <c r="I9" s="22" t="s">
        <v>324</v>
      </c>
      <c r="J9" s="22" t="s">
        <v>324</v>
      </c>
      <c r="K9" s="129" t="s">
        <v>324</v>
      </c>
      <c r="L9" s="193" t="s">
        <v>292</v>
      </c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</row>
    <row r="10" spans="1:84" ht="20.100000000000001" customHeight="1" thickBot="1">
      <c r="A10" s="194" t="s">
        <v>183</v>
      </c>
      <c r="B10" s="18">
        <v>35.761840999999997</v>
      </c>
      <c r="C10" s="18">
        <v>7.9478840000000002</v>
      </c>
      <c r="D10" s="18">
        <v>7.2194200000000004</v>
      </c>
      <c r="E10" s="18">
        <v>14.731486</v>
      </c>
      <c r="F10" s="128">
        <v>6.4657090000000004</v>
      </c>
      <c r="G10" s="164">
        <v>304.32842299999999</v>
      </c>
      <c r="H10" s="18">
        <v>162.474819</v>
      </c>
      <c r="I10" s="18">
        <v>217.40915100000001</v>
      </c>
      <c r="J10" s="18">
        <v>332.584722</v>
      </c>
      <c r="K10" s="128">
        <v>246.10611900000001</v>
      </c>
      <c r="L10" s="195" t="s">
        <v>194</v>
      </c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</row>
    <row r="11" spans="1:84" s="99" customFormat="1" ht="13.5" thickBot="1">
      <c r="A11" s="189" t="s">
        <v>11</v>
      </c>
      <c r="B11" s="27">
        <v>24676.680722000001</v>
      </c>
      <c r="C11" s="27">
        <v>19024.396188999999</v>
      </c>
      <c r="D11" s="27">
        <v>19402.983123999998</v>
      </c>
      <c r="E11" s="27">
        <v>24347.074118</v>
      </c>
      <c r="F11" s="130">
        <v>25279.381669999999</v>
      </c>
      <c r="G11" s="27">
        <v>12768.003519</v>
      </c>
      <c r="H11" s="27">
        <v>9793.6306349999995</v>
      </c>
      <c r="I11" s="27">
        <v>11205.051178</v>
      </c>
      <c r="J11" s="27">
        <v>13432.176143000001</v>
      </c>
      <c r="K11" s="130">
        <v>12910.07188</v>
      </c>
      <c r="L11" s="196" t="s">
        <v>12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</row>
    <row r="12" spans="1:84" ht="18" customHeight="1" thickBot="1">
      <c r="A12" s="263" t="s">
        <v>309</v>
      </c>
      <c r="B12" s="15">
        <v>20963.872326000001</v>
      </c>
      <c r="C12" s="15">
        <v>16832.810761000001</v>
      </c>
      <c r="D12" s="15">
        <v>16996.561018</v>
      </c>
      <c r="E12" s="15">
        <v>20355.792152999999</v>
      </c>
      <c r="F12" s="127">
        <v>20537.922431999999</v>
      </c>
      <c r="G12" s="264">
        <v>11913.463866</v>
      </c>
      <c r="H12" s="264">
        <v>9371.206854</v>
      </c>
      <c r="I12" s="264">
        <v>10627.728799</v>
      </c>
      <c r="J12" s="264">
        <v>12639.731438999999</v>
      </c>
      <c r="K12" s="265">
        <v>12213.699107</v>
      </c>
      <c r="L12" s="192" t="s">
        <v>314</v>
      </c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</row>
    <row r="13" spans="1:84" ht="15.75" customHeight="1">
      <c r="A13" s="32" t="s">
        <v>13</v>
      </c>
      <c r="B13" s="22">
        <v>21914.285936</v>
      </c>
      <c r="C13" s="22">
        <v>17217.517122000001</v>
      </c>
      <c r="D13" s="22">
        <v>17411.815938</v>
      </c>
      <c r="E13" s="22">
        <v>21054.921623999999</v>
      </c>
      <c r="F13" s="129">
        <v>21220.797397999999</v>
      </c>
      <c r="G13" s="33">
        <v>12032.683513</v>
      </c>
      <c r="H13" s="33">
        <v>9288.8921360000004</v>
      </c>
      <c r="I13" s="33">
        <v>10613.016535999999</v>
      </c>
      <c r="J13" s="33">
        <v>12712.9902</v>
      </c>
      <c r="K13" s="131">
        <v>12170.988621</v>
      </c>
      <c r="L13" s="34" t="s">
        <v>14</v>
      </c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</row>
    <row r="14" spans="1:84" ht="15.75" customHeight="1">
      <c r="A14" s="197" t="s">
        <v>15</v>
      </c>
      <c r="B14" s="18">
        <v>20626.326711999998</v>
      </c>
      <c r="C14" s="18">
        <v>16507.194449999999</v>
      </c>
      <c r="D14" s="18">
        <v>16649.147217999998</v>
      </c>
      <c r="E14" s="18">
        <v>19855.872834999998</v>
      </c>
      <c r="F14" s="128">
        <v>20082.036296999999</v>
      </c>
      <c r="G14" s="18">
        <v>11537.542971000001</v>
      </c>
      <c r="H14" s="18">
        <v>9074.2267210000009</v>
      </c>
      <c r="I14" s="18">
        <v>10287.151985</v>
      </c>
      <c r="J14" s="18">
        <v>12253.652620000001</v>
      </c>
      <c r="K14" s="128">
        <v>11791.946002999999</v>
      </c>
      <c r="L14" s="36" t="s">
        <v>16</v>
      </c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</row>
    <row r="15" spans="1:84">
      <c r="A15" s="40" t="s">
        <v>17</v>
      </c>
      <c r="B15" s="38">
        <v>174.852632</v>
      </c>
      <c r="C15" s="38">
        <v>118.16534</v>
      </c>
      <c r="D15" s="38">
        <v>147.73730499999999</v>
      </c>
      <c r="E15" s="38">
        <v>186.533185</v>
      </c>
      <c r="F15" s="132">
        <v>134.89274599999999</v>
      </c>
      <c r="G15" s="38">
        <v>77.214409000000003</v>
      </c>
      <c r="H15" s="38">
        <v>69.390009000000006</v>
      </c>
      <c r="I15" s="38">
        <v>69.196843999999999</v>
      </c>
      <c r="J15" s="7">
        <v>84.009189000000006</v>
      </c>
      <c r="K15" s="132">
        <v>107.993681</v>
      </c>
      <c r="L15" s="41" t="s">
        <v>18</v>
      </c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</row>
    <row r="16" spans="1:84">
      <c r="A16" s="40" t="s">
        <v>19</v>
      </c>
      <c r="B16" s="38">
        <v>666.89334099999996</v>
      </c>
      <c r="C16" s="38">
        <v>520.14516400000002</v>
      </c>
      <c r="D16" s="38">
        <v>508.603454</v>
      </c>
      <c r="E16" s="38">
        <v>843.22945600000003</v>
      </c>
      <c r="F16" s="132">
        <v>737.66806899999995</v>
      </c>
      <c r="G16" s="38">
        <v>675.86407499999996</v>
      </c>
      <c r="H16" s="38">
        <v>253.30703399999999</v>
      </c>
      <c r="I16" s="38">
        <v>473.30291999999997</v>
      </c>
      <c r="J16" s="38">
        <v>433.10524099999998</v>
      </c>
      <c r="K16" s="132">
        <v>402.59848399999998</v>
      </c>
      <c r="L16" s="41" t="s">
        <v>20</v>
      </c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</row>
    <row r="17" spans="1:84">
      <c r="A17" s="40" t="s">
        <v>21</v>
      </c>
      <c r="B17" s="38">
        <v>116.771523</v>
      </c>
      <c r="C17" s="38">
        <v>80.342990999999998</v>
      </c>
      <c r="D17" s="38">
        <v>81.987787999999995</v>
      </c>
      <c r="E17" s="38">
        <v>76.507936000000001</v>
      </c>
      <c r="F17" s="132">
        <v>183.014028</v>
      </c>
      <c r="G17" s="38">
        <v>5.0587650000000002</v>
      </c>
      <c r="H17" s="38">
        <v>11.857564</v>
      </c>
      <c r="I17" s="38">
        <v>18.624610000000001</v>
      </c>
      <c r="J17" s="38">
        <v>23.634557999999998</v>
      </c>
      <c r="K17" s="132">
        <v>42.629469</v>
      </c>
      <c r="L17" s="41" t="s">
        <v>22</v>
      </c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</row>
    <row r="18" spans="1:84">
      <c r="A18" s="40" t="s">
        <v>23</v>
      </c>
      <c r="B18" s="38">
        <v>331.97308500000003</v>
      </c>
      <c r="C18" s="38">
        <v>176.85285300000001</v>
      </c>
      <c r="D18" s="38">
        <v>137.86052799999999</v>
      </c>
      <c r="E18" s="38">
        <v>181.49922699999999</v>
      </c>
      <c r="F18" s="132">
        <v>151.75082800000001</v>
      </c>
      <c r="G18" s="38">
        <v>13.997723000000001</v>
      </c>
      <c r="H18" s="38">
        <v>9.2054320000000001</v>
      </c>
      <c r="I18" s="38">
        <v>47.835518</v>
      </c>
      <c r="J18" s="38">
        <v>6.7547129999999997</v>
      </c>
      <c r="K18" s="132">
        <v>8.3951899999999995</v>
      </c>
      <c r="L18" s="41" t="s">
        <v>24</v>
      </c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</row>
    <row r="19" spans="1:84">
      <c r="A19" s="40" t="s">
        <v>25</v>
      </c>
      <c r="B19" s="38">
        <v>6354.9064529999996</v>
      </c>
      <c r="C19" s="38">
        <v>5117.9710450000002</v>
      </c>
      <c r="D19" s="38">
        <v>5507.6884899999995</v>
      </c>
      <c r="E19" s="38">
        <v>6308.9343209999997</v>
      </c>
      <c r="F19" s="132">
        <v>5548.4610359999997</v>
      </c>
      <c r="G19" s="38">
        <v>4103.5558360000005</v>
      </c>
      <c r="H19" s="38">
        <v>3508.8545720000002</v>
      </c>
      <c r="I19" s="38">
        <v>3991.7799759999998</v>
      </c>
      <c r="J19" s="38">
        <v>4564.2088759999997</v>
      </c>
      <c r="K19" s="132">
        <v>4619.4847760000002</v>
      </c>
      <c r="L19" s="41" t="s">
        <v>26</v>
      </c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</row>
    <row r="20" spans="1:84">
      <c r="A20" s="40" t="s">
        <v>27</v>
      </c>
      <c r="B20" s="38">
        <v>1973.0704020000001</v>
      </c>
      <c r="C20" s="38">
        <v>1792.1075599999999</v>
      </c>
      <c r="D20" s="38">
        <v>1625.997014</v>
      </c>
      <c r="E20" s="38">
        <v>1981.2776739999999</v>
      </c>
      <c r="F20" s="132">
        <v>2139.3916949999998</v>
      </c>
      <c r="G20" s="38">
        <v>526.19717300000002</v>
      </c>
      <c r="H20" s="38">
        <v>476.40335399999998</v>
      </c>
      <c r="I20" s="38">
        <v>556.42122099999995</v>
      </c>
      <c r="J20" s="38">
        <v>618.48889499999996</v>
      </c>
      <c r="K20" s="132">
        <v>644.76237600000002</v>
      </c>
      <c r="L20" s="41" t="s">
        <v>28</v>
      </c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</row>
    <row r="21" spans="1:84">
      <c r="A21" s="40" t="s">
        <v>29</v>
      </c>
      <c r="B21" s="38">
        <v>121.15110799999999</v>
      </c>
      <c r="C21" s="38">
        <v>194.63480899999999</v>
      </c>
      <c r="D21" s="38">
        <v>221.40183500000001</v>
      </c>
      <c r="E21" s="38">
        <v>88.655647999999999</v>
      </c>
      <c r="F21" s="132">
        <v>51.855978</v>
      </c>
      <c r="G21" s="38">
        <v>117.033458</v>
      </c>
      <c r="H21" s="38">
        <v>103.44297899999999</v>
      </c>
      <c r="I21" s="38">
        <v>21.744278000000001</v>
      </c>
      <c r="J21" s="38">
        <v>18.464029</v>
      </c>
      <c r="K21" s="132">
        <v>13.47681</v>
      </c>
      <c r="L21" s="41" t="s">
        <v>30</v>
      </c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</row>
    <row r="22" spans="1:84">
      <c r="A22" s="40" t="s">
        <v>31</v>
      </c>
      <c r="B22" s="38">
        <v>180.875248</v>
      </c>
      <c r="C22" s="38">
        <v>140.507304</v>
      </c>
      <c r="D22" s="38">
        <v>159.301919</v>
      </c>
      <c r="E22" s="38">
        <v>146.55012300000001</v>
      </c>
      <c r="F22" s="132">
        <v>141.86471599999999</v>
      </c>
      <c r="G22" s="38">
        <v>29.250793000000002</v>
      </c>
      <c r="H22" s="38">
        <v>22.099575999999999</v>
      </c>
      <c r="I22" s="38">
        <v>29.748792000000002</v>
      </c>
      <c r="J22" s="38">
        <v>45.732238000000002</v>
      </c>
      <c r="K22" s="132">
        <v>106.40799</v>
      </c>
      <c r="L22" s="41" t="s">
        <v>32</v>
      </c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</row>
    <row r="23" spans="1:84">
      <c r="A23" s="40" t="s">
        <v>33</v>
      </c>
      <c r="B23" s="38">
        <v>2817.4426990000002</v>
      </c>
      <c r="C23" s="38">
        <v>2154.052142</v>
      </c>
      <c r="D23" s="38">
        <v>2105.4373000000001</v>
      </c>
      <c r="E23" s="38">
        <v>2297.3766919999998</v>
      </c>
      <c r="F23" s="132">
        <v>2196.33482</v>
      </c>
      <c r="G23" s="38">
        <v>946.64152200000001</v>
      </c>
      <c r="H23" s="38">
        <v>657.99087499999996</v>
      </c>
      <c r="I23" s="38">
        <v>798.64594499999998</v>
      </c>
      <c r="J23" s="38">
        <v>908.10954000000004</v>
      </c>
      <c r="K23" s="132">
        <v>782.34834499999999</v>
      </c>
      <c r="L23" s="41" t="s">
        <v>34</v>
      </c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</row>
    <row r="24" spans="1:84">
      <c r="A24" s="40" t="s">
        <v>35</v>
      </c>
      <c r="B24" s="38" t="s">
        <v>324</v>
      </c>
      <c r="C24" s="38">
        <v>9.7309560000000008</v>
      </c>
      <c r="D24" s="38">
        <v>12.083536</v>
      </c>
      <c r="E24" s="38">
        <v>26.13636</v>
      </c>
      <c r="F24" s="132">
        <v>17.491593999999999</v>
      </c>
      <c r="G24" s="38" t="s">
        <v>324</v>
      </c>
      <c r="H24" s="38">
        <v>1.4059809999999999</v>
      </c>
      <c r="I24" s="38">
        <v>0.59674899999999997</v>
      </c>
      <c r="J24" s="38">
        <v>3.0548160000000002</v>
      </c>
      <c r="K24" s="132">
        <v>1.346678</v>
      </c>
      <c r="L24" s="41" t="s">
        <v>36</v>
      </c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</row>
    <row r="25" spans="1:84">
      <c r="A25" s="40" t="s">
        <v>37</v>
      </c>
      <c r="B25" s="38">
        <v>889.88254099999995</v>
      </c>
      <c r="C25" s="38">
        <v>789.53163900000004</v>
      </c>
      <c r="D25" s="38">
        <v>616.95491100000004</v>
      </c>
      <c r="E25" s="38">
        <v>729.11505999999997</v>
      </c>
      <c r="F25" s="132">
        <v>666.75725</v>
      </c>
      <c r="G25" s="38">
        <v>477.01529199999999</v>
      </c>
      <c r="H25" s="38">
        <v>364.12988100000001</v>
      </c>
      <c r="I25" s="38">
        <v>501.03904299999999</v>
      </c>
      <c r="J25" s="38">
        <v>673.74556900000005</v>
      </c>
      <c r="K25" s="132">
        <v>621.35022400000003</v>
      </c>
      <c r="L25" s="41" t="s">
        <v>38</v>
      </c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</row>
    <row r="26" spans="1:84">
      <c r="A26" s="40" t="s">
        <v>39</v>
      </c>
      <c r="B26" s="38">
        <v>522.43949399999997</v>
      </c>
      <c r="C26" s="38">
        <v>383.77291300000002</v>
      </c>
      <c r="D26" s="38">
        <v>571.27157899999997</v>
      </c>
      <c r="E26" s="38">
        <v>754.01623400000005</v>
      </c>
      <c r="F26" s="132">
        <v>730.65060000000005</v>
      </c>
      <c r="G26" s="38">
        <v>218.96601799999999</v>
      </c>
      <c r="H26" s="38">
        <v>172.836074</v>
      </c>
      <c r="I26" s="38">
        <v>213.389151</v>
      </c>
      <c r="J26" s="38">
        <v>283.42562299999997</v>
      </c>
      <c r="K26" s="132">
        <v>261.52892400000002</v>
      </c>
      <c r="L26" s="41" t="s">
        <v>40</v>
      </c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</row>
    <row r="27" spans="1:84">
      <c r="A27" s="40" t="s">
        <v>41</v>
      </c>
      <c r="B27" s="38">
        <v>4731.7747959999997</v>
      </c>
      <c r="C27" s="38">
        <v>4004.250348</v>
      </c>
      <c r="D27" s="38">
        <v>3753.05638</v>
      </c>
      <c r="E27" s="38">
        <v>4858.5570299999999</v>
      </c>
      <c r="F27" s="132">
        <v>5901.4475309999998</v>
      </c>
      <c r="G27" s="38">
        <v>3632.7392209999998</v>
      </c>
      <c r="H27" s="38">
        <v>2934.5404990000002</v>
      </c>
      <c r="I27" s="38">
        <v>3004.3263550000001</v>
      </c>
      <c r="J27" s="38">
        <v>3953.7589370000001</v>
      </c>
      <c r="K27" s="132">
        <v>3540.9147589999998</v>
      </c>
      <c r="L27" s="41" t="s">
        <v>42</v>
      </c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</row>
    <row r="28" spans="1:84">
      <c r="A28" s="40" t="s">
        <v>43</v>
      </c>
      <c r="B28" s="38">
        <v>571.31693199999995</v>
      </c>
      <c r="C28" s="38">
        <v>427.08283999999998</v>
      </c>
      <c r="D28" s="38">
        <v>449.02626600000002</v>
      </c>
      <c r="E28" s="38">
        <v>491.78327200000001</v>
      </c>
      <c r="F28" s="132">
        <v>497.45872400000002</v>
      </c>
      <c r="G28" s="38">
        <v>16.505182999999999</v>
      </c>
      <c r="H28" s="38">
        <v>20.179068999999998</v>
      </c>
      <c r="I28" s="38">
        <v>44.958843999999999</v>
      </c>
      <c r="J28" s="38">
        <v>32.282569000000002</v>
      </c>
      <c r="K28" s="132">
        <v>41.642282000000002</v>
      </c>
      <c r="L28" s="41" t="s">
        <v>44</v>
      </c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</row>
    <row r="29" spans="1:84" ht="25.5">
      <c r="A29" s="198" t="s">
        <v>239</v>
      </c>
      <c r="B29" s="38">
        <v>1172.9764580000001</v>
      </c>
      <c r="C29" s="38">
        <v>598.04654600000003</v>
      </c>
      <c r="D29" s="38">
        <v>750.73891300000003</v>
      </c>
      <c r="E29" s="38">
        <v>885.70061699999997</v>
      </c>
      <c r="F29" s="132">
        <v>982.99668199999996</v>
      </c>
      <c r="G29" s="38">
        <v>697.50350300000002</v>
      </c>
      <c r="H29" s="38">
        <v>468.583822</v>
      </c>
      <c r="I29" s="38">
        <v>515.54173900000001</v>
      </c>
      <c r="J29" s="38">
        <v>604.87782700000002</v>
      </c>
      <c r="K29" s="132">
        <v>597.06601499999999</v>
      </c>
      <c r="L29" s="199" t="s">
        <v>238</v>
      </c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</row>
    <row r="30" spans="1:84">
      <c r="A30" s="194" t="s">
        <v>46</v>
      </c>
      <c r="B30" s="18">
        <v>1287.9592239999999</v>
      </c>
      <c r="C30" s="18">
        <v>710.32267200000001</v>
      </c>
      <c r="D30" s="18">
        <v>762.66872000000001</v>
      </c>
      <c r="E30" s="18">
        <v>1199.0487889999999</v>
      </c>
      <c r="F30" s="128">
        <v>1138.7611010000001</v>
      </c>
      <c r="G30" s="18">
        <v>495.14054199999998</v>
      </c>
      <c r="H30" s="18">
        <v>214.665415</v>
      </c>
      <c r="I30" s="18">
        <v>325.86455100000001</v>
      </c>
      <c r="J30" s="18">
        <v>459.33758</v>
      </c>
      <c r="K30" s="128">
        <v>379.042618</v>
      </c>
      <c r="L30" s="195" t="s">
        <v>47</v>
      </c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</row>
    <row r="31" spans="1:84">
      <c r="A31" s="40" t="s">
        <v>68</v>
      </c>
      <c r="B31" s="38">
        <v>18.024322000000002</v>
      </c>
      <c r="C31" s="38">
        <v>21.812843000000001</v>
      </c>
      <c r="D31" s="38">
        <v>23.074048999999999</v>
      </c>
      <c r="E31" s="38">
        <v>29.260570999999999</v>
      </c>
      <c r="F31" s="132">
        <v>56.89141</v>
      </c>
      <c r="G31" s="38">
        <v>41.337139000000001</v>
      </c>
      <c r="H31" s="38">
        <v>17.761071999999999</v>
      </c>
      <c r="I31" s="38">
        <v>3.1438630000000001</v>
      </c>
      <c r="J31" s="38">
        <v>34.877955999999998</v>
      </c>
      <c r="K31" s="132">
        <v>28.956318</v>
      </c>
      <c r="L31" s="41" t="s">
        <v>69</v>
      </c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</row>
    <row r="32" spans="1:84">
      <c r="A32" s="40" t="s">
        <v>48</v>
      </c>
      <c r="B32" s="46">
        <v>1.782195</v>
      </c>
      <c r="C32" s="46">
        <v>2.1148340000000001</v>
      </c>
      <c r="D32" s="46">
        <v>1.256186</v>
      </c>
      <c r="E32" s="46">
        <v>2.8602219999999998</v>
      </c>
      <c r="F32" s="133">
        <v>1.337906</v>
      </c>
      <c r="G32" s="46">
        <v>1.1455519999999999</v>
      </c>
      <c r="H32" s="46">
        <v>0.80222700000000002</v>
      </c>
      <c r="I32" s="46">
        <v>70.958440999999993</v>
      </c>
      <c r="J32" s="46">
        <v>0.83044899999999999</v>
      </c>
      <c r="K32" s="133">
        <v>17.762661999999999</v>
      </c>
      <c r="L32" s="41" t="s">
        <v>49</v>
      </c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</row>
    <row r="33" spans="1:84">
      <c r="A33" s="40" t="s">
        <v>50</v>
      </c>
      <c r="B33" s="38">
        <v>108.76396200000001</v>
      </c>
      <c r="C33" s="38">
        <v>89.946000999999995</v>
      </c>
      <c r="D33" s="38">
        <v>102.835278</v>
      </c>
      <c r="E33" s="38">
        <v>129.04530700000001</v>
      </c>
      <c r="F33" s="132">
        <v>124.41677199999999</v>
      </c>
      <c r="G33" s="38">
        <v>14.760332999999999</v>
      </c>
      <c r="H33" s="38">
        <v>8.0393849999999993</v>
      </c>
      <c r="I33" s="38">
        <v>5.9269949999999998</v>
      </c>
      <c r="J33" s="38">
        <v>5.7810980000000001</v>
      </c>
      <c r="K33" s="132">
        <v>12.30894</v>
      </c>
      <c r="L33" s="41" t="s">
        <v>51</v>
      </c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</row>
    <row r="34" spans="1:84">
      <c r="A34" s="40" t="s">
        <v>52</v>
      </c>
      <c r="B34" s="38">
        <v>73.598096999999996</v>
      </c>
      <c r="C34" s="38">
        <v>51.345004000000003</v>
      </c>
      <c r="D34" s="38">
        <v>85.38391</v>
      </c>
      <c r="E34" s="38">
        <v>118.774856</v>
      </c>
      <c r="F34" s="132">
        <v>96.303606000000002</v>
      </c>
      <c r="G34" s="38">
        <v>3.396401</v>
      </c>
      <c r="H34" s="38">
        <v>4.1605090000000002</v>
      </c>
      <c r="I34" s="38">
        <v>3.2494839999999998</v>
      </c>
      <c r="J34" s="38">
        <v>5.0376909999999997</v>
      </c>
      <c r="K34" s="132">
        <v>9.606363</v>
      </c>
      <c r="L34" s="41" t="s">
        <v>53</v>
      </c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</row>
    <row r="35" spans="1:84">
      <c r="A35" s="40" t="s">
        <v>54</v>
      </c>
      <c r="B35" s="38">
        <v>409.606154</v>
      </c>
      <c r="C35" s="38">
        <v>138.784964</v>
      </c>
      <c r="D35" s="38">
        <v>151.56997100000001</v>
      </c>
      <c r="E35" s="38">
        <v>202.313312</v>
      </c>
      <c r="F35" s="132">
        <v>254.79408699999999</v>
      </c>
      <c r="G35" s="38">
        <v>143.45892900000001</v>
      </c>
      <c r="H35" s="38">
        <v>46.694653000000002</v>
      </c>
      <c r="I35" s="38">
        <v>47.116791999999997</v>
      </c>
      <c r="J35" s="38">
        <v>113.75037399999999</v>
      </c>
      <c r="K35" s="132">
        <v>106.872452</v>
      </c>
      <c r="L35" s="41" t="s">
        <v>55</v>
      </c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</row>
    <row r="36" spans="1:84">
      <c r="A36" s="40" t="s">
        <v>72</v>
      </c>
      <c r="B36" s="38">
        <v>181.05181999999999</v>
      </c>
      <c r="C36" s="38">
        <v>161.3921</v>
      </c>
      <c r="D36" s="38">
        <v>154.55209099999999</v>
      </c>
      <c r="E36" s="38">
        <v>367.48155800000001</v>
      </c>
      <c r="F36" s="38">
        <v>390.72763200000003</v>
      </c>
      <c r="G36" s="121">
        <v>78.019676000000004</v>
      </c>
      <c r="H36" s="38">
        <v>11.869384999999999</v>
      </c>
      <c r="I36" s="38">
        <v>31.579405000000001</v>
      </c>
      <c r="J36" s="38">
        <v>80.211736000000002</v>
      </c>
      <c r="K36" s="132">
        <v>87.616140000000001</v>
      </c>
      <c r="L36" s="41" t="s">
        <v>73</v>
      </c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</row>
    <row r="37" spans="1:84">
      <c r="A37" s="40" t="s">
        <v>56</v>
      </c>
      <c r="B37" s="38">
        <v>93.083915000000005</v>
      </c>
      <c r="C37" s="38">
        <v>87.162687000000005</v>
      </c>
      <c r="D37" s="38">
        <v>58.630885999999997</v>
      </c>
      <c r="E37" s="38">
        <v>65.268713000000005</v>
      </c>
      <c r="F37" s="132">
        <v>57.466056000000002</v>
      </c>
      <c r="G37" s="38">
        <v>42.729605999999997</v>
      </c>
      <c r="H37" s="38">
        <v>32.178910999999999</v>
      </c>
      <c r="I37" s="38">
        <v>39.159163999999997</v>
      </c>
      <c r="J37" s="38">
        <v>44.046064999999999</v>
      </c>
      <c r="K37" s="132">
        <v>33.493591000000002</v>
      </c>
      <c r="L37" s="41" t="s">
        <v>57</v>
      </c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</row>
    <row r="38" spans="1:84">
      <c r="A38" s="40" t="s">
        <v>58</v>
      </c>
      <c r="B38" s="38">
        <v>402.04875900000002</v>
      </c>
      <c r="C38" s="38">
        <v>157.764239</v>
      </c>
      <c r="D38" s="38">
        <v>185.36634900000001</v>
      </c>
      <c r="E38" s="38">
        <v>284.04424999999998</v>
      </c>
      <c r="F38" s="132">
        <v>156.823632</v>
      </c>
      <c r="G38" s="38">
        <v>170.29290599999999</v>
      </c>
      <c r="H38" s="38">
        <v>93.159272999999999</v>
      </c>
      <c r="I38" s="38">
        <v>124.730407</v>
      </c>
      <c r="J38" s="38">
        <v>174.802211</v>
      </c>
      <c r="K38" s="132">
        <v>82.426152000000002</v>
      </c>
      <c r="L38" s="47" t="s">
        <v>59</v>
      </c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</row>
    <row r="39" spans="1:84" s="99" customFormat="1" ht="25.5">
      <c r="A39" s="200" t="s">
        <v>60</v>
      </c>
      <c r="B39" s="22">
        <v>326.34383400000002</v>
      </c>
      <c r="C39" s="22">
        <v>319.20626499999997</v>
      </c>
      <c r="D39" s="22">
        <v>317.94071700000001</v>
      </c>
      <c r="E39" s="22">
        <v>434.27883700000001</v>
      </c>
      <c r="F39" s="129">
        <v>453.64345600000001</v>
      </c>
      <c r="G39" s="22">
        <v>374.16861999999998</v>
      </c>
      <c r="H39" s="22">
        <v>274.110727</v>
      </c>
      <c r="I39" s="22">
        <v>336.72581200000002</v>
      </c>
      <c r="J39" s="22">
        <v>341.40745099999998</v>
      </c>
      <c r="K39" s="129">
        <v>322.697767</v>
      </c>
      <c r="L39" s="86" t="s">
        <v>245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</row>
    <row r="40" spans="1:84">
      <c r="A40" s="40" t="s">
        <v>62</v>
      </c>
      <c r="B40" s="38">
        <v>39.003554999999999</v>
      </c>
      <c r="C40" s="38">
        <v>61.891885000000002</v>
      </c>
      <c r="D40" s="38">
        <v>64.613673000000006</v>
      </c>
      <c r="E40" s="38">
        <v>124.557864</v>
      </c>
      <c r="F40" s="132">
        <v>214.234835</v>
      </c>
      <c r="G40" s="38">
        <v>96.230650999999995</v>
      </c>
      <c r="H40" s="38">
        <v>42.941158000000001</v>
      </c>
      <c r="I40" s="38">
        <v>60.089333000000003</v>
      </c>
      <c r="J40" s="38">
        <v>84.676266999999996</v>
      </c>
      <c r="K40" s="132">
        <v>93.858659000000003</v>
      </c>
      <c r="L40" s="41" t="s">
        <v>63</v>
      </c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</row>
    <row r="41" spans="1:84">
      <c r="A41" s="40" t="s">
        <v>64</v>
      </c>
      <c r="B41" s="38">
        <v>284.23024600000002</v>
      </c>
      <c r="C41" s="38">
        <v>256.52763499999998</v>
      </c>
      <c r="D41" s="38">
        <v>246.669398</v>
      </c>
      <c r="E41" s="38">
        <v>307.27423700000003</v>
      </c>
      <c r="F41" s="132">
        <v>231.50070299999999</v>
      </c>
      <c r="G41" s="38">
        <v>273.88818099999997</v>
      </c>
      <c r="H41" s="38">
        <v>230.35636099999999</v>
      </c>
      <c r="I41" s="38">
        <v>274.39821699999999</v>
      </c>
      <c r="J41" s="38">
        <v>250.92873700000001</v>
      </c>
      <c r="K41" s="132">
        <v>228.23333500000001</v>
      </c>
      <c r="L41" s="41" t="s">
        <v>65</v>
      </c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</row>
    <row r="42" spans="1:84">
      <c r="A42" s="40" t="s">
        <v>58</v>
      </c>
      <c r="B42" s="50">
        <v>3.110033</v>
      </c>
      <c r="C42" s="50">
        <v>0.78674500000000003</v>
      </c>
      <c r="D42" s="50">
        <v>6.6576459999999997</v>
      </c>
      <c r="E42" s="50">
        <v>2.446736</v>
      </c>
      <c r="F42" s="155">
        <v>7.9079179999999996</v>
      </c>
      <c r="G42" s="38">
        <v>4.0497880000000004</v>
      </c>
      <c r="H42" s="38">
        <v>0.81320800000000004</v>
      </c>
      <c r="I42" s="38">
        <v>2.2382620000000002</v>
      </c>
      <c r="J42" s="38">
        <v>5.8024469999999999</v>
      </c>
      <c r="K42" s="132">
        <v>0.60577300000000001</v>
      </c>
      <c r="L42" s="47" t="s">
        <v>59</v>
      </c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</row>
    <row r="43" spans="1:84" s="99" customFormat="1" ht="13.5" thickBot="1">
      <c r="A43" s="51" t="s">
        <v>66</v>
      </c>
      <c r="B43" s="53">
        <v>11.201779999999999</v>
      </c>
      <c r="C43" s="53">
        <v>6.4100460000000004</v>
      </c>
      <c r="D43" s="53">
        <v>29.473082999999999</v>
      </c>
      <c r="E43" s="53">
        <v>65.640480999999994</v>
      </c>
      <c r="F43" s="134">
        <v>2.2426789999999999</v>
      </c>
      <c r="G43" s="53">
        <v>1.752275</v>
      </c>
      <c r="H43" s="53">
        <v>22.869406000000001</v>
      </c>
      <c r="I43" s="53">
        <v>3.8510019999999998</v>
      </c>
      <c r="J43" s="53">
        <v>44.671368000000001</v>
      </c>
      <c r="K43" s="134">
        <v>99.055336999999994</v>
      </c>
      <c r="L43" s="54" t="s">
        <v>67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</row>
    <row r="44" spans="1:84" s="99" customFormat="1" ht="20.25" customHeight="1" thickBot="1">
      <c r="A44" s="266" t="s">
        <v>310</v>
      </c>
      <c r="B44" s="59">
        <v>3712.8083959999999</v>
      </c>
      <c r="C44" s="59">
        <v>2191.5854279999999</v>
      </c>
      <c r="D44" s="59">
        <v>2406.422106</v>
      </c>
      <c r="E44" s="59">
        <v>3991.2819650000001</v>
      </c>
      <c r="F44" s="136">
        <v>4741.4592380000004</v>
      </c>
      <c r="G44" s="59">
        <v>854.53965300000004</v>
      </c>
      <c r="H44" s="59">
        <v>422.42378100000002</v>
      </c>
      <c r="I44" s="59">
        <v>577.32237899999996</v>
      </c>
      <c r="J44" s="59">
        <v>792.444704</v>
      </c>
      <c r="K44" s="136">
        <v>696.37277300000005</v>
      </c>
      <c r="L44" s="267" t="s">
        <v>313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</row>
    <row r="45" spans="1:84">
      <c r="A45" s="40" t="s">
        <v>254</v>
      </c>
      <c r="B45" s="38">
        <v>8.3333910000000007</v>
      </c>
      <c r="C45" s="38">
        <v>6.6710929999999999</v>
      </c>
      <c r="D45" s="38">
        <v>53.801786</v>
      </c>
      <c r="E45" s="38">
        <v>35.471617000000002</v>
      </c>
      <c r="F45" s="38">
        <v>28.474133999999999</v>
      </c>
      <c r="G45" s="121">
        <v>0.61058800000000002</v>
      </c>
      <c r="H45" s="38" t="s">
        <v>324</v>
      </c>
      <c r="I45" s="38">
        <v>0.306732</v>
      </c>
      <c r="J45" s="38">
        <v>0.95904</v>
      </c>
      <c r="K45" s="132">
        <v>2.1556350000000002</v>
      </c>
      <c r="L45" s="41" t="s">
        <v>286</v>
      </c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</row>
    <row r="46" spans="1:84">
      <c r="A46" s="40" t="s">
        <v>74</v>
      </c>
      <c r="B46" s="38">
        <v>2116.3527330000002</v>
      </c>
      <c r="C46" s="38">
        <v>943.64836500000001</v>
      </c>
      <c r="D46" s="38">
        <v>1338.4155209999999</v>
      </c>
      <c r="E46" s="38">
        <v>2047.7495100000001</v>
      </c>
      <c r="F46" s="38">
        <v>2350.4979840000001</v>
      </c>
      <c r="G46" s="121">
        <v>298.60482999999999</v>
      </c>
      <c r="H46" s="38">
        <v>189.51851099999999</v>
      </c>
      <c r="I46" s="38">
        <v>205.42393200000001</v>
      </c>
      <c r="J46" s="38">
        <v>266.10816699999998</v>
      </c>
      <c r="K46" s="132">
        <v>251.62241900000001</v>
      </c>
      <c r="L46" s="41" t="s">
        <v>75</v>
      </c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</row>
    <row r="47" spans="1:84">
      <c r="A47" s="40" t="s">
        <v>76</v>
      </c>
      <c r="B47" s="38">
        <v>273.65132499999999</v>
      </c>
      <c r="C47" s="38">
        <v>263.81477100000001</v>
      </c>
      <c r="D47" s="38">
        <v>190.02290199999999</v>
      </c>
      <c r="E47" s="38">
        <v>676.82798600000001</v>
      </c>
      <c r="F47" s="38">
        <v>751.93251199999997</v>
      </c>
      <c r="G47" s="121">
        <v>0.81349700000000003</v>
      </c>
      <c r="H47" s="38">
        <v>0.26162000000000002</v>
      </c>
      <c r="I47" s="38">
        <v>3.267471</v>
      </c>
      <c r="J47" s="38">
        <v>34.442413000000002</v>
      </c>
      <c r="K47" s="132">
        <v>44.362386000000001</v>
      </c>
      <c r="L47" s="41" t="s">
        <v>77</v>
      </c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</row>
    <row r="48" spans="1:84" s="99" customFormat="1" ht="13.5" thickBot="1">
      <c r="A48" s="58" t="s">
        <v>78</v>
      </c>
      <c r="B48" s="59">
        <v>26.511723</v>
      </c>
      <c r="C48" s="59">
        <v>267.12852700000002</v>
      </c>
      <c r="D48" s="59">
        <v>61.513176999999999</v>
      </c>
      <c r="E48" s="59">
        <v>32.184063000000002</v>
      </c>
      <c r="F48" s="59">
        <v>471.79350699999998</v>
      </c>
      <c r="G48" s="123">
        <v>59.370196</v>
      </c>
      <c r="H48" s="59">
        <v>17.966363000000001</v>
      </c>
      <c r="I48" s="59">
        <v>42.459693000000001</v>
      </c>
      <c r="J48" s="59">
        <v>31.597504000000001</v>
      </c>
      <c r="K48" s="136">
        <v>19.189715</v>
      </c>
      <c r="L48" s="60" t="s">
        <v>79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</row>
    <row r="49" spans="1:84" ht="13.5" thickBot="1">
      <c r="A49" s="191" t="s">
        <v>80</v>
      </c>
      <c r="B49" s="27">
        <v>4388.0063609999997</v>
      </c>
      <c r="C49" s="27">
        <v>4155.4279470000001</v>
      </c>
      <c r="D49" s="27">
        <v>4222.8480129999998</v>
      </c>
      <c r="E49" s="27">
        <v>5967.1623890000001</v>
      </c>
      <c r="F49" s="27">
        <v>5336.292488</v>
      </c>
      <c r="G49" s="120">
        <v>2134.22129</v>
      </c>
      <c r="H49" s="27">
        <v>923.42766600000004</v>
      </c>
      <c r="I49" s="27">
        <v>1714.5745159999999</v>
      </c>
      <c r="J49" s="27">
        <v>2458.8493790000002</v>
      </c>
      <c r="K49" s="130">
        <v>2577.186549</v>
      </c>
      <c r="L49" s="201" t="s">
        <v>81</v>
      </c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</row>
    <row r="50" spans="1:84" s="99" customFormat="1" ht="20.25" customHeight="1" thickBot="1">
      <c r="A50" s="191" t="s">
        <v>7</v>
      </c>
      <c r="B50" s="15">
        <v>2515.8347180000001</v>
      </c>
      <c r="C50" s="15">
        <v>2676.8540800000001</v>
      </c>
      <c r="D50" s="15">
        <v>2716.4221680000001</v>
      </c>
      <c r="E50" s="15">
        <v>3955.1509030000002</v>
      </c>
      <c r="F50" s="15">
        <v>3309.8088400000001</v>
      </c>
      <c r="G50" s="118">
        <v>842.29776600000002</v>
      </c>
      <c r="H50" s="15">
        <v>495.02314899999999</v>
      </c>
      <c r="I50" s="15">
        <v>724.57611299999996</v>
      </c>
      <c r="J50" s="15">
        <v>1029.259217</v>
      </c>
      <c r="K50" s="127">
        <v>996.46012299999995</v>
      </c>
      <c r="L50" s="201" t="s">
        <v>8</v>
      </c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</row>
    <row r="51" spans="1:84">
      <c r="A51" s="40" t="s">
        <v>82</v>
      </c>
      <c r="B51" s="38">
        <v>353.10021599999999</v>
      </c>
      <c r="C51" s="38">
        <v>394.35481900000002</v>
      </c>
      <c r="D51" s="38">
        <v>221.656351</v>
      </c>
      <c r="E51" s="38">
        <v>363.88545699999997</v>
      </c>
      <c r="F51" s="38">
        <v>450.82510400000001</v>
      </c>
      <c r="G51" s="121">
        <v>48.596566000000003</v>
      </c>
      <c r="H51" s="38">
        <v>51.697330000000001</v>
      </c>
      <c r="I51" s="38">
        <v>54.680045999999997</v>
      </c>
      <c r="J51" s="38">
        <v>45.624555000000001</v>
      </c>
      <c r="K51" s="132">
        <v>66.687584999999999</v>
      </c>
      <c r="L51" s="41" t="s">
        <v>83</v>
      </c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</row>
    <row r="52" spans="1:84" ht="13.5" thickBot="1">
      <c r="A52" s="40" t="s">
        <v>84</v>
      </c>
      <c r="B52" s="38">
        <v>2162.7345019999998</v>
      </c>
      <c r="C52" s="38">
        <v>2282.4992609999999</v>
      </c>
      <c r="D52" s="38">
        <v>2494.765817</v>
      </c>
      <c r="E52" s="38">
        <v>3591.2654459999999</v>
      </c>
      <c r="F52" s="38">
        <v>2858.9837360000001</v>
      </c>
      <c r="G52" s="121">
        <v>793.70119999999997</v>
      </c>
      <c r="H52" s="38">
        <v>443.32581900000002</v>
      </c>
      <c r="I52" s="38">
        <v>669.89606700000002</v>
      </c>
      <c r="J52" s="38">
        <v>983.63466200000005</v>
      </c>
      <c r="K52" s="132">
        <v>929.77253800000005</v>
      </c>
      <c r="L52" s="41" t="s">
        <v>242</v>
      </c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</row>
    <row r="53" spans="1:84" s="99" customFormat="1" ht="20.25" customHeight="1" thickBot="1">
      <c r="A53" s="202" t="s">
        <v>85</v>
      </c>
      <c r="B53" s="15">
        <v>1872.1716429999999</v>
      </c>
      <c r="C53" s="15">
        <v>1478.5738670000001</v>
      </c>
      <c r="D53" s="15">
        <v>1506.425845</v>
      </c>
      <c r="E53" s="15">
        <v>2012.0114860000001</v>
      </c>
      <c r="F53" s="15">
        <v>2026.4836479999999</v>
      </c>
      <c r="G53" s="118">
        <v>1291.923524</v>
      </c>
      <c r="H53" s="15">
        <v>428.404517</v>
      </c>
      <c r="I53" s="15">
        <v>989.99840300000005</v>
      </c>
      <c r="J53" s="15">
        <v>1429.590162</v>
      </c>
      <c r="K53" s="127">
        <v>1580.7264259999999</v>
      </c>
      <c r="L53" s="201" t="s">
        <v>86</v>
      </c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</row>
    <row r="54" spans="1:84" ht="25.5">
      <c r="A54" s="200" t="s">
        <v>87</v>
      </c>
      <c r="B54" s="66">
        <v>1808.6859509999999</v>
      </c>
      <c r="C54" s="66">
        <v>1398.030182</v>
      </c>
      <c r="D54" s="66">
        <v>1450.9588220000001</v>
      </c>
      <c r="E54" s="66">
        <v>1962.544907</v>
      </c>
      <c r="F54" s="66">
        <v>2007.3221820000001</v>
      </c>
      <c r="G54" s="124">
        <v>1255.065883</v>
      </c>
      <c r="H54" s="66">
        <v>417.00055700000001</v>
      </c>
      <c r="I54" s="66">
        <v>975.42181400000004</v>
      </c>
      <c r="J54" s="66">
        <v>1414.224831</v>
      </c>
      <c r="K54" s="137">
        <v>1565.145307</v>
      </c>
      <c r="L54" s="86" t="s">
        <v>88</v>
      </c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</row>
    <row r="55" spans="1:84">
      <c r="A55" s="40" t="s">
        <v>89</v>
      </c>
      <c r="B55" s="38">
        <v>769.08607700000005</v>
      </c>
      <c r="C55" s="38">
        <v>190.228689</v>
      </c>
      <c r="D55" s="38">
        <v>344.64588700000002</v>
      </c>
      <c r="E55" s="38">
        <v>560.93587600000001</v>
      </c>
      <c r="F55" s="38">
        <v>630.36888999999996</v>
      </c>
      <c r="G55" s="121">
        <v>53.480432</v>
      </c>
      <c r="H55" s="38">
        <v>50.584533</v>
      </c>
      <c r="I55" s="38">
        <v>93.492585000000005</v>
      </c>
      <c r="J55" s="38">
        <v>87.337626999999998</v>
      </c>
      <c r="K55" s="132">
        <v>94.115168999999995</v>
      </c>
      <c r="L55" s="41" t="s">
        <v>90</v>
      </c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</row>
    <row r="56" spans="1:84">
      <c r="A56" s="40" t="s">
        <v>91</v>
      </c>
      <c r="B56" s="38">
        <v>0.24271200000000001</v>
      </c>
      <c r="C56" s="38">
        <v>0.26262200000000002</v>
      </c>
      <c r="D56" s="38">
        <v>8.6427000000000004E-2</v>
      </c>
      <c r="E56" s="38">
        <v>0.14007</v>
      </c>
      <c r="F56" s="38">
        <v>0.163491</v>
      </c>
      <c r="G56" s="121">
        <v>0.31164900000000001</v>
      </c>
      <c r="H56" s="38">
        <v>6.2736E-2</v>
      </c>
      <c r="I56" s="38">
        <v>6.4293000000000003E-2</v>
      </c>
      <c r="J56" s="38" t="s">
        <v>324</v>
      </c>
      <c r="K56" s="132">
        <v>0.18473200000000001</v>
      </c>
      <c r="L56" s="41" t="s">
        <v>92</v>
      </c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</row>
    <row r="57" spans="1:84">
      <c r="A57" s="40" t="s">
        <v>93</v>
      </c>
      <c r="B57" s="38">
        <v>715.41078300000004</v>
      </c>
      <c r="C57" s="38">
        <v>753.28949299999999</v>
      </c>
      <c r="D57" s="38">
        <v>765.13499899999999</v>
      </c>
      <c r="E57" s="38">
        <v>1040.8625850000001</v>
      </c>
      <c r="F57" s="38">
        <v>1013.233578</v>
      </c>
      <c r="G57" s="121">
        <v>982.85976000000005</v>
      </c>
      <c r="H57" s="38">
        <v>291.14679899999999</v>
      </c>
      <c r="I57" s="38">
        <v>670.43987600000003</v>
      </c>
      <c r="J57" s="38">
        <v>1118.201378</v>
      </c>
      <c r="K57" s="132">
        <v>1266.3699979999999</v>
      </c>
      <c r="L57" s="41" t="s">
        <v>94</v>
      </c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</row>
    <row r="58" spans="1:84" ht="15.75" customHeight="1">
      <c r="A58" s="40" t="s">
        <v>95</v>
      </c>
      <c r="B58" s="38">
        <v>19.636092999999999</v>
      </c>
      <c r="C58" s="38">
        <v>12.810881</v>
      </c>
      <c r="D58" s="38">
        <v>11.511431999999999</v>
      </c>
      <c r="E58" s="38">
        <v>13.519942</v>
      </c>
      <c r="F58" s="38">
        <v>11.750956</v>
      </c>
      <c r="G58" s="121">
        <v>1.0275650000000001</v>
      </c>
      <c r="H58" s="38">
        <v>1.4935</v>
      </c>
      <c r="I58" s="38">
        <v>1.942831</v>
      </c>
      <c r="J58" s="38">
        <v>0.84956900000000002</v>
      </c>
      <c r="K58" s="132">
        <v>1.7114799999999999</v>
      </c>
      <c r="L58" s="228" t="s">
        <v>179</v>
      </c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</row>
    <row r="59" spans="1:84">
      <c r="A59" s="40" t="s">
        <v>97</v>
      </c>
      <c r="B59" s="38">
        <v>4.0689960000000003</v>
      </c>
      <c r="C59" s="38">
        <v>4.1929119999999998</v>
      </c>
      <c r="D59" s="38">
        <v>6.5605700000000002</v>
      </c>
      <c r="E59" s="38">
        <v>5.2203480000000004</v>
      </c>
      <c r="F59" s="38">
        <v>5.1334759999999999</v>
      </c>
      <c r="G59" s="121" t="s">
        <v>324</v>
      </c>
      <c r="H59" s="38">
        <v>0.11497400000000001</v>
      </c>
      <c r="I59" s="38" t="s">
        <v>324</v>
      </c>
      <c r="J59" s="38">
        <v>6.7109000000000002E-2</v>
      </c>
      <c r="K59" s="132">
        <v>0.41914000000000001</v>
      </c>
      <c r="L59" s="41" t="s">
        <v>98</v>
      </c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</row>
    <row r="60" spans="1:84">
      <c r="A60" s="40" t="s">
        <v>99</v>
      </c>
      <c r="B60" s="38">
        <v>32.172885999999998</v>
      </c>
      <c r="C60" s="38">
        <v>100.738185</v>
      </c>
      <c r="D60" s="38">
        <v>31.460716000000001</v>
      </c>
      <c r="E60" s="38">
        <v>60.463073999999999</v>
      </c>
      <c r="F60" s="38">
        <v>45.803491999999999</v>
      </c>
      <c r="G60" s="121">
        <v>126.747258</v>
      </c>
      <c r="H60" s="38">
        <v>19.065197999999999</v>
      </c>
      <c r="I60" s="38">
        <v>111.93129500000001</v>
      </c>
      <c r="J60" s="38">
        <v>94.493602999999993</v>
      </c>
      <c r="K60" s="132">
        <v>112.508664</v>
      </c>
      <c r="L60" s="41" t="s">
        <v>100</v>
      </c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</row>
    <row r="61" spans="1:84">
      <c r="A61" s="40" t="s">
        <v>58</v>
      </c>
      <c r="B61" s="50">
        <v>268.06840399999999</v>
      </c>
      <c r="C61" s="50">
        <v>336.50740000000002</v>
      </c>
      <c r="D61" s="50">
        <v>291.55879099999999</v>
      </c>
      <c r="E61" s="50">
        <v>281.40301199999999</v>
      </c>
      <c r="F61" s="50">
        <v>300.86829899999998</v>
      </c>
      <c r="G61" s="121">
        <v>90.638141000000005</v>
      </c>
      <c r="H61" s="38">
        <v>54.532817000000001</v>
      </c>
      <c r="I61" s="38">
        <v>97.549396999999999</v>
      </c>
      <c r="J61" s="38">
        <v>113.27554499999999</v>
      </c>
      <c r="K61" s="132">
        <v>89.836123999999998</v>
      </c>
      <c r="L61" s="41" t="s">
        <v>59</v>
      </c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</row>
    <row r="62" spans="1:84" ht="13.5" thickBot="1">
      <c r="A62" s="85" t="s">
        <v>101</v>
      </c>
      <c r="B62" s="38">
        <v>63.485692</v>
      </c>
      <c r="C62" s="38">
        <v>80.543684999999996</v>
      </c>
      <c r="D62" s="38">
        <v>55.467022999999998</v>
      </c>
      <c r="E62" s="38">
        <v>49.466579000000003</v>
      </c>
      <c r="F62" s="38">
        <v>19.161466000000001</v>
      </c>
      <c r="G62" s="125">
        <v>36.857641000000001</v>
      </c>
      <c r="H62" s="67">
        <v>11.40396</v>
      </c>
      <c r="I62" s="67">
        <v>14.576589</v>
      </c>
      <c r="J62" s="67">
        <v>15.365330999999999</v>
      </c>
      <c r="K62" s="138">
        <v>15.581118999999999</v>
      </c>
      <c r="L62" s="86" t="s">
        <v>102</v>
      </c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</row>
    <row r="63" spans="1:84" ht="13.5" thickBot="1">
      <c r="A63" s="191" t="s">
        <v>103</v>
      </c>
      <c r="B63" s="15">
        <v>111.750681</v>
      </c>
      <c r="C63" s="15">
        <v>90.453398000000007</v>
      </c>
      <c r="D63" s="15">
        <v>100.816857</v>
      </c>
      <c r="E63" s="15">
        <v>104.872765</v>
      </c>
      <c r="F63" s="15">
        <v>85.758504000000002</v>
      </c>
      <c r="G63" s="118">
        <v>467.67738900000001</v>
      </c>
      <c r="H63" s="15">
        <v>64.439132999999998</v>
      </c>
      <c r="I63" s="15">
        <v>119.640406</v>
      </c>
      <c r="J63" s="15">
        <v>161.28247400000001</v>
      </c>
      <c r="K63" s="127">
        <v>98.225144999999998</v>
      </c>
      <c r="L63" s="201" t="s">
        <v>104</v>
      </c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</row>
    <row r="64" spans="1:84" ht="20.25" customHeight="1" thickBot="1">
      <c r="A64" s="191" t="s">
        <v>7</v>
      </c>
      <c r="B64" s="15">
        <v>111.646548</v>
      </c>
      <c r="C64" s="15">
        <v>90.452706000000006</v>
      </c>
      <c r="D64" s="15">
        <v>100.784423</v>
      </c>
      <c r="E64" s="15">
        <v>104.685593</v>
      </c>
      <c r="F64" s="15">
        <v>85.518817999999996</v>
      </c>
      <c r="G64" s="118">
        <v>465.64233400000001</v>
      </c>
      <c r="H64" s="15">
        <v>62.959420999999999</v>
      </c>
      <c r="I64" s="15">
        <v>117.652051</v>
      </c>
      <c r="J64" s="15">
        <v>159.56913700000001</v>
      </c>
      <c r="K64" s="127">
        <v>95.613731000000001</v>
      </c>
      <c r="L64" s="201" t="s">
        <v>105</v>
      </c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</row>
    <row r="65" spans="1:84">
      <c r="A65" s="40" t="s">
        <v>106</v>
      </c>
      <c r="B65" s="38">
        <v>67.105767</v>
      </c>
      <c r="C65" s="38">
        <v>52.027754999999999</v>
      </c>
      <c r="D65" s="38">
        <v>47.664839999999998</v>
      </c>
      <c r="E65" s="38">
        <v>24.835408000000001</v>
      </c>
      <c r="F65" s="38">
        <v>27.409656999999999</v>
      </c>
      <c r="G65" s="121">
        <v>150.573421</v>
      </c>
      <c r="H65" s="38">
        <v>24.363994999999999</v>
      </c>
      <c r="I65" s="38">
        <v>34.358091999999999</v>
      </c>
      <c r="J65" s="38">
        <v>46.132959</v>
      </c>
      <c r="K65" s="132">
        <v>31.764505</v>
      </c>
      <c r="L65" s="41" t="s">
        <v>107</v>
      </c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</row>
    <row r="66" spans="1:84" ht="13.5" thickBot="1">
      <c r="A66" s="40" t="s">
        <v>108</v>
      </c>
      <c r="B66" s="38">
        <v>44.540781000000003</v>
      </c>
      <c r="C66" s="38">
        <v>38.424951</v>
      </c>
      <c r="D66" s="38">
        <v>53.119582999999999</v>
      </c>
      <c r="E66" s="38">
        <v>79.850184999999996</v>
      </c>
      <c r="F66" s="38">
        <v>58.109161</v>
      </c>
      <c r="G66" s="121">
        <v>315.06891300000001</v>
      </c>
      <c r="H66" s="38">
        <v>38.595426000000003</v>
      </c>
      <c r="I66" s="38">
        <v>83.293959000000001</v>
      </c>
      <c r="J66" s="38">
        <v>113.436178</v>
      </c>
      <c r="K66" s="132">
        <v>63.849226000000002</v>
      </c>
      <c r="L66" s="41" t="s">
        <v>109</v>
      </c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</row>
    <row r="67" spans="1:84" ht="20.25" customHeight="1" thickBot="1">
      <c r="A67" s="202" t="s">
        <v>85</v>
      </c>
      <c r="B67" s="15">
        <v>0.104133</v>
      </c>
      <c r="C67" s="15" t="s">
        <v>324</v>
      </c>
      <c r="D67" s="15" t="s">
        <v>324</v>
      </c>
      <c r="E67" s="15">
        <v>0.18717200000000001</v>
      </c>
      <c r="F67" s="15">
        <v>0.23968600000000001</v>
      </c>
      <c r="G67" s="118">
        <v>2.0350549999999998</v>
      </c>
      <c r="H67" s="15">
        <v>1.4797119999999999</v>
      </c>
      <c r="I67" s="15">
        <v>1.9883550000000001</v>
      </c>
      <c r="J67" s="15">
        <v>1.7133370000000001</v>
      </c>
      <c r="K67" s="127">
        <v>2.6114139999999999</v>
      </c>
      <c r="L67" s="203" t="s">
        <v>110</v>
      </c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</row>
    <row r="68" spans="1:84" ht="13.5" thickBot="1">
      <c r="A68" s="202" t="s">
        <v>111</v>
      </c>
      <c r="B68" s="15">
        <v>11594.413920000001</v>
      </c>
      <c r="C68" s="15">
        <v>8551.0025370000003</v>
      </c>
      <c r="D68" s="15">
        <v>10272.115533</v>
      </c>
      <c r="E68" s="15">
        <v>12261.276397</v>
      </c>
      <c r="F68" s="15">
        <v>12534.018192</v>
      </c>
      <c r="G68" s="118">
        <v>3815.5470730000002</v>
      </c>
      <c r="H68" s="15">
        <v>2350.0987460000001</v>
      </c>
      <c r="I68" s="15">
        <v>3525.1120729999998</v>
      </c>
      <c r="J68" s="15">
        <v>4087.9390509999998</v>
      </c>
      <c r="K68" s="127">
        <v>3938.5648729999998</v>
      </c>
      <c r="L68" s="203" t="s">
        <v>112</v>
      </c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</row>
    <row r="69" spans="1:84" ht="20.25" customHeight="1" thickBot="1">
      <c r="A69" s="191" t="s">
        <v>234</v>
      </c>
      <c r="B69" s="15">
        <v>743.33445600000005</v>
      </c>
      <c r="C69" s="15">
        <v>504.395445</v>
      </c>
      <c r="D69" s="15">
        <v>447.22107199999999</v>
      </c>
      <c r="E69" s="15">
        <v>416.11335500000001</v>
      </c>
      <c r="F69" s="15">
        <v>653.17139899999995</v>
      </c>
      <c r="G69" s="118">
        <v>232.195809</v>
      </c>
      <c r="H69" s="15">
        <v>165.06848500000001</v>
      </c>
      <c r="I69" s="15">
        <v>132.453743</v>
      </c>
      <c r="J69" s="15">
        <v>153.81868700000001</v>
      </c>
      <c r="K69" s="127">
        <v>204.52321699999999</v>
      </c>
      <c r="L69" s="203" t="s">
        <v>213</v>
      </c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</row>
    <row r="70" spans="1:84" ht="13.5" thickBot="1">
      <c r="A70" s="268" t="s">
        <v>115</v>
      </c>
      <c r="B70" s="269">
        <v>10851.079464</v>
      </c>
      <c r="C70" s="269">
        <v>8046.6070920000002</v>
      </c>
      <c r="D70" s="269">
        <v>9824.8944609999999</v>
      </c>
      <c r="E70" s="269">
        <v>11845.163042</v>
      </c>
      <c r="F70" s="269">
        <v>11880.846793000001</v>
      </c>
      <c r="G70" s="270">
        <v>3583.3512639999999</v>
      </c>
      <c r="H70" s="269">
        <v>2185.0302609999999</v>
      </c>
      <c r="I70" s="269">
        <v>3392.6583300000002</v>
      </c>
      <c r="J70" s="269">
        <v>3934.1203639999999</v>
      </c>
      <c r="K70" s="271">
        <v>3734.0416559999999</v>
      </c>
      <c r="L70" s="272" t="s">
        <v>110</v>
      </c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</row>
    <row r="71" spans="1:84" ht="13.5" thickBot="1">
      <c r="A71" s="191" t="s">
        <v>116</v>
      </c>
      <c r="B71" s="76">
        <v>4548.4114470000004</v>
      </c>
      <c r="C71" s="76">
        <v>3103.9105760000002</v>
      </c>
      <c r="D71" s="76">
        <v>3998.4018000000001</v>
      </c>
      <c r="E71" s="76">
        <v>5665.7783280000003</v>
      </c>
      <c r="F71" s="76">
        <v>5583.2280129999999</v>
      </c>
      <c r="G71" s="140">
        <v>563.37965899999995</v>
      </c>
      <c r="H71" s="76">
        <v>509.051918</v>
      </c>
      <c r="I71" s="76">
        <v>668.81315900000004</v>
      </c>
      <c r="J71" s="76">
        <v>527.19932800000004</v>
      </c>
      <c r="K71" s="141">
        <v>742.12535600000001</v>
      </c>
      <c r="L71" s="201" t="s">
        <v>117</v>
      </c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</row>
    <row r="72" spans="1:84" s="99" customFormat="1" ht="25.5">
      <c r="A72" s="77" t="s">
        <v>118</v>
      </c>
      <c r="B72" s="78">
        <v>2124.1195830000001</v>
      </c>
      <c r="C72" s="78">
        <v>791.18352000000004</v>
      </c>
      <c r="D72" s="78">
        <v>922.54829400000006</v>
      </c>
      <c r="E72" s="78">
        <v>1179.2141099999999</v>
      </c>
      <c r="F72" s="78">
        <v>1137.6329350000001</v>
      </c>
      <c r="G72" s="142">
        <v>390.26880199999999</v>
      </c>
      <c r="H72" s="78">
        <v>191.05401800000001</v>
      </c>
      <c r="I72" s="78">
        <v>424.61355200000003</v>
      </c>
      <c r="J72" s="78">
        <v>347.55145499999998</v>
      </c>
      <c r="K72" s="143">
        <v>338.24508200000002</v>
      </c>
      <c r="L72" s="204" t="s">
        <v>216</v>
      </c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</row>
    <row r="73" spans="1:84">
      <c r="A73" s="40" t="s">
        <v>120</v>
      </c>
      <c r="B73" s="46">
        <v>1045.1157479999999</v>
      </c>
      <c r="C73" s="46">
        <v>74.037633999999997</v>
      </c>
      <c r="D73" s="46">
        <v>159.570998</v>
      </c>
      <c r="E73" s="46">
        <v>10.62364</v>
      </c>
      <c r="F73" s="46">
        <v>1.198577</v>
      </c>
      <c r="G73" s="122">
        <v>94.623923000000005</v>
      </c>
      <c r="H73" s="46">
        <v>13.446605999999999</v>
      </c>
      <c r="I73" s="46">
        <v>82.342349999999996</v>
      </c>
      <c r="J73" s="46">
        <v>0.57279800000000003</v>
      </c>
      <c r="K73" s="133">
        <v>0.22900699999999999</v>
      </c>
      <c r="L73" s="41" t="s">
        <v>243</v>
      </c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</row>
    <row r="74" spans="1:84" ht="13.5" thickBot="1">
      <c r="A74" s="80" t="s">
        <v>122</v>
      </c>
      <c r="B74" s="81">
        <v>1079.003835</v>
      </c>
      <c r="C74" s="81">
        <v>717.14588600000002</v>
      </c>
      <c r="D74" s="81">
        <v>762.97729600000002</v>
      </c>
      <c r="E74" s="81">
        <v>1168.5904700000001</v>
      </c>
      <c r="F74" s="81">
        <v>1136.434358</v>
      </c>
      <c r="G74" s="144">
        <v>295.644879</v>
      </c>
      <c r="H74" s="81">
        <v>177.60741200000001</v>
      </c>
      <c r="I74" s="81">
        <v>342.27120200000002</v>
      </c>
      <c r="J74" s="81">
        <v>346.978657</v>
      </c>
      <c r="K74" s="145">
        <v>338.016075</v>
      </c>
      <c r="L74" s="82" t="s">
        <v>123</v>
      </c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</row>
    <row r="75" spans="1:84" s="231" customFormat="1" ht="25.5">
      <c r="A75" s="77" t="s">
        <v>124</v>
      </c>
      <c r="B75" s="19">
        <v>580.78522999999996</v>
      </c>
      <c r="C75" s="19">
        <v>511.75472000000002</v>
      </c>
      <c r="D75" s="19">
        <v>639.65678500000001</v>
      </c>
      <c r="E75" s="19">
        <v>743.54712400000005</v>
      </c>
      <c r="F75" s="19">
        <v>706.05867999999998</v>
      </c>
      <c r="G75" s="126">
        <v>438.01279</v>
      </c>
      <c r="H75" s="19">
        <v>255.44434200000001</v>
      </c>
      <c r="I75" s="19">
        <v>483.72969999999998</v>
      </c>
      <c r="J75" s="19">
        <v>561.03905399999996</v>
      </c>
      <c r="K75" s="146">
        <v>495.64116300000001</v>
      </c>
      <c r="L75" s="204" t="s">
        <v>125</v>
      </c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</row>
    <row r="76" spans="1:84">
      <c r="A76" s="40" t="s">
        <v>126</v>
      </c>
      <c r="B76" s="46">
        <v>99.184880000000007</v>
      </c>
      <c r="C76" s="46">
        <v>92.253726999999998</v>
      </c>
      <c r="D76" s="46">
        <v>70.105305999999999</v>
      </c>
      <c r="E76" s="46">
        <v>136.51022599999999</v>
      </c>
      <c r="F76" s="46">
        <v>135.76656399999999</v>
      </c>
      <c r="G76" s="122">
        <v>42.923822000000001</v>
      </c>
      <c r="H76" s="46">
        <v>7.4220509999999997</v>
      </c>
      <c r="I76" s="46">
        <v>76.188463999999996</v>
      </c>
      <c r="J76" s="46">
        <v>77.286088000000007</v>
      </c>
      <c r="K76" s="133">
        <v>117.071302</v>
      </c>
      <c r="L76" s="41" t="s">
        <v>127</v>
      </c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</row>
    <row r="77" spans="1:84">
      <c r="A77" s="40" t="s">
        <v>128</v>
      </c>
      <c r="B77" s="46">
        <v>92.082117999999994</v>
      </c>
      <c r="C77" s="46">
        <v>82.711590000000001</v>
      </c>
      <c r="D77" s="46">
        <v>105.29758699999999</v>
      </c>
      <c r="E77" s="46">
        <v>118.12772200000001</v>
      </c>
      <c r="F77" s="46">
        <v>91.827185</v>
      </c>
      <c r="G77" s="122">
        <v>4.0307829999999996</v>
      </c>
      <c r="H77" s="46">
        <v>2.0588649999999999</v>
      </c>
      <c r="I77" s="46">
        <v>3.010348</v>
      </c>
      <c r="J77" s="46">
        <v>6.2297529999999997</v>
      </c>
      <c r="K77" s="133">
        <v>5.72105</v>
      </c>
      <c r="L77" s="41" t="s">
        <v>129</v>
      </c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</row>
    <row r="78" spans="1:84">
      <c r="A78" s="40" t="s">
        <v>130</v>
      </c>
      <c r="B78" s="46">
        <v>4.4128639999999999</v>
      </c>
      <c r="C78" s="46">
        <v>6.1041749999999997</v>
      </c>
      <c r="D78" s="46">
        <v>7.8916040000000001</v>
      </c>
      <c r="E78" s="46">
        <v>6.1285850000000002</v>
      </c>
      <c r="F78" s="46">
        <v>8.0958670000000001</v>
      </c>
      <c r="G78" s="122">
        <v>0.35287200000000002</v>
      </c>
      <c r="H78" s="46">
        <v>1.407154</v>
      </c>
      <c r="I78" s="46">
        <v>1.752068</v>
      </c>
      <c r="J78" s="46">
        <v>0.79950500000000002</v>
      </c>
      <c r="K78" s="133">
        <v>26.192542</v>
      </c>
      <c r="L78" s="41" t="s">
        <v>131</v>
      </c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</row>
    <row r="79" spans="1:84">
      <c r="A79" s="40" t="s">
        <v>132</v>
      </c>
      <c r="B79" s="46">
        <v>148.64471800000001</v>
      </c>
      <c r="C79" s="46">
        <v>100.47101000000001</v>
      </c>
      <c r="D79" s="46">
        <v>199.331355</v>
      </c>
      <c r="E79" s="46">
        <v>218.49546000000001</v>
      </c>
      <c r="F79" s="46">
        <v>138.17848599999999</v>
      </c>
      <c r="G79" s="122">
        <v>295.42407400000002</v>
      </c>
      <c r="H79" s="46">
        <v>214.281464</v>
      </c>
      <c r="I79" s="46">
        <v>343.66479800000002</v>
      </c>
      <c r="J79" s="46">
        <v>405.336862</v>
      </c>
      <c r="K79" s="133">
        <v>291.57942000000003</v>
      </c>
      <c r="L79" s="41" t="s">
        <v>133</v>
      </c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</row>
    <row r="80" spans="1:84">
      <c r="A80" s="40" t="s">
        <v>134</v>
      </c>
      <c r="B80" s="46">
        <v>188.80830599999999</v>
      </c>
      <c r="C80" s="46">
        <v>182.13593299999999</v>
      </c>
      <c r="D80" s="46">
        <v>215.67639</v>
      </c>
      <c r="E80" s="46">
        <v>212.13934399999999</v>
      </c>
      <c r="F80" s="46">
        <v>202.56262000000001</v>
      </c>
      <c r="G80" s="122">
        <v>92.108255999999997</v>
      </c>
      <c r="H80" s="46">
        <v>27.757797</v>
      </c>
      <c r="I80" s="46">
        <v>56.787126000000001</v>
      </c>
      <c r="J80" s="46">
        <v>68.517876000000001</v>
      </c>
      <c r="K80" s="133">
        <v>37.082742000000003</v>
      </c>
      <c r="L80" s="41" t="s">
        <v>135</v>
      </c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</row>
    <row r="81" spans="1:84">
      <c r="A81" s="40" t="s">
        <v>58</v>
      </c>
      <c r="B81" s="46">
        <v>47.652343999999999</v>
      </c>
      <c r="C81" s="46">
        <v>48.078285000000001</v>
      </c>
      <c r="D81" s="46">
        <v>41.354543</v>
      </c>
      <c r="E81" s="46">
        <v>52.145786999999999</v>
      </c>
      <c r="F81" s="46">
        <v>129.62795800000001</v>
      </c>
      <c r="G81" s="122">
        <v>3.1729829999999999</v>
      </c>
      <c r="H81" s="46">
        <v>2.5170110000000001</v>
      </c>
      <c r="I81" s="46">
        <v>2.3268960000000001</v>
      </c>
      <c r="J81" s="46">
        <v>2.86897</v>
      </c>
      <c r="K81" s="133">
        <v>17.994107</v>
      </c>
      <c r="L81" s="41" t="s">
        <v>59</v>
      </c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</row>
    <row r="82" spans="1:84" s="231" customFormat="1">
      <c r="A82" s="85" t="s">
        <v>136</v>
      </c>
      <c r="B82" s="22">
        <v>3597.7632039999999</v>
      </c>
      <c r="C82" s="22">
        <v>3639.758276</v>
      </c>
      <c r="D82" s="22">
        <v>4264.2875819999999</v>
      </c>
      <c r="E82" s="22">
        <v>4256.6234800000002</v>
      </c>
      <c r="F82" s="22">
        <v>4453.9271650000001</v>
      </c>
      <c r="G82" s="119">
        <v>2191.6900129999999</v>
      </c>
      <c r="H82" s="22">
        <v>1229.4799829999999</v>
      </c>
      <c r="I82" s="22">
        <v>1815.501919</v>
      </c>
      <c r="J82" s="22">
        <v>2498.3305270000001</v>
      </c>
      <c r="K82" s="129">
        <v>2158.0300550000002</v>
      </c>
      <c r="L82" s="86" t="s">
        <v>137</v>
      </c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</row>
    <row r="83" spans="1:84">
      <c r="A83" s="40" t="s">
        <v>138</v>
      </c>
      <c r="B83" s="46" t="s">
        <v>324</v>
      </c>
      <c r="C83" s="46" t="s">
        <v>324</v>
      </c>
      <c r="D83" s="46" t="s">
        <v>324</v>
      </c>
      <c r="E83" s="46" t="s">
        <v>324</v>
      </c>
      <c r="F83" s="46" t="s">
        <v>324</v>
      </c>
      <c r="G83" s="122" t="s">
        <v>324</v>
      </c>
      <c r="H83" s="46" t="s">
        <v>324</v>
      </c>
      <c r="I83" s="46">
        <v>2.2859729999999998</v>
      </c>
      <c r="J83" s="46" t="s">
        <v>324</v>
      </c>
      <c r="K83" s="133" t="s">
        <v>324</v>
      </c>
      <c r="L83" s="41" t="s">
        <v>139</v>
      </c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</row>
    <row r="84" spans="1:84">
      <c r="A84" s="40" t="s">
        <v>140</v>
      </c>
      <c r="B84" s="38">
        <v>9.8697789999999994</v>
      </c>
      <c r="C84" s="38">
        <v>8.3762629999999998</v>
      </c>
      <c r="D84" s="38">
        <v>10.542192</v>
      </c>
      <c r="E84" s="38">
        <v>13.423406999999999</v>
      </c>
      <c r="F84" s="38">
        <v>17.024239999999999</v>
      </c>
      <c r="G84" s="121">
        <v>79.391842999999994</v>
      </c>
      <c r="H84" s="38">
        <v>18.151140999999999</v>
      </c>
      <c r="I84" s="38">
        <v>62.733314999999997</v>
      </c>
      <c r="J84" s="38">
        <v>232.66386900000001</v>
      </c>
      <c r="K84" s="132">
        <v>143.00944799999999</v>
      </c>
      <c r="L84" s="41" t="s">
        <v>141</v>
      </c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</row>
    <row r="85" spans="1:84">
      <c r="A85" s="40" t="s">
        <v>142</v>
      </c>
      <c r="B85" s="38">
        <v>2406.7479079999998</v>
      </c>
      <c r="C85" s="38">
        <v>2567.7325839999999</v>
      </c>
      <c r="D85" s="38">
        <v>2968.0595750000002</v>
      </c>
      <c r="E85" s="38">
        <v>2884.587912</v>
      </c>
      <c r="F85" s="38">
        <v>2967.8140939999998</v>
      </c>
      <c r="G85" s="121">
        <v>162.833573</v>
      </c>
      <c r="H85" s="38">
        <v>150.25599199999999</v>
      </c>
      <c r="I85" s="38">
        <v>244.50958</v>
      </c>
      <c r="J85" s="38">
        <v>196.48587599999999</v>
      </c>
      <c r="K85" s="132">
        <v>278.80926199999999</v>
      </c>
      <c r="L85" s="41" t="s">
        <v>143</v>
      </c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</row>
    <row r="86" spans="1:84">
      <c r="A86" s="40" t="s">
        <v>144</v>
      </c>
      <c r="B86" s="38">
        <v>28.868621999999998</v>
      </c>
      <c r="C86" s="38">
        <v>26.028962</v>
      </c>
      <c r="D86" s="38">
        <v>26.059522999999999</v>
      </c>
      <c r="E86" s="38">
        <v>46.779738999999999</v>
      </c>
      <c r="F86" s="38">
        <v>28.137757000000001</v>
      </c>
      <c r="G86" s="121">
        <v>8.6806219999999996</v>
      </c>
      <c r="H86" s="38">
        <v>8.5889220000000002</v>
      </c>
      <c r="I86" s="38">
        <v>9.9791100000000004</v>
      </c>
      <c r="J86" s="38">
        <v>32.538297999999998</v>
      </c>
      <c r="K86" s="132">
        <v>33.211649999999999</v>
      </c>
      <c r="L86" s="41" t="s">
        <v>145</v>
      </c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</row>
    <row r="87" spans="1:84">
      <c r="A87" s="40" t="s">
        <v>146</v>
      </c>
      <c r="B87" s="38">
        <v>353.40559999999999</v>
      </c>
      <c r="C87" s="38">
        <v>398.42785500000002</v>
      </c>
      <c r="D87" s="38">
        <v>579.05459800000006</v>
      </c>
      <c r="E87" s="38">
        <v>588.94023900000002</v>
      </c>
      <c r="F87" s="38">
        <v>507.74557299999998</v>
      </c>
      <c r="G87" s="121">
        <v>1371.604331</v>
      </c>
      <c r="H87" s="38">
        <v>728.46305199999995</v>
      </c>
      <c r="I87" s="38">
        <v>1075.557798</v>
      </c>
      <c r="J87" s="38">
        <v>1504.929036</v>
      </c>
      <c r="K87" s="132">
        <v>1160.5548160000001</v>
      </c>
      <c r="L87" s="41" t="s">
        <v>147</v>
      </c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</row>
    <row r="88" spans="1:84">
      <c r="A88" s="40" t="s">
        <v>148</v>
      </c>
      <c r="B88" s="38" t="s">
        <v>324</v>
      </c>
      <c r="C88" s="38" t="s">
        <v>324</v>
      </c>
      <c r="D88" s="38" t="s">
        <v>324</v>
      </c>
      <c r="E88" s="38" t="s">
        <v>324</v>
      </c>
      <c r="F88" s="38">
        <v>2.5601449999999999</v>
      </c>
      <c r="G88" s="121" t="s">
        <v>324</v>
      </c>
      <c r="H88" s="38" t="s">
        <v>324</v>
      </c>
      <c r="I88" s="38" t="s">
        <v>324</v>
      </c>
      <c r="J88" s="38" t="s">
        <v>324</v>
      </c>
      <c r="K88" s="132">
        <v>0.764544</v>
      </c>
      <c r="L88" s="41" t="s">
        <v>214</v>
      </c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</row>
    <row r="89" spans="1:84">
      <c r="A89" s="40" t="s">
        <v>150</v>
      </c>
      <c r="B89" s="38">
        <v>527.90945699999997</v>
      </c>
      <c r="C89" s="38">
        <v>489.71633500000002</v>
      </c>
      <c r="D89" s="38">
        <v>499.89548400000001</v>
      </c>
      <c r="E89" s="38">
        <v>443.687254</v>
      </c>
      <c r="F89" s="38">
        <v>595.99662499999999</v>
      </c>
      <c r="G89" s="121">
        <v>75.427297999999993</v>
      </c>
      <c r="H89" s="38">
        <v>49.822056000000003</v>
      </c>
      <c r="I89" s="38">
        <v>49.641019</v>
      </c>
      <c r="J89" s="38">
        <v>72.022300999999999</v>
      </c>
      <c r="K89" s="132">
        <v>174.82038499999999</v>
      </c>
      <c r="L89" s="41" t="s">
        <v>151</v>
      </c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</row>
    <row r="90" spans="1:84">
      <c r="A90" s="40" t="s">
        <v>152</v>
      </c>
      <c r="B90" s="38">
        <v>17.520140999999999</v>
      </c>
      <c r="C90" s="38">
        <v>16.725787</v>
      </c>
      <c r="D90" s="38">
        <v>19.851755000000001</v>
      </c>
      <c r="E90" s="38">
        <v>35.578032</v>
      </c>
      <c r="F90" s="38">
        <v>33.683939000000002</v>
      </c>
      <c r="G90" s="121">
        <v>474.80548900000002</v>
      </c>
      <c r="H90" s="38">
        <v>186.860208</v>
      </c>
      <c r="I90" s="38">
        <v>262.64567499999998</v>
      </c>
      <c r="J90" s="38">
        <v>425.46185500000001</v>
      </c>
      <c r="K90" s="132">
        <v>332.29462100000001</v>
      </c>
      <c r="L90" s="41" t="s">
        <v>153</v>
      </c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</row>
    <row r="91" spans="1:84">
      <c r="A91" s="40" t="s">
        <v>154</v>
      </c>
      <c r="B91" s="38">
        <v>4.276224</v>
      </c>
      <c r="C91" s="38">
        <v>2.629956</v>
      </c>
      <c r="D91" s="38">
        <v>4.0521409999999998</v>
      </c>
      <c r="E91" s="38">
        <v>6.4462840000000003</v>
      </c>
      <c r="F91" s="38">
        <v>3.5101179999999998</v>
      </c>
      <c r="G91" s="121">
        <v>2.0673059999999999</v>
      </c>
      <c r="H91" s="38">
        <v>1.8816729999999999</v>
      </c>
      <c r="I91" s="38">
        <v>1.238664</v>
      </c>
      <c r="J91" s="38">
        <v>0.82807200000000003</v>
      </c>
      <c r="K91" s="132">
        <v>0.34230699999999997</v>
      </c>
      <c r="L91" s="41" t="s">
        <v>155</v>
      </c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</row>
    <row r="92" spans="1:84" s="232" customFormat="1" ht="13.5" thickBot="1">
      <c r="A92" s="40" t="s">
        <v>58</v>
      </c>
      <c r="B92" s="87">
        <v>249.15574699999999</v>
      </c>
      <c r="C92" s="87">
        <v>130.12053399999999</v>
      </c>
      <c r="D92" s="87">
        <v>156.770127</v>
      </c>
      <c r="E92" s="87">
        <v>237.18061299999999</v>
      </c>
      <c r="F92" s="87">
        <v>297.45264800000001</v>
      </c>
      <c r="G92" s="121">
        <v>16.860254000000001</v>
      </c>
      <c r="H92" s="38">
        <v>85.456939000000006</v>
      </c>
      <c r="I92" s="38">
        <v>106.910785</v>
      </c>
      <c r="J92" s="38">
        <v>33.401220000000002</v>
      </c>
      <c r="K92" s="132">
        <v>34.223022</v>
      </c>
      <c r="L92" s="41" t="s">
        <v>59</v>
      </c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</row>
    <row r="93" spans="1:84" ht="13.5" thickBot="1">
      <c r="A93" s="191" t="s">
        <v>156</v>
      </c>
      <c r="B93" s="15">
        <v>1515.3496419999999</v>
      </c>
      <c r="C93" s="15">
        <v>1052.8220819999999</v>
      </c>
      <c r="D93" s="15">
        <v>1372.898848</v>
      </c>
      <c r="E93" s="15">
        <v>1567.82033</v>
      </c>
      <c r="F93" s="15">
        <v>1547.8650660000001</v>
      </c>
      <c r="G93" s="118">
        <v>815.92026099999998</v>
      </c>
      <c r="H93" s="15">
        <v>774.86872500000004</v>
      </c>
      <c r="I93" s="15">
        <v>983.00394300000005</v>
      </c>
      <c r="J93" s="15">
        <v>1177.1023110000001</v>
      </c>
      <c r="K93" s="127">
        <v>1647.029798</v>
      </c>
      <c r="L93" s="201" t="s">
        <v>157</v>
      </c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</row>
    <row r="94" spans="1:84" s="99" customFormat="1" ht="20.25" customHeight="1" thickBot="1">
      <c r="A94" s="202" t="s">
        <v>158</v>
      </c>
      <c r="B94" s="15">
        <v>315.19343900000001</v>
      </c>
      <c r="C94" s="15">
        <v>151.98329699999999</v>
      </c>
      <c r="D94" s="15">
        <v>131.40754699999999</v>
      </c>
      <c r="E94" s="15">
        <v>46.257046000000003</v>
      </c>
      <c r="F94" s="15">
        <v>48.839697999999999</v>
      </c>
      <c r="G94" s="118">
        <v>10.584121</v>
      </c>
      <c r="H94" s="15">
        <v>9.6670719999999992</v>
      </c>
      <c r="I94" s="15">
        <v>17.201877</v>
      </c>
      <c r="J94" s="15">
        <v>10.525784</v>
      </c>
      <c r="K94" s="127">
        <v>30.387930000000001</v>
      </c>
      <c r="L94" s="273" t="s">
        <v>220</v>
      </c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</row>
    <row r="95" spans="1:84" s="99" customFormat="1" ht="20.25" customHeight="1" thickBot="1">
      <c r="A95" s="274" t="s">
        <v>85</v>
      </c>
      <c r="B95" s="15">
        <v>1200.156203</v>
      </c>
      <c r="C95" s="15">
        <v>900.83878500000003</v>
      </c>
      <c r="D95" s="15">
        <v>1241.491301</v>
      </c>
      <c r="E95" s="15">
        <v>1521.5632840000001</v>
      </c>
      <c r="F95" s="15">
        <v>1499.0253680000001</v>
      </c>
      <c r="G95" s="118">
        <v>805.33614</v>
      </c>
      <c r="H95" s="15">
        <v>765.20165299999996</v>
      </c>
      <c r="I95" s="15">
        <v>965.80206599999997</v>
      </c>
      <c r="J95" s="15">
        <v>1166.5765269999999</v>
      </c>
      <c r="K95" s="127">
        <v>1616.6418679999999</v>
      </c>
      <c r="L95" s="272" t="s">
        <v>110</v>
      </c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</row>
    <row r="96" spans="1:84" s="99" customFormat="1" ht="15.75">
      <c r="A96" s="205" t="s">
        <v>311</v>
      </c>
      <c r="B96" s="19">
        <v>987.39443200000005</v>
      </c>
      <c r="C96" s="19">
        <v>719.98961099999997</v>
      </c>
      <c r="D96" s="19">
        <v>839.12196900000004</v>
      </c>
      <c r="E96" s="19">
        <v>1075.8749459999999</v>
      </c>
      <c r="F96" s="19">
        <v>1128.2567079999999</v>
      </c>
      <c r="G96" s="126">
        <v>167.58817199999999</v>
      </c>
      <c r="H96" s="19">
        <v>179.670694</v>
      </c>
      <c r="I96" s="19">
        <v>214.997184</v>
      </c>
      <c r="J96" s="19">
        <v>352.864508</v>
      </c>
      <c r="K96" s="146">
        <v>464.659988</v>
      </c>
      <c r="L96" s="204" t="s">
        <v>312</v>
      </c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</row>
    <row r="97" spans="1:84" s="252" customFormat="1" ht="12.75" customHeight="1">
      <c r="A97" s="40" t="s">
        <v>160</v>
      </c>
      <c r="B97" s="46">
        <v>981.31329000000005</v>
      </c>
      <c r="C97" s="46">
        <v>719.09309199999996</v>
      </c>
      <c r="D97" s="46">
        <v>837.77965700000004</v>
      </c>
      <c r="E97" s="46">
        <v>1074.8643119999999</v>
      </c>
      <c r="F97" s="46">
        <v>1127.5201099999999</v>
      </c>
      <c r="G97" s="122">
        <v>113.95229500000001</v>
      </c>
      <c r="H97" s="46">
        <v>132.04518300000001</v>
      </c>
      <c r="I97" s="46">
        <v>138.13065800000001</v>
      </c>
      <c r="J97" s="46">
        <v>234.927514</v>
      </c>
      <c r="K97" s="133">
        <v>228.59891300000001</v>
      </c>
      <c r="L97" s="41" t="s">
        <v>161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</row>
    <row r="98" spans="1:84">
      <c r="A98" s="40" t="s">
        <v>255</v>
      </c>
      <c r="B98" s="38" t="s">
        <v>324</v>
      </c>
      <c r="C98" s="38" t="s">
        <v>324</v>
      </c>
      <c r="D98" s="38" t="s">
        <v>324</v>
      </c>
      <c r="E98" s="38" t="s">
        <v>324</v>
      </c>
      <c r="F98" s="38" t="s">
        <v>324</v>
      </c>
      <c r="G98" s="121">
        <v>0.34389500000000001</v>
      </c>
      <c r="H98" s="38">
        <v>0.91891199999999995</v>
      </c>
      <c r="I98" s="38">
        <v>0.44862800000000003</v>
      </c>
      <c r="J98" s="38">
        <v>14.562037</v>
      </c>
      <c r="K98" s="132">
        <v>101.816273</v>
      </c>
      <c r="L98" s="41" t="s">
        <v>257</v>
      </c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</row>
    <row r="99" spans="1:84">
      <c r="A99" s="40" t="s">
        <v>256</v>
      </c>
      <c r="B99" s="38" t="s">
        <v>324</v>
      </c>
      <c r="C99" s="38">
        <v>6.9751999999999995E-2</v>
      </c>
      <c r="D99" s="38">
        <v>6.2611E-2</v>
      </c>
      <c r="E99" s="38">
        <v>6.3738000000000003E-2</v>
      </c>
      <c r="F99" s="38">
        <v>5.8407000000000001E-2</v>
      </c>
      <c r="G99" s="121" t="s">
        <v>324</v>
      </c>
      <c r="H99" s="38" t="s">
        <v>324</v>
      </c>
      <c r="I99" s="38" t="s">
        <v>324</v>
      </c>
      <c r="J99" s="38" t="s">
        <v>324</v>
      </c>
      <c r="K99" s="132" t="s">
        <v>324</v>
      </c>
      <c r="L99" s="41" t="s">
        <v>258</v>
      </c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</row>
    <row r="100" spans="1:84">
      <c r="A100" s="40" t="s">
        <v>58</v>
      </c>
      <c r="B100" s="38">
        <v>6.0720619999999998</v>
      </c>
      <c r="C100" s="38">
        <v>0.82676700000000003</v>
      </c>
      <c r="D100" s="38">
        <v>1.279701</v>
      </c>
      <c r="E100" s="38">
        <v>0.94689599999999996</v>
      </c>
      <c r="F100" s="38">
        <v>0.67819099999999999</v>
      </c>
      <c r="G100" s="121">
        <v>53.291981999999997</v>
      </c>
      <c r="H100" s="38">
        <v>46.706598999999997</v>
      </c>
      <c r="I100" s="38">
        <v>76.417897999999994</v>
      </c>
      <c r="J100" s="38">
        <v>103.37495699999999</v>
      </c>
      <c r="K100" s="132">
        <v>134.24480199999999</v>
      </c>
      <c r="L100" s="41" t="s">
        <v>59</v>
      </c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</row>
    <row r="101" spans="1:84" ht="25.5">
      <c r="A101" s="92" t="s">
        <v>168</v>
      </c>
      <c r="B101" s="66">
        <v>92.081880999999996</v>
      </c>
      <c r="C101" s="66">
        <v>63.811652000000002</v>
      </c>
      <c r="D101" s="66">
        <v>150.28064900000001</v>
      </c>
      <c r="E101" s="66">
        <v>69.65307</v>
      </c>
      <c r="F101" s="66">
        <v>46.590437000000001</v>
      </c>
      <c r="G101" s="124">
        <v>168.07171600000001</v>
      </c>
      <c r="H101" s="66">
        <v>174.81241800000001</v>
      </c>
      <c r="I101" s="66">
        <v>194.30827600000001</v>
      </c>
      <c r="J101" s="66">
        <v>154.80605499999999</v>
      </c>
      <c r="K101" s="137">
        <v>174.21768800000001</v>
      </c>
      <c r="L101" s="206" t="s">
        <v>169</v>
      </c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</row>
    <row r="102" spans="1:84" ht="25.5">
      <c r="A102" s="92" t="s">
        <v>170</v>
      </c>
      <c r="B102" s="66">
        <v>92.452901999999995</v>
      </c>
      <c r="C102" s="66">
        <v>89.062914000000006</v>
      </c>
      <c r="D102" s="66">
        <v>223.691956</v>
      </c>
      <c r="E102" s="66">
        <v>333.81204500000001</v>
      </c>
      <c r="F102" s="66">
        <v>281.91105199999998</v>
      </c>
      <c r="G102" s="124">
        <v>369.89688899999999</v>
      </c>
      <c r="H102" s="66">
        <v>334.25063</v>
      </c>
      <c r="I102" s="66">
        <v>457.76458100000002</v>
      </c>
      <c r="J102" s="66">
        <v>520.45833400000004</v>
      </c>
      <c r="K102" s="137">
        <v>847.96249499999999</v>
      </c>
      <c r="L102" s="206" t="s">
        <v>171</v>
      </c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</row>
    <row r="103" spans="1:84" ht="13.5" thickBot="1">
      <c r="A103" s="51" t="s">
        <v>172</v>
      </c>
      <c r="B103" s="52">
        <v>28.226987999999999</v>
      </c>
      <c r="C103" s="52">
        <v>27.974608</v>
      </c>
      <c r="D103" s="52">
        <v>28.396726999999998</v>
      </c>
      <c r="E103" s="52">
        <v>42.223222999999997</v>
      </c>
      <c r="F103" s="52">
        <v>42.267170999999998</v>
      </c>
      <c r="G103" s="147">
        <v>99.779363000000004</v>
      </c>
      <c r="H103" s="52">
        <v>76.467911000000001</v>
      </c>
      <c r="I103" s="52">
        <v>98.732024999999993</v>
      </c>
      <c r="J103" s="52">
        <v>138.44763</v>
      </c>
      <c r="K103" s="148">
        <v>129.80169699999999</v>
      </c>
      <c r="L103" s="54" t="s">
        <v>173</v>
      </c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</row>
    <row r="104" spans="1:84" s="187" customFormat="1" ht="12">
      <c r="A104" s="188" t="s">
        <v>315</v>
      </c>
      <c r="B104" s="222"/>
      <c r="C104" s="222"/>
      <c r="D104" s="222"/>
      <c r="E104" s="222"/>
      <c r="F104" s="222"/>
      <c r="G104" s="217"/>
      <c r="H104" s="217"/>
      <c r="I104" s="217"/>
      <c r="J104" s="217"/>
      <c r="K104" s="217"/>
      <c r="L104" s="218" t="s">
        <v>318</v>
      </c>
      <c r="M104" s="186"/>
      <c r="N104" s="186"/>
    </row>
    <row r="105" spans="1:84" s="187" customFormat="1" ht="12">
      <c r="A105" s="188" t="s">
        <v>316</v>
      </c>
      <c r="B105" s="222"/>
      <c r="C105" s="222"/>
      <c r="D105" s="222"/>
      <c r="E105" s="222"/>
      <c r="F105" s="222"/>
      <c r="G105" s="217"/>
      <c r="H105" s="217"/>
      <c r="I105" s="217"/>
      <c r="J105" s="217"/>
      <c r="K105" s="217"/>
      <c r="L105" s="218" t="s">
        <v>319</v>
      </c>
      <c r="M105" s="186"/>
      <c r="N105" s="186"/>
    </row>
    <row r="106" spans="1:84" s="187" customFormat="1" ht="12">
      <c r="A106" s="188" t="s">
        <v>317</v>
      </c>
      <c r="B106" s="222"/>
      <c r="C106" s="222"/>
      <c r="D106" s="222"/>
      <c r="E106" s="222"/>
      <c r="F106" s="222"/>
      <c r="G106" s="217"/>
      <c r="H106" s="217"/>
      <c r="I106" s="217"/>
      <c r="J106" s="217"/>
      <c r="K106" s="217"/>
      <c r="L106" s="218" t="s">
        <v>320</v>
      </c>
      <c r="M106" s="186"/>
      <c r="N106" s="186"/>
    </row>
    <row r="107" spans="1:84" s="229" customFormat="1">
      <c r="A107" s="114"/>
      <c r="B107" s="244"/>
      <c r="C107" s="244"/>
      <c r="D107" s="244"/>
      <c r="E107" s="244"/>
      <c r="F107" s="244"/>
      <c r="G107" s="236"/>
      <c r="H107" s="236"/>
      <c r="I107" s="236"/>
      <c r="J107" s="236"/>
      <c r="K107" s="236"/>
      <c r="L107" s="235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230"/>
      <c r="AM107" s="230"/>
      <c r="AN107" s="230"/>
      <c r="AO107" s="230"/>
      <c r="AP107" s="230"/>
      <c r="AQ107" s="230"/>
      <c r="AR107" s="230"/>
      <c r="AS107" s="230"/>
      <c r="AT107" s="230"/>
      <c r="AU107" s="230"/>
      <c r="AV107" s="230"/>
      <c r="AW107" s="230"/>
      <c r="AX107" s="230"/>
      <c r="AY107" s="230"/>
      <c r="AZ107" s="230"/>
      <c r="BA107" s="230"/>
      <c r="BB107" s="230"/>
      <c r="BC107" s="230"/>
      <c r="BD107" s="230"/>
      <c r="BE107" s="230"/>
      <c r="BF107" s="230"/>
      <c r="BG107" s="230"/>
      <c r="BH107" s="230"/>
      <c r="BI107" s="230"/>
      <c r="BJ107" s="230"/>
      <c r="BK107" s="230"/>
      <c r="BL107" s="230"/>
      <c r="BM107" s="230"/>
      <c r="BN107" s="230"/>
      <c r="BO107" s="230"/>
      <c r="BP107" s="230"/>
      <c r="BQ107" s="230"/>
      <c r="BR107" s="230"/>
      <c r="BS107" s="230"/>
      <c r="BT107" s="230"/>
      <c r="BU107" s="230"/>
      <c r="BV107" s="230"/>
      <c r="BW107" s="230"/>
      <c r="BX107" s="230"/>
      <c r="BY107" s="230"/>
      <c r="BZ107" s="230"/>
      <c r="CA107" s="230"/>
      <c r="CB107" s="230"/>
      <c r="CC107" s="230"/>
      <c r="CD107" s="230"/>
      <c r="CE107" s="230"/>
      <c r="CF107" s="230"/>
    </row>
    <row r="108" spans="1:84" s="229" customFormat="1">
      <c r="A108" s="114"/>
      <c r="B108" s="244"/>
      <c r="C108" s="244"/>
      <c r="D108" s="244"/>
      <c r="E108" s="244"/>
      <c r="F108" s="244"/>
      <c r="G108" s="236"/>
      <c r="H108" s="236"/>
      <c r="I108" s="236"/>
      <c r="J108" s="236"/>
      <c r="K108" s="236"/>
      <c r="L108" s="235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0"/>
      <c r="AL108" s="230"/>
      <c r="AM108" s="230"/>
      <c r="AN108" s="230"/>
      <c r="AO108" s="230"/>
      <c r="AP108" s="230"/>
      <c r="AQ108" s="230"/>
      <c r="AR108" s="230"/>
      <c r="AS108" s="230"/>
      <c r="AT108" s="230"/>
      <c r="AU108" s="230"/>
      <c r="AV108" s="230"/>
      <c r="AW108" s="230"/>
      <c r="AX108" s="230"/>
      <c r="AY108" s="230"/>
      <c r="AZ108" s="230"/>
      <c r="BA108" s="230"/>
      <c r="BB108" s="230"/>
      <c r="BC108" s="230"/>
      <c r="BD108" s="230"/>
      <c r="BE108" s="230"/>
      <c r="BF108" s="230"/>
      <c r="BG108" s="230"/>
      <c r="BH108" s="230"/>
      <c r="BI108" s="230"/>
      <c r="BJ108" s="230"/>
      <c r="BK108" s="230"/>
      <c r="BL108" s="230"/>
      <c r="BM108" s="230"/>
      <c r="BN108" s="230"/>
      <c r="BO108" s="230"/>
      <c r="BP108" s="230"/>
      <c r="BQ108" s="230"/>
      <c r="BR108" s="230"/>
      <c r="BS108" s="230"/>
      <c r="BT108" s="230"/>
      <c r="BU108" s="230"/>
      <c r="BV108" s="230"/>
      <c r="BW108" s="230"/>
      <c r="BX108" s="230"/>
      <c r="BY108" s="230"/>
      <c r="BZ108" s="230"/>
      <c r="CA108" s="230"/>
      <c r="CB108" s="230"/>
      <c r="CC108" s="230"/>
      <c r="CD108" s="230"/>
      <c r="CE108" s="230"/>
      <c r="CF108" s="230"/>
    </row>
    <row r="109" spans="1:84" s="229" customFormat="1">
      <c r="A109" s="114"/>
      <c r="B109" s="244"/>
      <c r="C109" s="244"/>
      <c r="D109" s="244"/>
      <c r="E109" s="244"/>
      <c r="F109" s="244"/>
      <c r="G109" s="236"/>
      <c r="H109" s="236"/>
      <c r="I109" s="236"/>
      <c r="J109" s="236"/>
      <c r="K109" s="236"/>
      <c r="L109" s="235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  <c r="AD109" s="230"/>
      <c r="AE109" s="230"/>
      <c r="AF109" s="230"/>
      <c r="AG109" s="230"/>
      <c r="AH109" s="230"/>
      <c r="AI109" s="230"/>
      <c r="AJ109" s="230"/>
      <c r="AK109" s="230"/>
      <c r="AL109" s="230"/>
      <c r="AM109" s="230"/>
      <c r="AN109" s="230"/>
      <c r="AO109" s="230"/>
      <c r="AP109" s="230"/>
      <c r="AQ109" s="230"/>
      <c r="AR109" s="230"/>
      <c r="AS109" s="230"/>
      <c r="AT109" s="230"/>
      <c r="AU109" s="230"/>
      <c r="AV109" s="230"/>
      <c r="AW109" s="230"/>
      <c r="AX109" s="230"/>
      <c r="AY109" s="230"/>
      <c r="AZ109" s="230"/>
      <c r="BA109" s="230"/>
      <c r="BB109" s="230"/>
      <c r="BC109" s="230"/>
      <c r="BD109" s="230"/>
      <c r="BE109" s="230"/>
      <c r="BF109" s="230"/>
      <c r="BG109" s="230"/>
      <c r="BH109" s="230"/>
      <c r="BI109" s="230"/>
      <c r="BJ109" s="230"/>
      <c r="BK109" s="230"/>
      <c r="BL109" s="230"/>
      <c r="BM109" s="230"/>
      <c r="BN109" s="230"/>
      <c r="BO109" s="230"/>
      <c r="BP109" s="230"/>
      <c r="BQ109" s="230"/>
      <c r="BR109" s="230"/>
      <c r="BS109" s="230"/>
      <c r="BT109" s="230"/>
      <c r="BU109" s="230"/>
      <c r="BV109" s="230"/>
      <c r="BW109" s="230"/>
      <c r="BX109" s="230"/>
      <c r="BY109" s="230"/>
      <c r="BZ109" s="230"/>
      <c r="CA109" s="230"/>
      <c r="CB109" s="230"/>
      <c r="CC109" s="230"/>
      <c r="CD109" s="230"/>
      <c r="CE109" s="230"/>
      <c r="CF109" s="230"/>
    </row>
    <row r="110" spans="1:84" s="229" customFormat="1">
      <c r="A110" s="114"/>
      <c r="B110" s="244"/>
      <c r="C110" s="244"/>
      <c r="D110" s="244"/>
      <c r="E110" s="244"/>
      <c r="F110" s="244"/>
      <c r="G110" s="236"/>
      <c r="H110" s="236"/>
      <c r="I110" s="236"/>
      <c r="J110" s="236"/>
      <c r="K110" s="236"/>
      <c r="L110" s="235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0"/>
      <c r="AO110" s="230"/>
      <c r="AP110" s="230"/>
      <c r="AQ110" s="230"/>
      <c r="AR110" s="230"/>
      <c r="AS110" s="230"/>
      <c r="AT110" s="230"/>
      <c r="AU110" s="230"/>
      <c r="AV110" s="230"/>
      <c r="AW110" s="230"/>
      <c r="AX110" s="230"/>
      <c r="AY110" s="230"/>
      <c r="AZ110" s="230"/>
      <c r="BA110" s="230"/>
      <c r="BB110" s="230"/>
      <c r="BC110" s="230"/>
      <c r="BD110" s="230"/>
      <c r="BE110" s="230"/>
      <c r="BF110" s="230"/>
      <c r="BG110" s="230"/>
      <c r="BH110" s="230"/>
      <c r="BI110" s="230"/>
      <c r="BJ110" s="230"/>
      <c r="BK110" s="230"/>
      <c r="BL110" s="230"/>
      <c r="BM110" s="230"/>
      <c r="BN110" s="230"/>
      <c r="BO110" s="230"/>
      <c r="BP110" s="230"/>
      <c r="BQ110" s="230"/>
      <c r="BR110" s="230"/>
      <c r="BS110" s="230"/>
      <c r="BT110" s="230"/>
      <c r="BU110" s="230"/>
      <c r="BV110" s="230"/>
      <c r="BW110" s="230"/>
      <c r="BX110" s="230"/>
      <c r="BY110" s="230"/>
      <c r="BZ110" s="230"/>
      <c r="CA110" s="230"/>
      <c r="CB110" s="230"/>
      <c r="CC110" s="230"/>
      <c r="CD110" s="230"/>
      <c r="CE110" s="230"/>
      <c r="CF110" s="230"/>
    </row>
    <row r="111" spans="1:84" s="229" customFormat="1">
      <c r="A111" s="114"/>
      <c r="B111" s="244"/>
      <c r="C111" s="244"/>
      <c r="D111" s="244"/>
      <c r="E111" s="244"/>
      <c r="F111" s="244"/>
      <c r="G111" s="236"/>
      <c r="H111" s="236"/>
      <c r="I111" s="236"/>
      <c r="J111" s="236"/>
      <c r="K111" s="236"/>
      <c r="L111" s="235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0"/>
      <c r="AH111" s="230"/>
      <c r="AI111" s="230"/>
      <c r="AJ111" s="230"/>
      <c r="AK111" s="230"/>
      <c r="AL111" s="230"/>
      <c r="AM111" s="230"/>
      <c r="AN111" s="230"/>
      <c r="AO111" s="230"/>
      <c r="AP111" s="230"/>
      <c r="AQ111" s="230"/>
      <c r="AR111" s="230"/>
      <c r="AS111" s="230"/>
      <c r="AT111" s="230"/>
      <c r="AU111" s="230"/>
      <c r="AV111" s="230"/>
      <c r="AW111" s="230"/>
      <c r="AX111" s="230"/>
      <c r="AY111" s="230"/>
      <c r="AZ111" s="230"/>
      <c r="BA111" s="230"/>
      <c r="BB111" s="230"/>
      <c r="BC111" s="230"/>
      <c r="BD111" s="230"/>
      <c r="BE111" s="230"/>
      <c r="BF111" s="230"/>
      <c r="BG111" s="230"/>
      <c r="BH111" s="230"/>
      <c r="BI111" s="230"/>
      <c r="BJ111" s="230"/>
      <c r="BK111" s="230"/>
      <c r="BL111" s="230"/>
      <c r="BM111" s="230"/>
      <c r="BN111" s="230"/>
      <c r="BO111" s="230"/>
      <c r="BP111" s="230"/>
      <c r="BQ111" s="230"/>
      <c r="BR111" s="230"/>
      <c r="BS111" s="230"/>
      <c r="BT111" s="230"/>
      <c r="BU111" s="230"/>
      <c r="BV111" s="230"/>
      <c r="BW111" s="230"/>
      <c r="BX111" s="230"/>
      <c r="BY111" s="230"/>
      <c r="BZ111" s="230"/>
      <c r="CA111" s="230"/>
      <c r="CB111" s="230"/>
      <c r="CC111" s="230"/>
      <c r="CD111" s="230"/>
      <c r="CE111" s="230"/>
      <c r="CF111" s="230"/>
    </row>
    <row r="112" spans="1:84" s="229" customFormat="1">
      <c r="A112" s="114"/>
      <c r="B112" s="244"/>
      <c r="C112" s="244"/>
      <c r="D112" s="244"/>
      <c r="E112" s="244"/>
      <c r="F112" s="244"/>
      <c r="G112" s="236"/>
      <c r="H112" s="236"/>
      <c r="I112" s="236"/>
      <c r="J112" s="236"/>
      <c r="K112" s="236"/>
      <c r="L112" s="247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230"/>
      <c r="BC112" s="230"/>
      <c r="BD112" s="230"/>
      <c r="BE112" s="230"/>
      <c r="BF112" s="230"/>
      <c r="BG112" s="230"/>
      <c r="BH112" s="230"/>
      <c r="BI112" s="230"/>
      <c r="BJ112" s="230"/>
      <c r="BK112" s="230"/>
      <c r="BL112" s="230"/>
      <c r="BM112" s="230"/>
      <c r="BN112" s="230"/>
      <c r="BO112" s="230"/>
      <c r="BP112" s="230"/>
      <c r="BQ112" s="230"/>
      <c r="BR112" s="230"/>
      <c r="BS112" s="230"/>
      <c r="BT112" s="230"/>
      <c r="BU112" s="230"/>
      <c r="BV112" s="230"/>
      <c r="BW112" s="230"/>
      <c r="BX112" s="230"/>
      <c r="BY112" s="230"/>
      <c r="BZ112" s="230"/>
      <c r="CA112" s="230"/>
      <c r="CB112" s="230"/>
      <c r="CC112" s="230"/>
      <c r="CD112" s="230"/>
      <c r="CE112" s="230"/>
      <c r="CF112" s="230"/>
    </row>
    <row r="113" spans="1:84" s="229" customFormat="1">
      <c r="A113" s="114"/>
      <c r="B113" s="244"/>
      <c r="C113" s="244"/>
      <c r="D113" s="244"/>
      <c r="E113" s="244"/>
      <c r="F113" s="244"/>
      <c r="G113" s="236"/>
      <c r="H113" s="236"/>
      <c r="I113" s="236"/>
      <c r="J113" s="236"/>
      <c r="K113" s="236"/>
      <c r="L113" s="235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  <c r="AP113" s="230"/>
      <c r="AQ113" s="230"/>
      <c r="AR113" s="230"/>
      <c r="AS113" s="230"/>
      <c r="AT113" s="230"/>
      <c r="AU113" s="230"/>
      <c r="AV113" s="230"/>
      <c r="AW113" s="230"/>
      <c r="AX113" s="230"/>
      <c r="AY113" s="230"/>
      <c r="AZ113" s="230"/>
      <c r="BA113" s="230"/>
      <c r="BB113" s="230"/>
      <c r="BC113" s="230"/>
      <c r="BD113" s="230"/>
      <c r="BE113" s="230"/>
      <c r="BF113" s="230"/>
      <c r="BG113" s="230"/>
      <c r="BH113" s="230"/>
      <c r="BI113" s="230"/>
      <c r="BJ113" s="230"/>
      <c r="BK113" s="230"/>
      <c r="BL113" s="230"/>
      <c r="BM113" s="230"/>
      <c r="BN113" s="230"/>
      <c r="BO113" s="230"/>
      <c r="BP113" s="230"/>
      <c r="BQ113" s="230"/>
      <c r="BR113" s="230"/>
      <c r="BS113" s="230"/>
      <c r="BT113" s="230"/>
      <c r="BU113" s="230"/>
      <c r="BV113" s="230"/>
      <c r="BW113" s="230"/>
      <c r="BX113" s="230"/>
      <c r="BY113" s="230"/>
      <c r="BZ113" s="230"/>
      <c r="CA113" s="230"/>
      <c r="CB113" s="230"/>
      <c r="CC113" s="230"/>
      <c r="CD113" s="230"/>
      <c r="CE113" s="230"/>
      <c r="CF113" s="230"/>
    </row>
    <row r="114" spans="1:84" s="229" customFormat="1">
      <c r="A114" s="114"/>
      <c r="B114" s="244"/>
      <c r="C114" s="244"/>
      <c r="D114" s="244"/>
      <c r="E114" s="244"/>
      <c r="F114" s="244"/>
      <c r="G114" s="236"/>
      <c r="H114" s="236"/>
      <c r="I114" s="236"/>
      <c r="J114" s="236"/>
      <c r="K114" s="236"/>
      <c r="L114" s="235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0"/>
      <c r="AT114" s="230"/>
      <c r="AU114" s="230"/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  <c r="BP114" s="230"/>
      <c r="BQ114" s="230"/>
      <c r="BR114" s="230"/>
      <c r="BS114" s="230"/>
      <c r="BT114" s="230"/>
      <c r="BU114" s="230"/>
      <c r="BV114" s="230"/>
      <c r="BW114" s="230"/>
      <c r="BX114" s="230"/>
      <c r="BY114" s="230"/>
      <c r="BZ114" s="230"/>
      <c r="CA114" s="230"/>
      <c r="CB114" s="230"/>
      <c r="CC114" s="230"/>
      <c r="CD114" s="230"/>
      <c r="CE114" s="230"/>
      <c r="CF114" s="230"/>
    </row>
    <row r="115" spans="1:84" s="229" customFormat="1">
      <c r="A115" s="114"/>
      <c r="B115" s="244"/>
      <c r="C115" s="244"/>
      <c r="D115" s="244"/>
      <c r="E115" s="244"/>
      <c r="F115" s="244"/>
      <c r="G115" s="236"/>
      <c r="H115" s="236"/>
      <c r="I115" s="236"/>
      <c r="J115" s="236"/>
      <c r="K115" s="236"/>
      <c r="L115" s="235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0"/>
      <c r="AF115" s="230"/>
      <c r="AG115" s="230"/>
      <c r="AH115" s="230"/>
      <c r="AI115" s="230"/>
      <c r="AJ115" s="230"/>
      <c r="AK115" s="230"/>
      <c r="AL115" s="230"/>
      <c r="AM115" s="230"/>
      <c r="AN115" s="230"/>
      <c r="AO115" s="230"/>
      <c r="AP115" s="230"/>
      <c r="AQ115" s="230"/>
      <c r="AR115" s="230"/>
      <c r="AS115" s="230"/>
      <c r="AT115" s="230"/>
      <c r="AU115" s="230"/>
      <c r="AV115" s="230"/>
      <c r="AW115" s="230"/>
      <c r="AX115" s="230"/>
      <c r="AY115" s="230"/>
      <c r="AZ115" s="230"/>
      <c r="BA115" s="230"/>
      <c r="BB115" s="230"/>
      <c r="BC115" s="230"/>
      <c r="BD115" s="230"/>
      <c r="BE115" s="230"/>
      <c r="BF115" s="230"/>
      <c r="BG115" s="230"/>
      <c r="BH115" s="230"/>
      <c r="BI115" s="230"/>
      <c r="BJ115" s="230"/>
      <c r="BK115" s="230"/>
      <c r="BL115" s="230"/>
      <c r="BM115" s="230"/>
      <c r="BN115" s="230"/>
      <c r="BO115" s="230"/>
      <c r="BP115" s="230"/>
      <c r="BQ115" s="230"/>
      <c r="BR115" s="230"/>
      <c r="BS115" s="230"/>
      <c r="BT115" s="230"/>
      <c r="BU115" s="230"/>
      <c r="BV115" s="230"/>
      <c r="BW115" s="230"/>
      <c r="BX115" s="230"/>
      <c r="BY115" s="230"/>
      <c r="BZ115" s="230"/>
      <c r="CA115" s="230"/>
      <c r="CB115" s="230"/>
      <c r="CC115" s="230"/>
      <c r="CD115" s="230"/>
      <c r="CE115" s="230"/>
      <c r="CF115" s="230"/>
    </row>
    <row r="116" spans="1:84" s="229" customFormat="1">
      <c r="A116" s="114"/>
      <c r="B116" s="244"/>
      <c r="C116" s="244"/>
      <c r="D116" s="244"/>
      <c r="E116" s="244"/>
      <c r="F116" s="244"/>
      <c r="G116" s="236"/>
      <c r="H116" s="236"/>
      <c r="I116" s="236"/>
      <c r="J116" s="236"/>
      <c r="K116" s="236"/>
      <c r="L116" s="235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230"/>
      <c r="AL116" s="230"/>
      <c r="AM116" s="230"/>
      <c r="AN116" s="230"/>
      <c r="AO116" s="230"/>
      <c r="AP116" s="230"/>
      <c r="AQ116" s="230"/>
      <c r="AR116" s="230"/>
      <c r="AS116" s="230"/>
      <c r="AT116" s="230"/>
      <c r="AU116" s="230"/>
      <c r="AV116" s="230"/>
      <c r="AW116" s="230"/>
      <c r="AX116" s="230"/>
      <c r="AY116" s="230"/>
      <c r="AZ116" s="230"/>
      <c r="BA116" s="230"/>
      <c r="BB116" s="230"/>
      <c r="BC116" s="230"/>
      <c r="BD116" s="230"/>
      <c r="BE116" s="230"/>
      <c r="BF116" s="230"/>
      <c r="BG116" s="230"/>
      <c r="BH116" s="230"/>
      <c r="BI116" s="230"/>
      <c r="BJ116" s="230"/>
      <c r="BK116" s="230"/>
      <c r="BL116" s="230"/>
      <c r="BM116" s="230"/>
      <c r="BN116" s="230"/>
      <c r="BO116" s="230"/>
      <c r="BP116" s="230"/>
      <c r="BQ116" s="230"/>
      <c r="BR116" s="230"/>
      <c r="BS116" s="230"/>
      <c r="BT116" s="230"/>
      <c r="BU116" s="230"/>
      <c r="BV116" s="230"/>
      <c r="BW116" s="230"/>
      <c r="BX116" s="230"/>
      <c r="BY116" s="230"/>
      <c r="BZ116" s="230"/>
      <c r="CA116" s="230"/>
      <c r="CB116" s="230"/>
      <c r="CC116" s="230"/>
      <c r="CD116" s="230"/>
      <c r="CE116" s="230"/>
      <c r="CF116" s="230"/>
    </row>
    <row r="117" spans="1:84" s="229" customFormat="1">
      <c r="A117" s="114"/>
      <c r="B117" s="244"/>
      <c r="C117" s="244"/>
      <c r="D117" s="244"/>
      <c r="E117" s="244"/>
      <c r="F117" s="244"/>
      <c r="G117" s="236"/>
      <c r="H117" s="236"/>
      <c r="I117" s="236"/>
      <c r="J117" s="236"/>
      <c r="K117" s="236"/>
      <c r="L117" s="235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  <c r="CF117" s="230"/>
    </row>
    <row r="118" spans="1:84" s="229" customFormat="1">
      <c r="A118" s="114"/>
      <c r="B118" s="244"/>
      <c r="C118" s="244"/>
      <c r="D118" s="244"/>
      <c r="E118" s="244"/>
      <c r="F118" s="244"/>
      <c r="G118" s="236"/>
      <c r="H118" s="236"/>
      <c r="I118" s="236"/>
      <c r="J118" s="236"/>
      <c r="K118" s="236"/>
      <c r="L118" s="235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30"/>
      <c r="AO118" s="230"/>
      <c r="AP118" s="230"/>
      <c r="AQ118" s="230"/>
      <c r="AR118" s="230"/>
      <c r="AS118" s="230"/>
      <c r="AT118" s="230"/>
      <c r="AU118" s="230"/>
      <c r="AV118" s="230"/>
      <c r="AW118" s="230"/>
      <c r="AX118" s="230"/>
      <c r="AY118" s="230"/>
      <c r="AZ118" s="230"/>
      <c r="BA118" s="230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  <c r="BQ118" s="230"/>
      <c r="BR118" s="230"/>
      <c r="BS118" s="230"/>
      <c r="BT118" s="230"/>
      <c r="BU118" s="230"/>
      <c r="BV118" s="230"/>
      <c r="BW118" s="230"/>
      <c r="BX118" s="230"/>
      <c r="BY118" s="230"/>
      <c r="BZ118" s="230"/>
      <c r="CA118" s="230"/>
      <c r="CB118" s="230"/>
      <c r="CC118" s="230"/>
      <c r="CD118" s="230"/>
      <c r="CE118" s="230"/>
      <c r="CF118" s="230"/>
    </row>
    <row r="119" spans="1:84" s="229" customFormat="1">
      <c r="A119" s="114"/>
      <c r="B119" s="244"/>
      <c r="C119" s="244"/>
      <c r="D119" s="244"/>
      <c r="E119" s="244"/>
      <c r="F119" s="244"/>
      <c r="G119" s="236"/>
      <c r="H119" s="236"/>
      <c r="I119" s="236"/>
      <c r="J119" s="236"/>
      <c r="K119" s="236"/>
      <c r="L119" s="235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0"/>
      <c r="AP119" s="230"/>
      <c r="AQ119" s="230"/>
      <c r="AR119" s="230"/>
      <c r="AS119" s="230"/>
      <c r="AT119" s="230"/>
      <c r="AU119" s="230"/>
      <c r="AV119" s="230"/>
      <c r="AW119" s="230"/>
      <c r="AX119" s="230"/>
      <c r="AY119" s="230"/>
      <c r="AZ119" s="230"/>
      <c r="BA119" s="230"/>
      <c r="BB119" s="230"/>
      <c r="BC119" s="230"/>
      <c r="BD119" s="230"/>
      <c r="BE119" s="230"/>
      <c r="BF119" s="230"/>
      <c r="BG119" s="230"/>
      <c r="BH119" s="230"/>
      <c r="BI119" s="230"/>
      <c r="BJ119" s="230"/>
      <c r="BK119" s="230"/>
      <c r="BL119" s="230"/>
      <c r="BM119" s="230"/>
      <c r="BN119" s="230"/>
      <c r="BO119" s="230"/>
      <c r="BP119" s="230"/>
      <c r="BQ119" s="230"/>
      <c r="BR119" s="230"/>
      <c r="BS119" s="230"/>
      <c r="BT119" s="230"/>
      <c r="BU119" s="230"/>
      <c r="BV119" s="230"/>
      <c r="BW119" s="230"/>
      <c r="BX119" s="230"/>
      <c r="BY119" s="230"/>
      <c r="BZ119" s="230"/>
      <c r="CA119" s="230"/>
      <c r="CB119" s="230"/>
      <c r="CC119" s="230"/>
      <c r="CD119" s="230"/>
      <c r="CE119" s="230"/>
      <c r="CF119" s="230"/>
    </row>
    <row r="120" spans="1:84" s="229" customFormat="1">
      <c r="A120" s="114"/>
      <c r="B120" s="244"/>
      <c r="C120" s="244"/>
      <c r="D120" s="244"/>
      <c r="E120" s="244"/>
      <c r="F120" s="244"/>
      <c r="G120" s="236"/>
      <c r="H120" s="236"/>
      <c r="I120" s="236"/>
      <c r="J120" s="236"/>
      <c r="K120" s="236"/>
      <c r="L120" s="235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  <c r="AI120" s="230"/>
      <c r="AJ120" s="230"/>
      <c r="AK120" s="230"/>
      <c r="AL120" s="230"/>
      <c r="AM120" s="230"/>
      <c r="AN120" s="230"/>
      <c r="AO120" s="230"/>
      <c r="AP120" s="230"/>
      <c r="AQ120" s="230"/>
      <c r="AR120" s="230"/>
      <c r="AS120" s="230"/>
      <c r="AT120" s="230"/>
      <c r="AU120" s="230"/>
      <c r="AV120" s="230"/>
      <c r="AW120" s="230"/>
      <c r="AX120" s="230"/>
      <c r="AY120" s="230"/>
      <c r="AZ120" s="230"/>
      <c r="BA120" s="230"/>
      <c r="BB120" s="230"/>
      <c r="BC120" s="230"/>
      <c r="BD120" s="230"/>
      <c r="BE120" s="230"/>
      <c r="BF120" s="230"/>
      <c r="BG120" s="230"/>
      <c r="BH120" s="230"/>
      <c r="BI120" s="230"/>
      <c r="BJ120" s="230"/>
      <c r="BK120" s="230"/>
      <c r="BL120" s="230"/>
      <c r="BM120" s="230"/>
      <c r="BN120" s="230"/>
      <c r="BO120" s="230"/>
      <c r="BP120" s="230"/>
      <c r="BQ120" s="230"/>
      <c r="BR120" s="230"/>
      <c r="BS120" s="230"/>
      <c r="BT120" s="230"/>
      <c r="BU120" s="230"/>
      <c r="BV120" s="230"/>
      <c r="BW120" s="230"/>
      <c r="BX120" s="230"/>
      <c r="BY120" s="230"/>
      <c r="BZ120" s="230"/>
      <c r="CA120" s="230"/>
      <c r="CB120" s="230"/>
      <c r="CC120" s="230"/>
      <c r="CD120" s="230"/>
      <c r="CE120" s="230"/>
      <c r="CF120" s="230"/>
    </row>
    <row r="121" spans="1:84" s="229" customFormat="1">
      <c r="A121" s="114"/>
      <c r="B121" s="244"/>
      <c r="C121" s="244"/>
      <c r="D121" s="244"/>
      <c r="E121" s="244"/>
      <c r="F121" s="244"/>
      <c r="G121" s="236"/>
      <c r="H121" s="236"/>
      <c r="I121" s="236"/>
      <c r="J121" s="236"/>
      <c r="K121" s="236"/>
      <c r="L121" s="235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30"/>
      <c r="AH121" s="230"/>
      <c r="AI121" s="230"/>
      <c r="AJ121" s="230"/>
      <c r="AK121" s="230"/>
      <c r="AL121" s="230"/>
      <c r="AM121" s="230"/>
      <c r="AN121" s="230"/>
      <c r="AO121" s="230"/>
      <c r="AP121" s="230"/>
      <c r="AQ121" s="230"/>
      <c r="AR121" s="230"/>
      <c r="AS121" s="230"/>
      <c r="AT121" s="230"/>
      <c r="AU121" s="230"/>
      <c r="AV121" s="230"/>
      <c r="AW121" s="230"/>
      <c r="AX121" s="230"/>
      <c r="AY121" s="230"/>
      <c r="AZ121" s="230"/>
      <c r="BA121" s="230"/>
      <c r="BB121" s="230"/>
      <c r="BC121" s="230"/>
      <c r="BD121" s="230"/>
      <c r="BE121" s="230"/>
      <c r="BF121" s="230"/>
      <c r="BG121" s="230"/>
      <c r="BH121" s="230"/>
      <c r="BI121" s="230"/>
      <c r="BJ121" s="230"/>
      <c r="BK121" s="230"/>
      <c r="BL121" s="230"/>
      <c r="BM121" s="230"/>
      <c r="BN121" s="230"/>
      <c r="BO121" s="230"/>
      <c r="BP121" s="230"/>
      <c r="BQ121" s="230"/>
      <c r="BR121" s="230"/>
      <c r="BS121" s="230"/>
      <c r="BT121" s="230"/>
      <c r="BU121" s="230"/>
      <c r="BV121" s="230"/>
      <c r="BW121" s="230"/>
      <c r="BX121" s="230"/>
      <c r="BY121" s="230"/>
      <c r="BZ121" s="230"/>
      <c r="CA121" s="230"/>
      <c r="CB121" s="230"/>
      <c r="CC121" s="230"/>
      <c r="CD121" s="230"/>
      <c r="CE121" s="230"/>
      <c r="CF121" s="230"/>
    </row>
    <row r="122" spans="1:84">
      <c r="B122" s="235"/>
      <c r="C122" s="235"/>
      <c r="D122" s="235"/>
      <c r="E122" s="235"/>
      <c r="F122" s="235"/>
    </row>
    <row r="123" spans="1:84">
      <c r="B123" s="235"/>
      <c r="C123" s="235"/>
      <c r="D123" s="235"/>
      <c r="E123" s="235"/>
      <c r="F123" s="235"/>
    </row>
    <row r="124" spans="1:84">
      <c r="B124" s="235"/>
      <c r="C124" s="235"/>
      <c r="D124" s="235"/>
      <c r="E124" s="235"/>
      <c r="F124" s="235"/>
    </row>
    <row r="125" spans="1:84">
      <c r="B125" s="235"/>
      <c r="C125" s="235"/>
      <c r="D125" s="235"/>
      <c r="E125" s="235"/>
      <c r="F125" s="235"/>
    </row>
    <row r="126" spans="1:84">
      <c r="B126" s="235"/>
      <c r="C126" s="235"/>
      <c r="D126" s="235"/>
      <c r="E126" s="235"/>
      <c r="F126" s="235"/>
    </row>
    <row r="127" spans="1:84">
      <c r="B127" s="235"/>
      <c r="C127" s="235"/>
      <c r="D127" s="235"/>
      <c r="E127" s="235"/>
      <c r="F127" s="235"/>
    </row>
    <row r="128" spans="1:84">
      <c r="B128" s="235"/>
      <c r="C128" s="235"/>
      <c r="D128" s="235"/>
      <c r="E128" s="235"/>
      <c r="F128" s="235"/>
    </row>
    <row r="129" spans="2:6">
      <c r="B129" s="235"/>
      <c r="C129" s="235"/>
      <c r="D129" s="235"/>
      <c r="E129" s="235"/>
      <c r="F129" s="235"/>
    </row>
    <row r="130" spans="2:6">
      <c r="B130" s="235"/>
      <c r="C130" s="235"/>
      <c r="D130" s="235"/>
      <c r="E130" s="235"/>
      <c r="F130" s="235"/>
    </row>
    <row r="131" spans="2:6">
      <c r="B131" s="235"/>
      <c r="C131" s="235"/>
      <c r="D131" s="235"/>
      <c r="E131" s="235"/>
      <c r="F131" s="235"/>
    </row>
    <row r="132" spans="2:6">
      <c r="B132" s="235"/>
      <c r="C132" s="235"/>
      <c r="D132" s="235"/>
      <c r="E132" s="235"/>
      <c r="F132" s="235"/>
    </row>
  </sheetData>
  <mergeCells count="3">
    <mergeCell ref="A3:L3"/>
    <mergeCell ref="B4:F4"/>
    <mergeCell ref="G4:K4"/>
  </mergeCells>
  <printOptions horizontalCentered="1" verticalCentered="1"/>
  <pageMargins left="0.19685039370078741" right="0.19685039370078741" top="0" bottom="0" header="0.19685039370078741" footer="0.11811023622047245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F138"/>
  <sheetViews>
    <sheetView zoomScaleNormal="100" zoomScaleSheetLayoutView="75" workbookViewId="0">
      <selection activeCell="A3" sqref="A3:L3"/>
    </sheetView>
  </sheetViews>
  <sheetFormatPr defaultRowHeight="12.75"/>
  <cols>
    <col min="1" max="1" width="31.42578125" style="114" customWidth="1"/>
    <col min="2" max="2" width="9.7109375" style="230" bestFit="1" customWidth="1"/>
    <col min="3" max="5" width="9.42578125" style="230" bestFit="1" customWidth="1"/>
    <col min="6" max="6" width="9.28515625" style="230" customWidth="1"/>
    <col min="7" max="7" width="9.7109375" style="230" customWidth="1"/>
    <col min="8" max="8" width="9.5703125" style="230" customWidth="1"/>
    <col min="9" max="9" width="9.85546875" style="230" customWidth="1"/>
    <col min="10" max="10" width="10.42578125" style="230" bestFit="1" customWidth="1"/>
    <col min="11" max="11" width="10.28515625" style="230" customWidth="1"/>
    <col min="12" max="12" width="31.42578125" style="235" customWidth="1"/>
    <col min="13" max="13" width="5.5703125" style="229" customWidth="1"/>
    <col min="14" max="14" width="9.140625" style="229"/>
    <col min="15" max="16384" width="9.140625" style="230"/>
  </cols>
  <sheetData>
    <row r="1" spans="1:84" ht="17.25" customHeight="1">
      <c r="A1" s="207" t="s">
        <v>343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  <c r="N1" s="211"/>
    </row>
    <row r="2" spans="1:84" ht="15.75">
      <c r="A2" s="207" t="s">
        <v>344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  <c r="N2" s="211"/>
    </row>
    <row r="3" spans="1:84" ht="18" customHeight="1">
      <c r="A3" s="279" t="s">
        <v>268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N3" s="213"/>
    </row>
    <row r="4" spans="1:84" ht="20.25" customHeight="1" thickBot="1">
      <c r="A4" s="8" t="s">
        <v>0</v>
      </c>
      <c r="B4" s="277" t="s">
        <v>1</v>
      </c>
      <c r="C4" s="277"/>
      <c r="D4" s="277"/>
      <c r="E4" s="277"/>
      <c r="F4" s="277"/>
      <c r="G4" s="277" t="s">
        <v>232</v>
      </c>
      <c r="H4" s="277"/>
      <c r="I4" s="277"/>
      <c r="J4" s="277"/>
      <c r="K4" s="277"/>
      <c r="L4" s="9" t="s">
        <v>3</v>
      </c>
    </row>
    <row r="5" spans="1:84" s="99" customFormat="1" ht="15.75" customHeight="1" thickBot="1">
      <c r="A5" s="189"/>
      <c r="B5" s="215">
        <v>2008</v>
      </c>
      <c r="C5" s="215">
        <v>2009</v>
      </c>
      <c r="D5" s="215">
        <v>2010</v>
      </c>
      <c r="E5" s="215">
        <v>2011</v>
      </c>
      <c r="F5" s="219">
        <v>2012</v>
      </c>
      <c r="G5" s="215">
        <v>2008</v>
      </c>
      <c r="H5" s="215">
        <v>2009</v>
      </c>
      <c r="I5" s="215">
        <v>2010</v>
      </c>
      <c r="J5" s="215">
        <v>2011</v>
      </c>
      <c r="K5" s="219">
        <v>2012</v>
      </c>
      <c r="L5" s="190" t="s">
        <v>4</v>
      </c>
      <c r="M5" s="98"/>
      <c r="N5" s="98"/>
    </row>
    <row r="6" spans="1:84" s="99" customFormat="1" ht="19.5" customHeight="1" thickBot="1">
      <c r="A6" s="191" t="s">
        <v>5</v>
      </c>
      <c r="B6" s="15">
        <v>22924.739042932102</v>
      </c>
      <c r="C6" s="15">
        <v>17852.438118954233</v>
      </c>
      <c r="D6" s="15">
        <v>19777.779131341591</v>
      </c>
      <c r="E6" s="15">
        <v>23619.85422667992</v>
      </c>
      <c r="F6" s="15">
        <v>28117.622525999999</v>
      </c>
      <c r="G6" s="118">
        <v>33776.782078965858</v>
      </c>
      <c r="H6" s="15">
        <v>22880.158146278511</v>
      </c>
      <c r="I6" s="15">
        <v>31603.628387693941</v>
      </c>
      <c r="J6" s="15">
        <v>41246.427467529895</v>
      </c>
      <c r="K6" s="127">
        <v>52138.225673000001</v>
      </c>
      <c r="L6" s="192" t="s">
        <v>6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</row>
    <row r="7" spans="1:84" ht="19.5" customHeight="1">
      <c r="A7" s="17" t="s">
        <v>7</v>
      </c>
      <c r="B7" s="18">
        <v>5233.4186786158007</v>
      </c>
      <c r="C7" s="18">
        <v>4677.0277826012953</v>
      </c>
      <c r="D7" s="18">
        <v>4352.3459762877601</v>
      </c>
      <c r="E7" s="18">
        <v>5051.6895203883296</v>
      </c>
      <c r="F7" s="18">
        <v>5887.4849130000002</v>
      </c>
      <c r="G7" s="126">
        <v>510.71801822780009</v>
      </c>
      <c r="H7" s="19">
        <v>544.02470303527502</v>
      </c>
      <c r="I7" s="19">
        <v>797.74680046947003</v>
      </c>
      <c r="J7" s="19">
        <v>901.96259621963998</v>
      </c>
      <c r="K7" s="146">
        <v>1235.7123899999999</v>
      </c>
      <c r="L7" s="36" t="s">
        <v>8</v>
      </c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</row>
    <row r="8" spans="1:84" ht="20.100000000000001" customHeight="1">
      <c r="A8" s="85" t="s">
        <v>9</v>
      </c>
      <c r="B8" s="22">
        <v>11913.577765267069</v>
      </c>
      <c r="C8" s="22">
        <v>9268.0954076808903</v>
      </c>
      <c r="D8" s="22">
        <v>10491.603471245729</v>
      </c>
      <c r="E8" s="22">
        <v>13806.695763323731</v>
      </c>
      <c r="F8" s="129">
        <v>15754.215158000001</v>
      </c>
      <c r="G8" s="22">
        <v>4582.6452139049179</v>
      </c>
      <c r="H8" s="22">
        <v>4256.4900392754853</v>
      </c>
      <c r="I8" s="22">
        <v>5567.9671339059605</v>
      </c>
      <c r="J8" s="22">
        <v>6976.0626683589599</v>
      </c>
      <c r="K8" s="129">
        <v>10588.744962999999</v>
      </c>
      <c r="L8" s="193" t="s">
        <v>10</v>
      </c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</row>
    <row r="9" spans="1:84" ht="23.25" customHeight="1">
      <c r="A9" s="85" t="s">
        <v>326</v>
      </c>
      <c r="B9" s="22" t="s">
        <v>324</v>
      </c>
      <c r="C9" s="22">
        <v>1.5662057309250002</v>
      </c>
      <c r="D9" s="22">
        <v>0.30795434232000002</v>
      </c>
      <c r="E9" s="22">
        <v>0.18289015358999999</v>
      </c>
      <c r="F9" s="129">
        <v>3.8311359999999999</v>
      </c>
      <c r="G9" s="22">
        <v>28671.81570166667</v>
      </c>
      <c r="H9" s="22">
        <v>18069.9941015</v>
      </c>
      <c r="I9" s="22">
        <v>25236.245607000001</v>
      </c>
      <c r="J9" s="22">
        <v>33357.732539999997</v>
      </c>
      <c r="K9" s="129">
        <v>30676.561104</v>
      </c>
      <c r="L9" s="193" t="s">
        <v>281</v>
      </c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</row>
    <row r="10" spans="1:84" ht="20.100000000000001" customHeight="1" thickBot="1">
      <c r="A10" s="194" t="s">
        <v>183</v>
      </c>
      <c r="B10" s="18">
        <v>5777.7425990492347</v>
      </c>
      <c r="C10" s="18">
        <v>3907.3149286720454</v>
      </c>
      <c r="D10" s="18">
        <v>4933.8296838080996</v>
      </c>
      <c r="E10" s="18">
        <v>4761.4689429678601</v>
      </c>
      <c r="F10" s="128">
        <v>6475.9224549999999</v>
      </c>
      <c r="G10" s="164">
        <v>11.603145166466668</v>
      </c>
      <c r="H10" s="18">
        <v>9.6493024677499992</v>
      </c>
      <c r="I10" s="18">
        <v>1.66884631851</v>
      </c>
      <c r="J10" s="18">
        <v>10.669662951299999</v>
      </c>
      <c r="K10" s="128">
        <v>9637.2072160000007</v>
      </c>
      <c r="L10" s="195" t="s">
        <v>194</v>
      </c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</row>
    <row r="11" spans="1:84" s="99" customFormat="1" ht="13.5" thickBot="1">
      <c r="A11" s="189" t="s">
        <v>11</v>
      </c>
      <c r="B11" s="27">
        <v>3934.9438074712839</v>
      </c>
      <c r="C11" s="27">
        <v>3086.9870587139649</v>
      </c>
      <c r="D11" s="27">
        <v>3119.0094777663899</v>
      </c>
      <c r="E11" s="27">
        <v>3530.18293589118</v>
      </c>
      <c r="F11" s="130">
        <v>4180.5651079999998</v>
      </c>
      <c r="G11" s="27">
        <v>298.71360434113336</v>
      </c>
      <c r="H11" s="27">
        <v>366.15426785553001</v>
      </c>
      <c r="I11" s="27">
        <v>423.25611987992994</v>
      </c>
      <c r="J11" s="27">
        <v>520.88394810954003</v>
      </c>
      <c r="K11" s="130">
        <v>490.69043099999999</v>
      </c>
      <c r="L11" s="196" t="s">
        <v>12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</row>
    <row r="12" spans="1:84" ht="18" customHeight="1" thickBot="1">
      <c r="A12" s="263" t="s">
        <v>288</v>
      </c>
      <c r="B12" s="15">
        <v>3290.1917569580169</v>
      </c>
      <c r="C12" s="15">
        <v>2907.5678300588702</v>
      </c>
      <c r="D12" s="15">
        <v>2809.7361473986798</v>
      </c>
      <c r="E12" s="15">
        <v>2981.7706373389501</v>
      </c>
      <c r="F12" s="127">
        <v>3527.2516409999998</v>
      </c>
      <c r="G12" s="264">
        <v>283.30333110078334</v>
      </c>
      <c r="H12" s="264">
        <v>308.615496616185</v>
      </c>
      <c r="I12" s="264">
        <v>371.02916694140998</v>
      </c>
      <c r="J12" s="264">
        <v>470.39846334869998</v>
      </c>
      <c r="K12" s="265">
        <v>433.07264099999998</v>
      </c>
      <c r="L12" s="192" t="s">
        <v>294</v>
      </c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</row>
    <row r="13" spans="1:84" ht="15.75" customHeight="1">
      <c r="A13" s="32" t="s">
        <v>13</v>
      </c>
      <c r="B13" s="22">
        <v>3334.6796435227502</v>
      </c>
      <c r="C13" s="22">
        <v>2775.1012544144451</v>
      </c>
      <c r="D13" s="22">
        <v>2689.6573297943996</v>
      </c>
      <c r="E13" s="22">
        <v>2956.3315041040501</v>
      </c>
      <c r="F13" s="129">
        <v>3506.8509629999999</v>
      </c>
      <c r="G13" s="33">
        <v>290.34905601188336</v>
      </c>
      <c r="H13" s="33">
        <v>350.94475753941998</v>
      </c>
      <c r="I13" s="33">
        <v>399.70687410564</v>
      </c>
      <c r="J13" s="33">
        <v>516.15068976404996</v>
      </c>
      <c r="K13" s="131">
        <v>481.88978900000001</v>
      </c>
      <c r="L13" s="34" t="s">
        <v>14</v>
      </c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</row>
    <row r="14" spans="1:84" ht="15.75" customHeight="1">
      <c r="A14" s="197" t="s">
        <v>15</v>
      </c>
      <c r="B14" s="18">
        <v>3099.1677633915838</v>
      </c>
      <c r="C14" s="18">
        <v>2719.4274800907501</v>
      </c>
      <c r="D14" s="18">
        <v>2588.1127144255802</v>
      </c>
      <c r="E14" s="18">
        <v>2774.9526851877899</v>
      </c>
      <c r="F14" s="128">
        <v>3266.879324</v>
      </c>
      <c r="G14" s="18">
        <v>279.42509240900006</v>
      </c>
      <c r="H14" s="18">
        <v>299.18488115515999</v>
      </c>
      <c r="I14" s="18">
        <v>354.92628983033995</v>
      </c>
      <c r="J14" s="18">
        <v>470.00789751282002</v>
      </c>
      <c r="K14" s="128">
        <v>429.64740499999999</v>
      </c>
      <c r="L14" s="36" t="s">
        <v>16</v>
      </c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</row>
    <row r="15" spans="1:84">
      <c r="A15" s="40" t="s">
        <v>17</v>
      </c>
      <c r="B15" s="38">
        <v>11.004390226683336</v>
      </c>
      <c r="C15" s="38">
        <v>20.245680793250003</v>
      </c>
      <c r="D15" s="38">
        <v>27.70411183089</v>
      </c>
      <c r="E15" s="38">
        <v>59.394332257649992</v>
      </c>
      <c r="F15" s="132">
        <v>40.701390000000004</v>
      </c>
      <c r="G15" s="38">
        <v>0.55374318263333333</v>
      </c>
      <c r="H15" s="38">
        <v>0.25100956270500002</v>
      </c>
      <c r="I15" s="38">
        <v>0.44989505735999996</v>
      </c>
      <c r="J15" s="7">
        <v>0.13730350647</v>
      </c>
      <c r="K15" s="132">
        <v>0.40751599999999999</v>
      </c>
      <c r="L15" s="41" t="s">
        <v>18</v>
      </c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</row>
    <row r="16" spans="1:84">
      <c r="A16" s="40" t="s">
        <v>19</v>
      </c>
      <c r="B16" s="38">
        <v>375.63026817170004</v>
      </c>
      <c r="C16" s="38">
        <v>189.45513261152499</v>
      </c>
      <c r="D16" s="38">
        <v>198.68510236664997</v>
      </c>
      <c r="E16" s="38">
        <v>151.39023296753999</v>
      </c>
      <c r="F16" s="132">
        <v>273.828485</v>
      </c>
      <c r="G16" s="38">
        <v>14.266922072916667</v>
      </c>
      <c r="H16" s="38">
        <v>24.112962262345</v>
      </c>
      <c r="I16" s="38">
        <v>32.413281659399999</v>
      </c>
      <c r="J16" s="38">
        <v>43.497755010959999</v>
      </c>
      <c r="K16" s="132">
        <v>44.333499000000003</v>
      </c>
      <c r="L16" s="41" t="s">
        <v>20</v>
      </c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</row>
    <row r="17" spans="1:84">
      <c r="A17" s="40" t="s">
        <v>21</v>
      </c>
      <c r="B17" s="38">
        <v>122.52272858085001</v>
      </c>
      <c r="C17" s="38">
        <v>130.88910851445002</v>
      </c>
      <c r="D17" s="38">
        <v>131.55503755037998</v>
      </c>
      <c r="E17" s="38">
        <v>147.65251282061999</v>
      </c>
      <c r="F17" s="132">
        <v>118.105745</v>
      </c>
      <c r="G17" s="38" t="s">
        <v>324</v>
      </c>
      <c r="H17" s="38">
        <v>0.68841478557500002</v>
      </c>
      <c r="I17" s="38">
        <v>0.35258389872000001</v>
      </c>
      <c r="J17" s="38">
        <v>5.6072486234099994</v>
      </c>
      <c r="K17" s="132">
        <v>1.4799629999999999</v>
      </c>
      <c r="L17" s="41" t="s">
        <v>22</v>
      </c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</row>
    <row r="18" spans="1:84">
      <c r="A18" s="40" t="s">
        <v>23</v>
      </c>
      <c r="B18" s="38">
        <v>57.470346768900008</v>
      </c>
      <c r="C18" s="38">
        <v>28.07844417147</v>
      </c>
      <c r="D18" s="38">
        <v>35.757728548050004</v>
      </c>
      <c r="E18" s="38">
        <v>28.763052088079998</v>
      </c>
      <c r="F18" s="132">
        <v>29.158234</v>
      </c>
      <c r="G18" s="38" t="s">
        <v>324</v>
      </c>
      <c r="H18" s="38">
        <v>2.3170003447250003</v>
      </c>
      <c r="I18" s="38">
        <v>1.9600671779699999</v>
      </c>
      <c r="J18" s="38">
        <v>2.0025146715599997</v>
      </c>
      <c r="K18" s="132">
        <v>1.560621</v>
      </c>
      <c r="L18" s="41" t="s">
        <v>24</v>
      </c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</row>
    <row r="19" spans="1:84">
      <c r="A19" s="40" t="s">
        <v>25</v>
      </c>
      <c r="B19" s="38">
        <v>275.53524382041667</v>
      </c>
      <c r="C19" s="38">
        <v>253.67033481102501</v>
      </c>
      <c r="D19" s="38">
        <v>434.04666234885002</v>
      </c>
      <c r="E19" s="38">
        <v>367.55977029879</v>
      </c>
      <c r="F19" s="132">
        <v>390.441619</v>
      </c>
      <c r="G19" s="38">
        <v>33.658086923216672</v>
      </c>
      <c r="H19" s="38">
        <v>26.650576795480003</v>
      </c>
      <c r="I19" s="38">
        <v>31.40504380326</v>
      </c>
      <c r="J19" s="38">
        <v>16.712850792929999</v>
      </c>
      <c r="K19" s="132">
        <v>44.695954</v>
      </c>
      <c r="L19" s="41" t="s">
        <v>26</v>
      </c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</row>
    <row r="20" spans="1:84">
      <c r="A20" s="40" t="s">
        <v>27</v>
      </c>
      <c r="B20" s="38">
        <v>616.03961577749999</v>
      </c>
      <c r="C20" s="38">
        <v>634.00023072397005</v>
      </c>
      <c r="D20" s="38">
        <v>596.57261463410998</v>
      </c>
      <c r="E20" s="38">
        <v>633.90778213532997</v>
      </c>
      <c r="F20" s="132">
        <v>689.33946700000001</v>
      </c>
      <c r="G20" s="38">
        <v>9.1311188136166663</v>
      </c>
      <c r="H20" s="38">
        <v>12.067605989010001</v>
      </c>
      <c r="I20" s="38">
        <v>32.395104738089998</v>
      </c>
      <c r="J20" s="38">
        <v>27.209176292309998</v>
      </c>
      <c r="K20" s="132">
        <v>49.801850000000002</v>
      </c>
      <c r="L20" s="41" t="s">
        <v>28</v>
      </c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</row>
    <row r="21" spans="1:84">
      <c r="A21" s="40" t="s">
        <v>29</v>
      </c>
      <c r="B21" s="38">
        <v>3.2045317771166668</v>
      </c>
      <c r="C21" s="38">
        <v>45.034865361090006</v>
      </c>
      <c r="D21" s="38">
        <v>5.4772377320999999</v>
      </c>
      <c r="E21" s="38">
        <v>8.6016317788500007</v>
      </c>
      <c r="F21" s="132">
        <v>12.896034999999999</v>
      </c>
      <c r="G21" s="38">
        <v>3.6183294093666674</v>
      </c>
      <c r="H21" s="38">
        <v>8.6068844326850016</v>
      </c>
      <c r="I21" s="38">
        <v>6.2910379270499996</v>
      </c>
      <c r="J21" s="38">
        <v>8.4373450761299988</v>
      </c>
      <c r="K21" s="132">
        <v>3.770629</v>
      </c>
      <c r="L21" s="41" t="s">
        <v>30</v>
      </c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</row>
    <row r="22" spans="1:84">
      <c r="A22" s="40" t="s">
        <v>31</v>
      </c>
      <c r="B22" s="38">
        <v>40.984493573216668</v>
      </c>
      <c r="C22" s="38">
        <v>43.974868620209996</v>
      </c>
      <c r="D22" s="38">
        <v>47.50107563505</v>
      </c>
      <c r="E22" s="38">
        <v>52.019768805539996</v>
      </c>
      <c r="F22" s="132">
        <v>61.917060999999997</v>
      </c>
      <c r="G22" s="38">
        <v>1.9191102193166669</v>
      </c>
      <c r="H22" s="38">
        <v>1.861904582285</v>
      </c>
      <c r="I22" s="38">
        <v>5.99430339279</v>
      </c>
      <c r="J22" s="38">
        <v>4.3418290473299992</v>
      </c>
      <c r="K22" s="132">
        <v>4.1565250000000002</v>
      </c>
      <c r="L22" s="41" t="s">
        <v>32</v>
      </c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</row>
    <row r="23" spans="1:84">
      <c r="A23" s="40" t="s">
        <v>33</v>
      </c>
      <c r="B23" s="38">
        <v>443.41454400638344</v>
      </c>
      <c r="C23" s="38">
        <v>383.77234955542997</v>
      </c>
      <c r="D23" s="38">
        <v>306.77686065539996</v>
      </c>
      <c r="E23" s="38">
        <v>417.96679182612002</v>
      </c>
      <c r="F23" s="132">
        <v>530.17007999999998</v>
      </c>
      <c r="G23" s="38">
        <v>23.317694887016668</v>
      </c>
      <c r="H23" s="38">
        <v>66.382043621465002</v>
      </c>
      <c r="I23" s="38">
        <v>48.983419302659996</v>
      </c>
      <c r="J23" s="38">
        <v>93.666622197989994</v>
      </c>
      <c r="K23" s="132">
        <v>53.286788000000001</v>
      </c>
      <c r="L23" s="41" t="s">
        <v>34</v>
      </c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</row>
    <row r="24" spans="1:84">
      <c r="A24" s="40" t="s">
        <v>35</v>
      </c>
      <c r="B24" s="38">
        <v>0.24005230166666669</v>
      </c>
      <c r="C24" s="38">
        <v>1.9084742384950002</v>
      </c>
      <c r="D24" s="38">
        <v>1.2928110963600001</v>
      </c>
      <c r="E24" s="38">
        <v>1.0637699242199998</v>
      </c>
      <c r="F24" s="132">
        <v>4.2930869999999999</v>
      </c>
      <c r="G24" s="38" t="s">
        <v>324</v>
      </c>
      <c r="H24" s="38" t="s">
        <v>324</v>
      </c>
      <c r="I24" s="38" t="s">
        <v>324</v>
      </c>
      <c r="J24" s="38" t="s">
        <v>324</v>
      </c>
      <c r="K24" s="132" t="s">
        <v>324</v>
      </c>
      <c r="L24" s="41" t="s">
        <v>36</v>
      </c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</row>
    <row r="25" spans="1:84">
      <c r="A25" s="40" t="s">
        <v>37</v>
      </c>
      <c r="B25" s="38">
        <v>329.367622665</v>
      </c>
      <c r="C25" s="38">
        <v>285.28495971480999</v>
      </c>
      <c r="D25" s="38">
        <v>199.23512003663998</v>
      </c>
      <c r="E25" s="38">
        <v>270.56571297953997</v>
      </c>
      <c r="F25" s="132">
        <v>309.26461999999998</v>
      </c>
      <c r="G25" s="38">
        <v>110.19720023885002</v>
      </c>
      <c r="H25" s="38">
        <v>76.173478989464996</v>
      </c>
      <c r="I25" s="38">
        <v>65.789232733350005</v>
      </c>
      <c r="J25" s="38">
        <v>173.32583159027999</v>
      </c>
      <c r="K25" s="132">
        <v>109.50767</v>
      </c>
      <c r="L25" s="41" t="s">
        <v>38</v>
      </c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</row>
    <row r="26" spans="1:84">
      <c r="A26" s="40" t="s">
        <v>39</v>
      </c>
      <c r="B26" s="38">
        <v>5.8910499330333339</v>
      </c>
      <c r="C26" s="38">
        <v>3.0387910042050001</v>
      </c>
      <c r="D26" s="38">
        <v>2.9863207064399999</v>
      </c>
      <c r="E26" s="38">
        <v>4.2642786911100004</v>
      </c>
      <c r="F26" s="132">
        <v>60.639040000000001</v>
      </c>
      <c r="G26" s="38">
        <v>1.0084329312333333</v>
      </c>
      <c r="H26" s="38">
        <v>1.10347666451</v>
      </c>
      <c r="I26" s="38">
        <v>9.5355988749599998</v>
      </c>
      <c r="J26" s="38">
        <v>5.8800584904599997</v>
      </c>
      <c r="K26" s="132">
        <v>6.9566000000000003E-2</v>
      </c>
      <c r="L26" s="41" t="s">
        <v>40</v>
      </c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</row>
    <row r="27" spans="1:84">
      <c r="A27" s="40" t="s">
        <v>41</v>
      </c>
      <c r="B27" s="38">
        <v>146.98028958563333</v>
      </c>
      <c r="C27" s="38">
        <v>162.04608628571</v>
      </c>
      <c r="D27" s="38">
        <v>94.946715431249984</v>
      </c>
      <c r="E27" s="38">
        <v>110.63246223738</v>
      </c>
      <c r="F27" s="132">
        <v>150.78738300000001</v>
      </c>
      <c r="G27" s="38">
        <v>18.278068595383335</v>
      </c>
      <c r="H27" s="38">
        <v>21.329370685480001</v>
      </c>
      <c r="I27" s="38">
        <v>28.783494297479997</v>
      </c>
      <c r="J27" s="38">
        <v>45.303860622510001</v>
      </c>
      <c r="K27" s="132">
        <v>13.3721</v>
      </c>
      <c r="L27" s="41" t="s">
        <v>42</v>
      </c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</row>
    <row r="28" spans="1:84">
      <c r="A28" s="40" t="s">
        <v>43</v>
      </c>
      <c r="B28" s="38">
        <v>225.98967632615003</v>
      </c>
      <c r="C28" s="38">
        <v>157.43354467329502</v>
      </c>
      <c r="D28" s="38">
        <v>100.56425017910999</v>
      </c>
      <c r="E28" s="38">
        <v>90.68225468483999</v>
      </c>
      <c r="F28" s="132">
        <v>114.82942300000001</v>
      </c>
      <c r="G28" s="38" t="s">
        <v>324</v>
      </c>
      <c r="H28" s="38">
        <v>0.47902818601000002</v>
      </c>
      <c r="I28" s="38">
        <v>1.3070504216100001</v>
      </c>
      <c r="J28" s="38">
        <v>0.15618524186999999</v>
      </c>
      <c r="K28" s="132">
        <v>3.4466420000000002</v>
      </c>
      <c r="L28" s="41" t="s">
        <v>44</v>
      </c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</row>
    <row r="29" spans="1:84" ht="25.5">
      <c r="A29" s="198" t="s">
        <v>239</v>
      </c>
      <c r="B29" s="38">
        <v>444.89290987733341</v>
      </c>
      <c r="C29" s="38">
        <v>380.59460901181501</v>
      </c>
      <c r="D29" s="38">
        <v>405.01106567430003</v>
      </c>
      <c r="E29" s="38">
        <v>430.48833169218</v>
      </c>
      <c r="F29" s="132">
        <v>480.507655</v>
      </c>
      <c r="G29" s="38">
        <v>63.438028782850004</v>
      </c>
      <c r="H29" s="38">
        <v>57.161124253420006</v>
      </c>
      <c r="I29" s="38">
        <v>89.265656387639993</v>
      </c>
      <c r="J29" s="38">
        <v>43.729316348609998</v>
      </c>
      <c r="K29" s="132">
        <v>99.758082000000002</v>
      </c>
      <c r="L29" s="199" t="s">
        <v>238</v>
      </c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</row>
    <row r="30" spans="1:84">
      <c r="A30" s="194" t="s">
        <v>46</v>
      </c>
      <c r="B30" s="18">
        <v>235.51188013116669</v>
      </c>
      <c r="C30" s="18">
        <v>55.673774323695007</v>
      </c>
      <c r="D30" s="18">
        <v>101.54461536881999</v>
      </c>
      <c r="E30" s="18">
        <v>181.37881891626</v>
      </c>
      <c r="F30" s="128">
        <v>239.97163900000001</v>
      </c>
      <c r="G30" s="18">
        <v>10.923963602883335</v>
      </c>
      <c r="H30" s="18">
        <v>51.759876384259996</v>
      </c>
      <c r="I30" s="18">
        <v>44.780584275299994</v>
      </c>
      <c r="J30" s="18">
        <v>46.142792251229999</v>
      </c>
      <c r="K30" s="128">
        <v>52.242384000000001</v>
      </c>
      <c r="L30" s="195" t="s">
        <v>47</v>
      </c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</row>
    <row r="31" spans="1:84">
      <c r="A31" s="40" t="s">
        <v>68</v>
      </c>
      <c r="B31" s="38">
        <v>56.825024803533339</v>
      </c>
      <c r="C31" s="38">
        <v>0.88516157004000007</v>
      </c>
      <c r="D31" s="38">
        <v>24.4822245702</v>
      </c>
      <c r="E31" s="38">
        <v>31.5811588989</v>
      </c>
      <c r="F31" s="132">
        <v>18.767524999999999</v>
      </c>
      <c r="G31" s="38" t="s">
        <v>324</v>
      </c>
      <c r="H31" s="38">
        <v>1.6136752587450001</v>
      </c>
      <c r="I31" s="38">
        <v>5.9904646267499997</v>
      </c>
      <c r="J31" s="38">
        <v>1.4274435914999999</v>
      </c>
      <c r="K31" s="132">
        <v>3.3798409999999999</v>
      </c>
      <c r="L31" s="41" t="s">
        <v>69</v>
      </c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</row>
    <row r="32" spans="1:84">
      <c r="A32" s="40" t="s">
        <v>48</v>
      </c>
      <c r="B32" s="46">
        <v>40.573892303683344</v>
      </c>
      <c r="C32" s="46">
        <v>2.8480364283799999</v>
      </c>
      <c r="D32" s="46">
        <v>4.5271639435200006</v>
      </c>
      <c r="E32" s="46">
        <v>5.0755743252899999</v>
      </c>
      <c r="F32" s="133">
        <v>4.8914739999999997</v>
      </c>
      <c r="G32" s="46">
        <v>1.6818589613000003</v>
      </c>
      <c r="H32" s="46">
        <v>1.230225921485</v>
      </c>
      <c r="I32" s="46">
        <v>2.74286855691</v>
      </c>
      <c r="J32" s="46">
        <v>1.6842091850399998</v>
      </c>
      <c r="K32" s="133">
        <v>1.449438</v>
      </c>
      <c r="L32" s="41" t="s">
        <v>49</v>
      </c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</row>
    <row r="33" spans="1:84">
      <c r="A33" s="40" t="s">
        <v>50</v>
      </c>
      <c r="B33" s="38">
        <v>3.5207870304500006</v>
      </c>
      <c r="C33" s="38">
        <v>6.0372984495450011</v>
      </c>
      <c r="D33" s="38">
        <v>12.735535468049999</v>
      </c>
      <c r="E33" s="38">
        <v>34.918016682329998</v>
      </c>
      <c r="F33" s="132">
        <v>26.431998</v>
      </c>
      <c r="G33" s="38">
        <v>1.994129814566667</v>
      </c>
      <c r="H33" s="38">
        <v>31.231557881920004</v>
      </c>
      <c r="I33" s="38">
        <v>9.2630386837500005</v>
      </c>
      <c r="J33" s="38">
        <v>12.35694627012</v>
      </c>
      <c r="K33" s="132">
        <v>12.149913</v>
      </c>
      <c r="L33" s="41" t="s">
        <v>51</v>
      </c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</row>
    <row r="34" spans="1:84">
      <c r="A34" s="40" t="s">
        <v>52</v>
      </c>
      <c r="B34" s="38">
        <v>10.767344430550002</v>
      </c>
      <c r="C34" s="38">
        <v>7.1271600045800003</v>
      </c>
      <c r="D34" s="38">
        <v>16.958339361030003</v>
      </c>
      <c r="E34" s="38">
        <v>35.282702056920002</v>
      </c>
      <c r="F34" s="132">
        <v>33.360764000000003</v>
      </c>
      <c r="G34" s="38" t="s">
        <v>324</v>
      </c>
      <c r="H34" s="38" t="s">
        <v>324</v>
      </c>
      <c r="I34" s="38">
        <v>6.0991126290000003E-2</v>
      </c>
      <c r="J34" s="38">
        <v>0.21465880343999999</v>
      </c>
      <c r="K34" s="132">
        <v>4.338991</v>
      </c>
      <c r="L34" s="41" t="s">
        <v>53</v>
      </c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</row>
    <row r="35" spans="1:84">
      <c r="A35" s="40" t="s">
        <v>54</v>
      </c>
      <c r="B35" s="38">
        <v>53.675780478516678</v>
      </c>
      <c r="C35" s="38">
        <v>17.782425304050001</v>
      </c>
      <c r="D35" s="38">
        <v>19.047270481920002</v>
      </c>
      <c r="E35" s="38">
        <v>33.005172048389994</v>
      </c>
      <c r="F35" s="132">
        <v>74.688911000000004</v>
      </c>
      <c r="G35" s="38">
        <v>5.565785566233334</v>
      </c>
      <c r="H35" s="38">
        <v>3.1636104787099999</v>
      </c>
      <c r="I35" s="38">
        <v>5.1099333619799996</v>
      </c>
      <c r="J35" s="38">
        <v>3.3013648023000002</v>
      </c>
      <c r="K35" s="132">
        <v>3.3945949999999998</v>
      </c>
      <c r="L35" s="41" t="s">
        <v>55</v>
      </c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</row>
    <row r="36" spans="1:84">
      <c r="A36" s="40" t="s">
        <v>72</v>
      </c>
      <c r="B36" s="38">
        <v>7.6935072175000014</v>
      </c>
      <c r="C36" s="38">
        <v>11.097029438000002</v>
      </c>
      <c r="D36" s="38">
        <v>13.032548286839999</v>
      </c>
      <c r="E36" s="38">
        <v>24.541174076340003</v>
      </c>
      <c r="F36" s="38">
        <v>47.805306000000002</v>
      </c>
      <c r="G36" s="121">
        <v>0.45303044883333338</v>
      </c>
      <c r="H36" s="38">
        <v>10.018970245295002</v>
      </c>
      <c r="I36" s="38">
        <v>12.734167452509999</v>
      </c>
      <c r="J36" s="38">
        <v>12.46585435137</v>
      </c>
      <c r="K36" s="132">
        <v>7.8166130000000003</v>
      </c>
      <c r="L36" s="41" t="s">
        <v>73</v>
      </c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</row>
    <row r="37" spans="1:84">
      <c r="A37" s="40" t="s">
        <v>56</v>
      </c>
      <c r="B37" s="38">
        <v>1.4189873866666669</v>
      </c>
      <c r="C37" s="38">
        <v>1.8346067429250001</v>
      </c>
      <c r="D37" s="38">
        <v>2.6010656837399999</v>
      </c>
      <c r="E37" s="38">
        <v>7.17103863066</v>
      </c>
      <c r="F37" s="132">
        <v>5.2269620000000003</v>
      </c>
      <c r="G37" s="38" t="s">
        <v>324</v>
      </c>
      <c r="H37" s="38" t="s">
        <v>324</v>
      </c>
      <c r="I37" s="38" t="s">
        <v>324</v>
      </c>
      <c r="J37" s="38" t="s">
        <v>324</v>
      </c>
      <c r="K37" s="132" t="s">
        <v>324</v>
      </c>
      <c r="L37" s="41" t="s">
        <v>57</v>
      </c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</row>
    <row r="38" spans="1:84">
      <c r="A38" s="40" t="s">
        <v>58</v>
      </c>
      <c r="B38" s="38">
        <v>61.036556480266675</v>
      </c>
      <c r="C38" s="38">
        <v>8.0620563861749996</v>
      </c>
      <c r="D38" s="38">
        <v>8.1604675735200001</v>
      </c>
      <c r="E38" s="38">
        <v>9.803982197429999</v>
      </c>
      <c r="F38" s="132">
        <v>28.798698999999999</v>
      </c>
      <c r="G38" s="38">
        <v>1.2278844281166668</v>
      </c>
      <c r="H38" s="38">
        <v>4.4577636954950002</v>
      </c>
      <c r="I38" s="38">
        <v>8.8791204671100008</v>
      </c>
      <c r="J38" s="38">
        <v>14.68427100399</v>
      </c>
      <c r="K38" s="132">
        <v>19.708499</v>
      </c>
      <c r="L38" s="47" t="s">
        <v>59</v>
      </c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</row>
    <row r="39" spans="1:84" s="99" customFormat="1" ht="25.5">
      <c r="A39" s="200" t="s">
        <v>60</v>
      </c>
      <c r="B39" s="22">
        <v>191.02399356643338</v>
      </c>
      <c r="C39" s="22">
        <v>188.12496892563001</v>
      </c>
      <c r="D39" s="22">
        <v>221.55577342125</v>
      </c>
      <c r="E39" s="22">
        <v>206.81795215116</v>
      </c>
      <c r="F39" s="129">
        <v>260.37231700000001</v>
      </c>
      <c r="G39" s="22">
        <v>3.8782386917833338</v>
      </c>
      <c r="H39" s="22">
        <v>9.430615461024999</v>
      </c>
      <c r="I39" s="22">
        <v>16.102877111070001</v>
      </c>
      <c r="J39" s="22">
        <v>0.39056583587999999</v>
      </c>
      <c r="K39" s="129">
        <v>3.4252359999999999</v>
      </c>
      <c r="L39" s="86" t="s">
        <v>245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</row>
    <row r="40" spans="1:84">
      <c r="A40" s="40" t="s">
        <v>62</v>
      </c>
      <c r="B40" s="38">
        <v>13.690133349166668</v>
      </c>
      <c r="C40" s="38">
        <v>14.093932198995001</v>
      </c>
      <c r="D40" s="38">
        <v>37.75430561604</v>
      </c>
      <c r="E40" s="38">
        <v>11.66020763307</v>
      </c>
      <c r="F40" s="132">
        <v>41.924453999999997</v>
      </c>
      <c r="G40" s="38">
        <v>0.24629158088333336</v>
      </c>
      <c r="H40" s="38" t="s">
        <v>324</v>
      </c>
      <c r="I40" s="38">
        <v>9.364144395E-2</v>
      </c>
      <c r="J40" s="38" t="s">
        <v>324</v>
      </c>
      <c r="K40" s="132">
        <v>0.204544</v>
      </c>
      <c r="L40" s="41" t="s">
        <v>63</v>
      </c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</row>
    <row r="41" spans="1:84">
      <c r="A41" s="40" t="s">
        <v>64</v>
      </c>
      <c r="B41" s="38">
        <v>177.3292958425167</v>
      </c>
      <c r="C41" s="38">
        <v>173.83811309612</v>
      </c>
      <c r="D41" s="38">
        <v>183.77612830824</v>
      </c>
      <c r="E41" s="38">
        <v>195.11304734114998</v>
      </c>
      <c r="F41" s="132">
        <v>218.44786300000001</v>
      </c>
      <c r="G41" s="38">
        <v>3.6319471109000006</v>
      </c>
      <c r="H41" s="38">
        <v>9.4302513511249995</v>
      </c>
      <c r="I41" s="38">
        <v>16.008052307669999</v>
      </c>
      <c r="J41" s="38">
        <v>0.37963991709</v>
      </c>
      <c r="K41" s="132">
        <v>3.1918229999999999</v>
      </c>
      <c r="L41" s="41" t="s">
        <v>65</v>
      </c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</row>
    <row r="42" spans="1:84">
      <c r="A42" s="40" t="s">
        <v>58</v>
      </c>
      <c r="B42" s="50" t="s">
        <v>324</v>
      </c>
      <c r="C42" s="50">
        <v>0.192923630515</v>
      </c>
      <c r="D42" s="50" t="s">
        <v>324</v>
      </c>
      <c r="E42" s="50" t="s">
        <v>324</v>
      </c>
      <c r="F42" s="155" t="s">
        <v>324</v>
      </c>
      <c r="G42" s="38" t="s">
        <v>324</v>
      </c>
      <c r="H42" s="38" t="s">
        <v>324</v>
      </c>
      <c r="I42" s="38" t="s">
        <v>324</v>
      </c>
      <c r="J42" s="38" t="s">
        <v>324</v>
      </c>
      <c r="K42" s="132" t="s">
        <v>324</v>
      </c>
      <c r="L42" s="47" t="s">
        <v>59</v>
      </c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</row>
    <row r="43" spans="1:84" s="99" customFormat="1" ht="13.5" thickBot="1">
      <c r="A43" s="51" t="s">
        <v>66</v>
      </c>
      <c r="B43" s="53" t="s">
        <v>324</v>
      </c>
      <c r="C43" s="53" t="s">
        <v>324</v>
      </c>
      <c r="D43" s="53">
        <v>6.7659551849999999E-2</v>
      </c>
      <c r="E43" s="53" t="s">
        <v>324</v>
      </c>
      <c r="F43" s="134" t="s">
        <v>324</v>
      </c>
      <c r="G43" s="53" t="s">
        <v>324</v>
      </c>
      <c r="H43" s="53" t="s">
        <v>324</v>
      </c>
      <c r="I43" s="53" t="s">
        <v>324</v>
      </c>
      <c r="J43" s="53" t="s">
        <v>324</v>
      </c>
      <c r="K43" s="134" t="s">
        <v>324</v>
      </c>
      <c r="L43" s="54" t="s">
        <v>67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</row>
    <row r="44" spans="1:84" s="99" customFormat="1" ht="20.25" customHeight="1" thickBot="1">
      <c r="A44" s="266" t="s">
        <v>289</v>
      </c>
      <c r="B44" s="59">
        <v>644.75205051326679</v>
      </c>
      <c r="C44" s="59">
        <v>179.419228655095</v>
      </c>
      <c r="D44" s="59">
        <v>309.27333036771</v>
      </c>
      <c r="E44" s="59">
        <v>548.41229855223003</v>
      </c>
      <c r="F44" s="136">
        <v>653.31346699999995</v>
      </c>
      <c r="G44" s="59">
        <v>15.410273240350003</v>
      </c>
      <c r="H44" s="59">
        <v>57.538771239344996</v>
      </c>
      <c r="I44" s="59">
        <v>52.22695293852</v>
      </c>
      <c r="J44" s="59">
        <v>50.485484760840002</v>
      </c>
      <c r="K44" s="136">
        <v>57.617789999999999</v>
      </c>
      <c r="L44" s="267" t="s">
        <v>295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</row>
    <row r="45" spans="1:84">
      <c r="A45" s="40" t="s">
        <v>254</v>
      </c>
      <c r="B45" s="38">
        <v>0.12948259903333334</v>
      </c>
      <c r="C45" s="38">
        <v>5.2671097820000005E-2</v>
      </c>
      <c r="D45" s="38" t="s">
        <v>324</v>
      </c>
      <c r="E45" s="38">
        <v>0.14537895942000001</v>
      </c>
      <c r="F45" s="38">
        <v>0.32322000000000001</v>
      </c>
      <c r="G45" s="121">
        <v>2.7432386396333337</v>
      </c>
      <c r="H45" s="38" t="s">
        <v>324</v>
      </c>
      <c r="I45" s="38" t="s">
        <v>324</v>
      </c>
      <c r="J45" s="38" t="s">
        <v>324</v>
      </c>
      <c r="K45" s="132" t="s">
        <v>324</v>
      </c>
      <c r="L45" s="41" t="s">
        <v>286</v>
      </c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</row>
    <row r="46" spans="1:84">
      <c r="A46" s="40" t="s">
        <v>74</v>
      </c>
      <c r="B46" s="38">
        <v>217.75441553718338</v>
      </c>
      <c r="C46" s="38">
        <v>96.352189568965002</v>
      </c>
      <c r="D46" s="38">
        <v>184.50257056788001</v>
      </c>
      <c r="E46" s="38">
        <v>318.74801093849999</v>
      </c>
      <c r="F46" s="38">
        <v>312.44637499999999</v>
      </c>
      <c r="G46" s="121">
        <v>1.2737830523833333</v>
      </c>
      <c r="H46" s="38">
        <v>0.24282749309500001</v>
      </c>
      <c r="I46" s="38">
        <v>3.6709188557699997</v>
      </c>
      <c r="J46" s="38">
        <v>0.53260798173000001</v>
      </c>
      <c r="K46" s="132">
        <v>2.5076559999999999</v>
      </c>
      <c r="L46" s="41" t="s">
        <v>75</v>
      </c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</row>
    <row r="47" spans="1:84">
      <c r="A47" s="40" t="s">
        <v>76</v>
      </c>
      <c r="B47" s="38">
        <v>188.83084921041672</v>
      </c>
      <c r="C47" s="38">
        <v>26.612956440455001</v>
      </c>
      <c r="D47" s="38">
        <v>19.3361974446</v>
      </c>
      <c r="E47" s="38">
        <v>45.47784046956</v>
      </c>
      <c r="F47" s="38">
        <v>83.260765000000006</v>
      </c>
      <c r="G47" s="121">
        <v>0.40968579380000003</v>
      </c>
      <c r="H47" s="38">
        <v>4.1573210122950002</v>
      </c>
      <c r="I47" s="38">
        <v>0.61452506435999998</v>
      </c>
      <c r="J47" s="38">
        <v>0.40527590411999997</v>
      </c>
      <c r="K47" s="132">
        <v>0.72871300000000006</v>
      </c>
      <c r="L47" s="41" t="s">
        <v>77</v>
      </c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</row>
    <row r="48" spans="1:84" s="99" customFormat="1" ht="13.5" thickBot="1">
      <c r="A48" s="58" t="s">
        <v>78</v>
      </c>
      <c r="B48" s="59">
        <v>2.5254230354666669</v>
      </c>
      <c r="C48" s="59">
        <v>0.72763722415999998</v>
      </c>
      <c r="D48" s="59">
        <v>3.88994698641</v>
      </c>
      <c r="E48" s="59">
        <v>2.6622492684900001</v>
      </c>
      <c r="F48" s="59">
        <v>17.311468000000001</v>
      </c>
      <c r="G48" s="123">
        <v>5.9602151650000004E-2</v>
      </c>
      <c r="H48" s="59">
        <v>1.3787463496950001</v>
      </c>
      <c r="I48" s="59">
        <v>3.1609247430899998</v>
      </c>
      <c r="J48" s="59">
        <v>3.4048086237599997</v>
      </c>
      <c r="K48" s="136">
        <v>2.134096</v>
      </c>
      <c r="L48" s="60" t="s">
        <v>79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</row>
    <row r="49" spans="1:84" ht="13.5" thickBot="1">
      <c r="A49" s="191" t="s">
        <v>80</v>
      </c>
      <c r="B49" s="27">
        <v>1218.0555035300169</v>
      </c>
      <c r="C49" s="27">
        <v>1249.33213074934</v>
      </c>
      <c r="D49" s="27">
        <v>1056.3067674573299</v>
      </c>
      <c r="E49" s="27">
        <v>1929.29795189883</v>
      </c>
      <c r="F49" s="27">
        <v>2596.9490730000002</v>
      </c>
      <c r="G49" s="120">
        <v>145.44324484111669</v>
      </c>
      <c r="H49" s="27">
        <v>188.87663480240499</v>
      </c>
      <c r="I49" s="27">
        <v>339.90952342958997</v>
      </c>
      <c r="J49" s="27">
        <v>405.66776254851004</v>
      </c>
      <c r="K49" s="130">
        <v>689.47863700000005</v>
      </c>
      <c r="L49" s="201" t="s">
        <v>81</v>
      </c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</row>
    <row r="50" spans="1:84" s="99" customFormat="1" ht="20.25" customHeight="1" thickBot="1">
      <c r="A50" s="191" t="s">
        <v>7</v>
      </c>
      <c r="B50" s="15">
        <v>995.05035351725019</v>
      </c>
      <c r="C50" s="15">
        <v>1023.470590720985</v>
      </c>
      <c r="D50" s="15">
        <v>818.24794637165996</v>
      </c>
      <c r="E50" s="15">
        <v>1196.98348555338</v>
      </c>
      <c r="F50" s="15">
        <v>1327.92633</v>
      </c>
      <c r="G50" s="118">
        <v>142.54282786073335</v>
      </c>
      <c r="H50" s="15">
        <v>185.84527164016001</v>
      </c>
      <c r="I50" s="15">
        <v>288.89606269401003</v>
      </c>
      <c r="J50" s="15">
        <v>297.64178344044001</v>
      </c>
      <c r="K50" s="127">
        <v>662.98964100000001</v>
      </c>
      <c r="L50" s="201" t="s">
        <v>8</v>
      </c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</row>
    <row r="51" spans="1:84">
      <c r="A51" s="40" t="s">
        <v>82</v>
      </c>
      <c r="B51" s="38">
        <v>58.940645009950003</v>
      </c>
      <c r="C51" s="38">
        <v>67.890667972489993</v>
      </c>
      <c r="D51" s="38">
        <v>95.13357959196</v>
      </c>
      <c r="E51" s="38">
        <v>85.156681270589999</v>
      </c>
      <c r="F51" s="38">
        <v>168.26388299999999</v>
      </c>
      <c r="G51" s="121">
        <v>1.6550943000166669</v>
      </c>
      <c r="H51" s="38">
        <v>8.2673857611399999</v>
      </c>
      <c r="I51" s="38">
        <v>3.8663240108400001</v>
      </c>
      <c r="J51" s="38">
        <v>7.5260828767200003</v>
      </c>
      <c r="K51" s="132">
        <v>31.905524</v>
      </c>
      <c r="L51" s="41" t="s">
        <v>83</v>
      </c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</row>
    <row r="52" spans="1:84" ht="13.5" thickBot="1">
      <c r="A52" s="40" t="s">
        <v>84</v>
      </c>
      <c r="B52" s="38">
        <v>936.10970850730018</v>
      </c>
      <c r="C52" s="38">
        <v>955.57992274849505</v>
      </c>
      <c r="D52" s="38">
        <v>723.11436677970005</v>
      </c>
      <c r="E52" s="38">
        <v>1111.8268042827899</v>
      </c>
      <c r="F52" s="38">
        <v>1159.6624469999999</v>
      </c>
      <c r="G52" s="121">
        <v>140.8877335607167</v>
      </c>
      <c r="H52" s="38">
        <v>177.57788587902002</v>
      </c>
      <c r="I52" s="38">
        <v>285.02973868317002</v>
      </c>
      <c r="J52" s="38">
        <v>290.11570056372</v>
      </c>
      <c r="K52" s="132">
        <v>631.08411699999999</v>
      </c>
      <c r="L52" s="41" t="s">
        <v>242</v>
      </c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</row>
    <row r="53" spans="1:84" s="99" customFormat="1" ht="20.25" customHeight="1" thickBot="1">
      <c r="A53" s="202" t="s">
        <v>85</v>
      </c>
      <c r="B53" s="15">
        <v>223.00515001276668</v>
      </c>
      <c r="C53" s="15">
        <v>225.86154002835499</v>
      </c>
      <c r="D53" s="15">
        <v>238.05882108566999</v>
      </c>
      <c r="E53" s="15">
        <v>732.31446634544989</v>
      </c>
      <c r="F53" s="15">
        <v>1269.022743</v>
      </c>
      <c r="G53" s="118">
        <v>2.900416980383334</v>
      </c>
      <c r="H53" s="15">
        <v>3.0313631622450004</v>
      </c>
      <c r="I53" s="15">
        <v>51.013460735579997</v>
      </c>
      <c r="J53" s="15">
        <v>108.02597910807</v>
      </c>
      <c r="K53" s="127">
        <v>26.488996</v>
      </c>
      <c r="L53" s="201" t="s">
        <v>86</v>
      </c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</row>
    <row r="54" spans="1:84" ht="25.5">
      <c r="A54" s="200" t="s">
        <v>87</v>
      </c>
      <c r="B54" s="66">
        <v>222.37134951756667</v>
      </c>
      <c r="C54" s="66">
        <v>224.65471076873001</v>
      </c>
      <c r="D54" s="66">
        <v>236.70205916399999</v>
      </c>
      <c r="E54" s="66">
        <v>730.08492611399993</v>
      </c>
      <c r="F54" s="66">
        <v>1267.291463</v>
      </c>
      <c r="G54" s="124">
        <v>1.9885173241333336</v>
      </c>
      <c r="H54" s="66">
        <v>2.8322860744199998</v>
      </c>
      <c r="I54" s="66">
        <v>48.973632529890004</v>
      </c>
      <c r="J54" s="66">
        <v>106.78137365436</v>
      </c>
      <c r="K54" s="137">
        <v>24.497243999999998</v>
      </c>
      <c r="L54" s="86" t="s">
        <v>88</v>
      </c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</row>
    <row r="55" spans="1:84">
      <c r="A55" s="40" t="s">
        <v>89</v>
      </c>
      <c r="B55" s="38">
        <v>59.796287121916677</v>
      </c>
      <c r="C55" s="38">
        <v>31.096949052675001</v>
      </c>
      <c r="D55" s="38">
        <v>49.771840988789997</v>
      </c>
      <c r="E55" s="38">
        <v>54.304908725609998</v>
      </c>
      <c r="F55" s="38">
        <v>40.359765000000003</v>
      </c>
      <c r="G55" s="121" t="s">
        <v>324</v>
      </c>
      <c r="H55" s="38">
        <v>0.14453602559000001</v>
      </c>
      <c r="I55" s="38">
        <v>7.8346119936299994</v>
      </c>
      <c r="J55" s="38">
        <v>28.266407830469998</v>
      </c>
      <c r="K55" s="132">
        <v>0.57339700000000005</v>
      </c>
      <c r="L55" s="41" t="s">
        <v>90</v>
      </c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</row>
    <row r="56" spans="1:84">
      <c r="A56" s="40" t="s">
        <v>91</v>
      </c>
      <c r="B56" s="38" t="s">
        <v>324</v>
      </c>
      <c r="C56" s="38">
        <v>1.8156002061450003</v>
      </c>
      <c r="D56" s="38" t="s">
        <v>324</v>
      </c>
      <c r="E56" s="38" t="s">
        <v>324</v>
      </c>
      <c r="F56" s="38" t="s">
        <v>324</v>
      </c>
      <c r="G56" s="121" t="s">
        <v>324</v>
      </c>
      <c r="H56" s="38" t="s">
        <v>324</v>
      </c>
      <c r="I56" s="38" t="s">
        <v>324</v>
      </c>
      <c r="J56" s="38" t="s">
        <v>324</v>
      </c>
      <c r="K56" s="132" t="s">
        <v>324</v>
      </c>
      <c r="L56" s="41" t="s">
        <v>92</v>
      </c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</row>
    <row r="57" spans="1:84">
      <c r="A57" s="40" t="s">
        <v>93</v>
      </c>
      <c r="B57" s="38">
        <v>141.41925044898335</v>
      </c>
      <c r="C57" s="38">
        <v>142.897414004675</v>
      </c>
      <c r="D57" s="38">
        <v>149.20277351828997</v>
      </c>
      <c r="E57" s="38">
        <v>623.14509932888996</v>
      </c>
      <c r="F57" s="38">
        <v>1189.1902439999999</v>
      </c>
      <c r="G57" s="121">
        <v>8.8769936733333346E-2</v>
      </c>
      <c r="H57" s="38">
        <v>0.97245951935000008</v>
      </c>
      <c r="I57" s="38">
        <v>20.915854871640001</v>
      </c>
      <c r="J57" s="38">
        <v>51.460305066270003</v>
      </c>
      <c r="K57" s="132">
        <v>5.3777189999999999</v>
      </c>
      <c r="L57" s="41" t="s">
        <v>94</v>
      </c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</row>
    <row r="58" spans="1:84" ht="15.75" customHeight="1">
      <c r="A58" s="40" t="s">
        <v>95</v>
      </c>
      <c r="B58" s="38">
        <v>17.941766504116668</v>
      </c>
      <c r="C58" s="38">
        <v>28.482028786200001</v>
      </c>
      <c r="D58" s="38">
        <v>13.309698872399998</v>
      </c>
      <c r="E58" s="38">
        <v>30.664286795460001</v>
      </c>
      <c r="F58" s="38">
        <v>15.207725999999999</v>
      </c>
      <c r="G58" s="121" t="s">
        <v>324</v>
      </c>
      <c r="H58" s="38">
        <v>0.25877290593000002</v>
      </c>
      <c r="I58" s="38">
        <v>0.29537172029999997</v>
      </c>
      <c r="J58" s="38">
        <v>11.438570910059999</v>
      </c>
      <c r="K58" s="132">
        <v>0.16111300000000001</v>
      </c>
      <c r="L58" s="228" t="s">
        <v>179</v>
      </c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</row>
    <row r="59" spans="1:84">
      <c r="A59" s="40" t="s">
        <v>97</v>
      </c>
      <c r="B59" s="38">
        <v>7.6829740450000017E-2</v>
      </c>
      <c r="C59" s="38">
        <v>0.21467659625500002</v>
      </c>
      <c r="D59" s="38">
        <v>0.39120042863999999</v>
      </c>
      <c r="E59" s="38">
        <v>0.21484866110999998</v>
      </c>
      <c r="F59" s="38">
        <v>0.578986</v>
      </c>
      <c r="G59" s="121">
        <v>1.5520304580833335</v>
      </c>
      <c r="H59" s="38">
        <v>1.26286837402</v>
      </c>
      <c r="I59" s="38">
        <v>1.9682492633099999</v>
      </c>
      <c r="J59" s="38">
        <v>1.31089178844</v>
      </c>
      <c r="K59" s="132">
        <v>0.44414300000000001</v>
      </c>
      <c r="L59" s="41" t="s">
        <v>98</v>
      </c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</row>
    <row r="60" spans="1:84">
      <c r="A60" s="40" t="s">
        <v>99</v>
      </c>
      <c r="B60" s="38">
        <v>2.7756678070166672</v>
      </c>
      <c r="C60" s="38">
        <v>3.0275192020150001</v>
      </c>
      <c r="D60" s="38">
        <v>20.650467659249998</v>
      </c>
      <c r="E60" s="38">
        <v>18.64192435647</v>
      </c>
      <c r="F60" s="38">
        <v>18.893599999999999</v>
      </c>
      <c r="G60" s="121">
        <v>0.10215096698333334</v>
      </c>
      <c r="H60" s="38">
        <v>0.11537862495500001</v>
      </c>
      <c r="I60" s="38">
        <v>0.21376153089</v>
      </c>
      <c r="J60" s="38">
        <v>13.460261206289999</v>
      </c>
      <c r="K60" s="132">
        <v>17.081861</v>
      </c>
      <c r="L60" s="41" t="s">
        <v>100</v>
      </c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</row>
    <row r="61" spans="1:84">
      <c r="A61" s="40" t="s">
        <v>58</v>
      </c>
      <c r="B61" s="50">
        <v>0.36154789508333335</v>
      </c>
      <c r="C61" s="50">
        <v>17.120522920765001</v>
      </c>
      <c r="D61" s="50">
        <v>3.3760776966300003</v>
      </c>
      <c r="E61" s="50">
        <v>3.11385824646</v>
      </c>
      <c r="F61" s="50">
        <v>3.0611419999999998</v>
      </c>
      <c r="G61" s="121" t="s">
        <v>324</v>
      </c>
      <c r="H61" s="38">
        <v>7.8270624575000003E-2</v>
      </c>
      <c r="I61" s="38">
        <v>17.745783150120001</v>
      </c>
      <c r="J61" s="38">
        <v>0.84493685282999997</v>
      </c>
      <c r="K61" s="132">
        <v>0.85901099999999997</v>
      </c>
      <c r="L61" s="41" t="s">
        <v>59</v>
      </c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</row>
    <row r="62" spans="1:84" ht="13.5" thickBot="1">
      <c r="A62" s="85" t="s">
        <v>101</v>
      </c>
      <c r="B62" s="38">
        <v>0.63380049520000015</v>
      </c>
      <c r="C62" s="38">
        <v>1.2068292596249999</v>
      </c>
      <c r="D62" s="38">
        <v>1.35676192167</v>
      </c>
      <c r="E62" s="38">
        <v>2.2295402314499997</v>
      </c>
      <c r="F62" s="38">
        <v>1.7312799999999999</v>
      </c>
      <c r="G62" s="125">
        <v>0.91189965625000013</v>
      </c>
      <c r="H62" s="67">
        <v>0.199077087825</v>
      </c>
      <c r="I62" s="67">
        <v>2.0398282056900001</v>
      </c>
      <c r="J62" s="67">
        <v>1.24460545371</v>
      </c>
      <c r="K62" s="138">
        <v>1.991752</v>
      </c>
      <c r="L62" s="86" t="s">
        <v>102</v>
      </c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</row>
    <row r="63" spans="1:84" ht="13.5" thickBot="1">
      <c r="A63" s="191" t="s">
        <v>103</v>
      </c>
      <c r="B63" s="15">
        <v>248.86327185430002</v>
      </c>
      <c r="C63" s="15">
        <v>342.22609396821997</v>
      </c>
      <c r="D63" s="15">
        <v>353.64665693690995</v>
      </c>
      <c r="E63" s="15">
        <v>377.62380808911001</v>
      </c>
      <c r="F63" s="15">
        <v>412.926288</v>
      </c>
      <c r="G63" s="118">
        <v>4.6628586124833342</v>
      </c>
      <c r="H63" s="15">
        <v>7.4036988728450002</v>
      </c>
      <c r="I63" s="15">
        <v>27.579541792259999</v>
      </c>
      <c r="J63" s="15">
        <v>65.754314526809992</v>
      </c>
      <c r="K63" s="127">
        <v>21.007833999999999</v>
      </c>
      <c r="L63" s="201" t="s">
        <v>104</v>
      </c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</row>
    <row r="64" spans="1:84" ht="20.25" customHeight="1" thickBot="1">
      <c r="A64" s="191" t="s">
        <v>7</v>
      </c>
      <c r="B64" s="15">
        <v>248.85672828343337</v>
      </c>
      <c r="C64" s="15">
        <v>342.22393531667001</v>
      </c>
      <c r="D64" s="15">
        <v>353.64665693690995</v>
      </c>
      <c r="E64" s="15">
        <v>377.62380808911001</v>
      </c>
      <c r="F64" s="15">
        <v>412.926288</v>
      </c>
      <c r="G64" s="118">
        <v>4.382278304133334</v>
      </c>
      <c r="H64" s="15">
        <v>6.924207747105001</v>
      </c>
      <c r="I64" s="15">
        <v>27.56692535997</v>
      </c>
      <c r="J64" s="15">
        <v>65.560118739090001</v>
      </c>
      <c r="K64" s="127">
        <v>20.353670999999999</v>
      </c>
      <c r="L64" s="201" t="s">
        <v>105</v>
      </c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</row>
    <row r="65" spans="1:84">
      <c r="A65" s="40" t="s">
        <v>106</v>
      </c>
      <c r="B65" s="38">
        <v>191.46141411370004</v>
      </c>
      <c r="C65" s="38">
        <v>285.33010414083998</v>
      </c>
      <c r="D65" s="38">
        <v>316.83652131615003</v>
      </c>
      <c r="E65" s="38">
        <v>326.49832872744003</v>
      </c>
      <c r="F65" s="38">
        <v>325.41029600000002</v>
      </c>
      <c r="G65" s="121">
        <v>4.0494352547000005</v>
      </c>
      <c r="H65" s="38">
        <v>6.4403863143400004</v>
      </c>
      <c r="I65" s="38">
        <v>27.123997819019998</v>
      </c>
      <c r="J65" s="38">
        <v>40.615304655539994</v>
      </c>
      <c r="K65" s="132">
        <v>20.045546000000002</v>
      </c>
      <c r="L65" s="41" t="s">
        <v>107</v>
      </c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</row>
    <row r="66" spans="1:84" ht="13.5" thickBot="1">
      <c r="A66" s="40" t="s">
        <v>108</v>
      </c>
      <c r="B66" s="38">
        <v>57.395314169733339</v>
      </c>
      <c r="C66" s="38">
        <v>56.893831175830002</v>
      </c>
      <c r="D66" s="38">
        <v>36.810135620760001</v>
      </c>
      <c r="E66" s="38">
        <v>51.125479361670003</v>
      </c>
      <c r="F66" s="38">
        <v>87.515991999999997</v>
      </c>
      <c r="G66" s="121">
        <v>0.33284304943333337</v>
      </c>
      <c r="H66" s="38">
        <v>0.48382143276500006</v>
      </c>
      <c r="I66" s="38">
        <v>0.44292754094999998</v>
      </c>
      <c r="J66" s="38">
        <v>24.94481408355</v>
      </c>
      <c r="K66" s="132">
        <v>0.30812499999999998</v>
      </c>
      <c r="L66" s="41" t="s">
        <v>109</v>
      </c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</row>
    <row r="67" spans="1:84" ht="20.25" customHeight="1" thickBot="1">
      <c r="A67" s="202" t="s">
        <v>85</v>
      </c>
      <c r="B67" s="15" t="s">
        <v>324</v>
      </c>
      <c r="C67" s="15" t="s">
        <v>324</v>
      </c>
      <c r="D67" s="15" t="s">
        <v>324</v>
      </c>
      <c r="E67" s="15" t="s">
        <v>324</v>
      </c>
      <c r="F67" s="15" t="s">
        <v>324</v>
      </c>
      <c r="G67" s="118">
        <v>0.28058030835000008</v>
      </c>
      <c r="H67" s="15">
        <v>0.47949112574000002</v>
      </c>
      <c r="I67" s="15" t="s">
        <v>324</v>
      </c>
      <c r="J67" s="15">
        <v>0.19419578771999998</v>
      </c>
      <c r="K67" s="127">
        <v>0.65416300000000005</v>
      </c>
      <c r="L67" s="203" t="s">
        <v>110</v>
      </c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</row>
    <row r="68" spans="1:84" ht="13.5" thickBot="1">
      <c r="A68" s="202" t="s">
        <v>111</v>
      </c>
      <c r="B68" s="15">
        <v>11620.71524722227</v>
      </c>
      <c r="C68" s="15">
        <v>9159.0241258835558</v>
      </c>
      <c r="D68" s="15">
        <v>10188.9985976475</v>
      </c>
      <c r="E68" s="15">
        <v>12858.211593196471</v>
      </c>
      <c r="F68" s="15">
        <v>14242.821768</v>
      </c>
      <c r="G68" s="118">
        <v>4514.3964485700344</v>
      </c>
      <c r="H68" s="15">
        <v>4111.2370864939548</v>
      </c>
      <c r="I68" s="15">
        <v>5335.8886889826299</v>
      </c>
      <c r="J68" s="15">
        <v>6527.4051709125597</v>
      </c>
      <c r="K68" s="127">
        <v>9512.1269539999994</v>
      </c>
      <c r="L68" s="203" t="s">
        <v>112</v>
      </c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</row>
    <row r="69" spans="1:84" ht="20.25" customHeight="1" thickBot="1">
      <c r="A69" s="191" t="s">
        <v>234</v>
      </c>
      <c r="B69" s="15">
        <v>646.65765486473344</v>
      </c>
      <c r="C69" s="15">
        <v>375.06926208559503</v>
      </c>
      <c r="D69" s="15">
        <v>337.20508674650995</v>
      </c>
      <c r="E69" s="15">
        <v>432.76213736942998</v>
      </c>
      <c r="F69" s="15">
        <v>564.22792600000002</v>
      </c>
      <c r="G69" s="118">
        <v>68.182731446049999</v>
      </c>
      <c r="H69" s="15">
        <v>29.245975569744999</v>
      </c>
      <c r="I69" s="15">
        <v>32.00309286297</v>
      </c>
      <c r="J69" s="15">
        <v>11.48974925568</v>
      </c>
      <c r="K69" s="127">
        <v>44.236139000000001</v>
      </c>
      <c r="L69" s="203" t="s">
        <v>213</v>
      </c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</row>
    <row r="70" spans="1:84" ht="13.5" thickBot="1">
      <c r="A70" s="268" t="s">
        <v>115</v>
      </c>
      <c r="B70" s="269">
        <v>10974.057592357534</v>
      </c>
      <c r="C70" s="269">
        <v>8783.9548637979606</v>
      </c>
      <c r="D70" s="269">
        <v>9851.7935109009904</v>
      </c>
      <c r="E70" s="269">
        <v>12425.44945582704</v>
      </c>
      <c r="F70" s="269">
        <v>13678.593842</v>
      </c>
      <c r="G70" s="270">
        <v>4446.2137171239847</v>
      </c>
      <c r="H70" s="269">
        <v>4081.9911109242103</v>
      </c>
      <c r="I70" s="269">
        <v>5303.8855961196596</v>
      </c>
      <c r="J70" s="269">
        <v>6515.9154216568795</v>
      </c>
      <c r="K70" s="271">
        <v>9467.8908150000007</v>
      </c>
      <c r="L70" s="272" t="s">
        <v>110</v>
      </c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</row>
    <row r="71" spans="1:84" ht="13.5" thickBot="1">
      <c r="A71" s="191" t="s">
        <v>116</v>
      </c>
      <c r="B71" s="76">
        <v>6740.473972570634</v>
      </c>
      <c r="C71" s="76">
        <v>5173.0179892910201</v>
      </c>
      <c r="D71" s="76">
        <v>6608.9634043407295</v>
      </c>
      <c r="E71" s="76">
        <v>8226.3236231492392</v>
      </c>
      <c r="F71" s="76">
        <v>8747.031191</v>
      </c>
      <c r="G71" s="140">
        <v>2827.0382063344168</v>
      </c>
      <c r="H71" s="76">
        <v>2195.0861005113147</v>
      </c>
      <c r="I71" s="76">
        <v>2564.6041632124202</v>
      </c>
      <c r="J71" s="76">
        <v>2662.4452640243999</v>
      </c>
      <c r="K71" s="141">
        <v>4408.5700219999999</v>
      </c>
      <c r="L71" s="201" t="s">
        <v>117</v>
      </c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</row>
    <row r="72" spans="1:84" s="99" customFormat="1" ht="25.5">
      <c r="A72" s="77" t="s">
        <v>118</v>
      </c>
      <c r="B72" s="78">
        <v>378.09788619680006</v>
      </c>
      <c r="C72" s="78">
        <v>218.71936569197001</v>
      </c>
      <c r="D72" s="78">
        <v>249.08469863853</v>
      </c>
      <c r="E72" s="78">
        <v>326.61531226163999</v>
      </c>
      <c r="F72" s="78">
        <v>403.49086299999999</v>
      </c>
      <c r="G72" s="142">
        <v>71.041340834350009</v>
      </c>
      <c r="H72" s="78">
        <v>31.727631612820002</v>
      </c>
      <c r="I72" s="78">
        <v>41.239572279240001</v>
      </c>
      <c r="J72" s="78">
        <v>32.524650087990004</v>
      </c>
      <c r="K72" s="143">
        <v>260.85467899999998</v>
      </c>
      <c r="L72" s="204" t="s">
        <v>216</v>
      </c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</row>
    <row r="73" spans="1:84">
      <c r="A73" s="40" t="s">
        <v>120</v>
      </c>
      <c r="B73" s="46">
        <v>207.19648878141669</v>
      </c>
      <c r="C73" s="46">
        <v>116.15392416507001</v>
      </c>
      <c r="D73" s="46">
        <v>126.79640589765</v>
      </c>
      <c r="E73" s="46">
        <v>174.10379289903</v>
      </c>
      <c r="F73" s="46">
        <v>206.13682399999999</v>
      </c>
      <c r="G73" s="122">
        <v>54.393339200966672</v>
      </c>
      <c r="H73" s="46">
        <v>14.504694980325</v>
      </c>
      <c r="I73" s="46">
        <v>6.9997558028400002</v>
      </c>
      <c r="J73" s="46">
        <v>5.0371294475099999</v>
      </c>
      <c r="K73" s="133">
        <v>177.93743499999999</v>
      </c>
      <c r="L73" s="41" t="s">
        <v>243</v>
      </c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</row>
    <row r="74" spans="1:84" ht="13.5" thickBot="1">
      <c r="A74" s="80" t="s">
        <v>122</v>
      </c>
      <c r="B74" s="81">
        <v>170.90139741538337</v>
      </c>
      <c r="C74" s="81">
        <v>102.5654415269</v>
      </c>
      <c r="D74" s="81">
        <v>122.28829274088</v>
      </c>
      <c r="E74" s="81">
        <v>152.51151936260999</v>
      </c>
      <c r="F74" s="81">
        <v>197.354039</v>
      </c>
      <c r="G74" s="144">
        <v>16.648001633383334</v>
      </c>
      <c r="H74" s="81">
        <v>17.222936632494999</v>
      </c>
      <c r="I74" s="81">
        <v>34.239816476400001</v>
      </c>
      <c r="J74" s="81">
        <v>27.48752064048</v>
      </c>
      <c r="K74" s="145">
        <v>82.917243999999997</v>
      </c>
      <c r="L74" s="82" t="s">
        <v>123</v>
      </c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</row>
    <row r="75" spans="1:84" s="231" customFormat="1" ht="25.5">
      <c r="A75" s="77" t="s">
        <v>124</v>
      </c>
      <c r="B75" s="19">
        <v>713.28562763098353</v>
      </c>
      <c r="C75" s="19">
        <v>822.81648830260008</v>
      </c>
      <c r="D75" s="19">
        <v>611.96307554601003</v>
      </c>
      <c r="E75" s="19">
        <v>873.12118232885996</v>
      </c>
      <c r="F75" s="19">
        <v>872.43576900000005</v>
      </c>
      <c r="G75" s="126">
        <v>245.44285945581669</v>
      </c>
      <c r="H75" s="19">
        <v>494.59677370713501</v>
      </c>
      <c r="I75" s="19">
        <v>636.66532695020999</v>
      </c>
      <c r="J75" s="19">
        <v>871.89724275248989</v>
      </c>
      <c r="K75" s="146">
        <v>931.94820800000002</v>
      </c>
      <c r="L75" s="204" t="s">
        <v>125</v>
      </c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</row>
    <row r="76" spans="1:84">
      <c r="A76" s="40" t="s">
        <v>126</v>
      </c>
      <c r="B76" s="46">
        <v>69.57694116990001</v>
      </c>
      <c r="C76" s="46">
        <v>67.051678138555005</v>
      </c>
      <c r="D76" s="46">
        <v>86.92476593312999</v>
      </c>
      <c r="E76" s="46">
        <v>161.67440162346</v>
      </c>
      <c r="F76" s="46">
        <v>171.30227300000001</v>
      </c>
      <c r="G76" s="122">
        <v>15.388169182800002</v>
      </c>
      <c r="H76" s="46">
        <v>95.954828632740004</v>
      </c>
      <c r="I76" s="46">
        <v>154.23186912549002</v>
      </c>
      <c r="J76" s="46">
        <v>300.41767422798</v>
      </c>
      <c r="K76" s="133">
        <v>235.90157300000001</v>
      </c>
      <c r="L76" s="41" t="s">
        <v>127</v>
      </c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</row>
    <row r="77" spans="1:84">
      <c r="A77" s="40" t="s">
        <v>128</v>
      </c>
      <c r="B77" s="46">
        <v>225.23934773370004</v>
      </c>
      <c r="C77" s="46">
        <v>456.55188734501507</v>
      </c>
      <c r="D77" s="46">
        <v>228.22307023838999</v>
      </c>
      <c r="E77" s="46">
        <v>283.73771562617998</v>
      </c>
      <c r="F77" s="46">
        <v>276.25608399999999</v>
      </c>
      <c r="G77" s="122">
        <v>14.560787182533335</v>
      </c>
      <c r="H77" s="46">
        <v>44.366226944655004</v>
      </c>
      <c r="I77" s="46">
        <v>134.36685305019</v>
      </c>
      <c r="J77" s="46">
        <v>203.72639307815999</v>
      </c>
      <c r="K77" s="133">
        <v>234.422777</v>
      </c>
      <c r="L77" s="41" t="s">
        <v>129</v>
      </c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</row>
    <row r="78" spans="1:84">
      <c r="A78" s="40" t="s">
        <v>130</v>
      </c>
      <c r="B78" s="46">
        <v>5.1170490106833348</v>
      </c>
      <c r="C78" s="46">
        <v>4.2220467485900004</v>
      </c>
      <c r="D78" s="46">
        <v>6.5565577797299994</v>
      </c>
      <c r="E78" s="46">
        <v>4.9417116639900005</v>
      </c>
      <c r="F78" s="46">
        <v>6.7215230000000004</v>
      </c>
      <c r="G78" s="122">
        <v>13.457979626483334</v>
      </c>
      <c r="H78" s="46">
        <v>7.0959375806549998</v>
      </c>
      <c r="I78" s="46">
        <v>2.7540753610199995</v>
      </c>
      <c r="J78" s="46">
        <v>9.9229943478299987</v>
      </c>
      <c r="K78" s="133">
        <v>55.744312000000001</v>
      </c>
      <c r="L78" s="41" t="s">
        <v>131</v>
      </c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</row>
    <row r="79" spans="1:84">
      <c r="A79" s="40" t="s">
        <v>132</v>
      </c>
      <c r="B79" s="46">
        <v>171.4087036116</v>
      </c>
      <c r="C79" s="46">
        <v>141.55565862003499</v>
      </c>
      <c r="D79" s="46">
        <v>100.29751575749999</v>
      </c>
      <c r="E79" s="46">
        <v>148.00571310657</v>
      </c>
      <c r="F79" s="46">
        <v>168.95348300000001</v>
      </c>
      <c r="G79" s="122">
        <v>144.38730340073334</v>
      </c>
      <c r="H79" s="46">
        <v>270.65155708640503</v>
      </c>
      <c r="I79" s="46">
        <v>131.80335837878999</v>
      </c>
      <c r="J79" s="46">
        <v>30.692133453989996</v>
      </c>
      <c r="K79" s="133">
        <v>104.268089</v>
      </c>
      <c r="L79" s="41" t="s">
        <v>133</v>
      </c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</row>
    <row r="80" spans="1:84">
      <c r="A80" s="40" t="s">
        <v>134</v>
      </c>
      <c r="B80" s="46">
        <v>231.27847846738337</v>
      </c>
      <c r="C80" s="46">
        <v>142.04498851542999</v>
      </c>
      <c r="D80" s="46">
        <v>176.59491798789</v>
      </c>
      <c r="E80" s="46">
        <v>251.39837702726999</v>
      </c>
      <c r="F80" s="46">
        <v>221.084037</v>
      </c>
      <c r="G80" s="122">
        <v>17.516452603266668</v>
      </c>
      <c r="H80" s="46">
        <v>46.16746561603</v>
      </c>
      <c r="I80" s="46">
        <v>173.44159015239001</v>
      </c>
      <c r="J80" s="46">
        <v>226.78989190494002</v>
      </c>
      <c r="K80" s="133">
        <v>162.788183</v>
      </c>
      <c r="L80" s="41" t="s">
        <v>135</v>
      </c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</row>
    <row r="81" spans="1:84">
      <c r="A81" s="40" t="s">
        <v>58</v>
      </c>
      <c r="B81" s="46">
        <v>10.665107637716668</v>
      </c>
      <c r="C81" s="46">
        <v>11.390228934974999</v>
      </c>
      <c r="D81" s="46">
        <v>13.36624784937</v>
      </c>
      <c r="E81" s="46">
        <v>23.363263281390001</v>
      </c>
      <c r="F81" s="46">
        <v>28.118369000000001</v>
      </c>
      <c r="G81" s="122">
        <v>40.132167460000005</v>
      </c>
      <c r="H81" s="46">
        <v>30.360757846649999</v>
      </c>
      <c r="I81" s="46">
        <v>40.067580882329999</v>
      </c>
      <c r="J81" s="46">
        <v>100.34815573959</v>
      </c>
      <c r="K81" s="133">
        <v>138.823274</v>
      </c>
      <c r="L81" s="41" t="s">
        <v>59</v>
      </c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</row>
    <row r="82" spans="1:84" s="231" customFormat="1">
      <c r="A82" s="85" t="s">
        <v>136</v>
      </c>
      <c r="B82" s="22">
        <v>3142.2001059591171</v>
      </c>
      <c r="C82" s="22">
        <v>2569.40102051237</v>
      </c>
      <c r="D82" s="22">
        <v>2381.7823323757202</v>
      </c>
      <c r="E82" s="22">
        <v>2999.3893380872996</v>
      </c>
      <c r="F82" s="22">
        <v>3655.636019</v>
      </c>
      <c r="G82" s="119">
        <v>1302.6913104994001</v>
      </c>
      <c r="H82" s="22">
        <v>1360.58060509294</v>
      </c>
      <c r="I82" s="22">
        <v>2061.3765336777901</v>
      </c>
      <c r="J82" s="22">
        <v>2949.0482647919998</v>
      </c>
      <c r="K82" s="129">
        <v>3866.517906</v>
      </c>
      <c r="L82" s="86" t="s">
        <v>137</v>
      </c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</row>
    <row r="83" spans="1:84">
      <c r="A83" s="40" t="s">
        <v>138</v>
      </c>
      <c r="B83" s="46" t="s">
        <v>324</v>
      </c>
      <c r="C83" s="46" t="s">
        <v>324</v>
      </c>
      <c r="D83" s="46" t="s">
        <v>324</v>
      </c>
      <c r="E83" s="46" t="s">
        <v>324</v>
      </c>
      <c r="F83" s="46" t="s">
        <v>324</v>
      </c>
      <c r="G83" s="122">
        <v>0.26038782655000003</v>
      </c>
      <c r="H83" s="46">
        <v>0.48909582474500007</v>
      </c>
      <c r="I83" s="46">
        <v>1.2247978370699999</v>
      </c>
      <c r="J83" s="46">
        <v>0.32037571535999998</v>
      </c>
      <c r="K83" s="133">
        <v>0.34700900000000001</v>
      </c>
      <c r="L83" s="41" t="s">
        <v>139</v>
      </c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</row>
    <row r="84" spans="1:84">
      <c r="A84" s="40" t="s">
        <v>140</v>
      </c>
      <c r="B84" s="38">
        <v>2.6675896548166671</v>
      </c>
      <c r="C84" s="38">
        <v>2.0879726168400001</v>
      </c>
      <c r="D84" s="38">
        <v>2.0771287358700001</v>
      </c>
      <c r="E84" s="38">
        <v>3.4993083284100002</v>
      </c>
      <c r="F84" s="38">
        <v>3.5245169999999999</v>
      </c>
      <c r="G84" s="121">
        <v>11.707990544983335</v>
      </c>
      <c r="H84" s="38">
        <v>10.12710308324</v>
      </c>
      <c r="I84" s="38">
        <v>12.511888334370001</v>
      </c>
      <c r="J84" s="38">
        <v>23.759974784040001</v>
      </c>
      <c r="K84" s="132">
        <v>24.065272</v>
      </c>
      <c r="L84" s="41" t="s">
        <v>141</v>
      </c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</row>
    <row r="85" spans="1:84">
      <c r="A85" s="40" t="s">
        <v>142</v>
      </c>
      <c r="B85" s="38">
        <v>998.95429835150014</v>
      </c>
      <c r="C85" s="38">
        <v>845.22103130943503</v>
      </c>
      <c r="D85" s="38">
        <v>946.30653646262999</v>
      </c>
      <c r="E85" s="38">
        <v>1079.1422940366599</v>
      </c>
      <c r="F85" s="38">
        <v>1368.8477809999999</v>
      </c>
      <c r="G85" s="121">
        <v>322.37506556758336</v>
      </c>
      <c r="H85" s="38">
        <v>414.71813838311999</v>
      </c>
      <c r="I85" s="38">
        <v>481.54367815070998</v>
      </c>
      <c r="J85" s="38">
        <v>862.58443535130004</v>
      </c>
      <c r="K85" s="132">
        <v>1046.028626</v>
      </c>
      <c r="L85" s="41" t="s">
        <v>143</v>
      </c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</row>
    <row r="86" spans="1:84">
      <c r="A86" s="40" t="s">
        <v>144</v>
      </c>
      <c r="B86" s="38">
        <v>39.302668422100005</v>
      </c>
      <c r="C86" s="38">
        <v>72.031741880889996</v>
      </c>
      <c r="D86" s="38">
        <v>48.059033516909999</v>
      </c>
      <c r="E86" s="38">
        <v>12.944467331909999</v>
      </c>
      <c r="F86" s="38">
        <v>23.384855999999999</v>
      </c>
      <c r="G86" s="121">
        <v>1.9292142625666668</v>
      </c>
      <c r="H86" s="38">
        <v>17.900370903799999</v>
      </c>
      <c r="I86" s="38">
        <v>7.5376537914300004</v>
      </c>
      <c r="J86" s="38">
        <v>25.934674757550003</v>
      </c>
      <c r="K86" s="132">
        <v>32.300621</v>
      </c>
      <c r="L86" s="41" t="s">
        <v>145</v>
      </c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</row>
    <row r="87" spans="1:84">
      <c r="A87" s="40" t="s">
        <v>146</v>
      </c>
      <c r="B87" s="38">
        <v>1020.9674013067668</v>
      </c>
      <c r="C87" s="38">
        <v>1042.6126101939899</v>
      </c>
      <c r="D87" s="38">
        <v>878.43634923132004</v>
      </c>
      <c r="E87" s="38">
        <v>1114.1554788266699</v>
      </c>
      <c r="F87" s="38">
        <v>1472.5121349999999</v>
      </c>
      <c r="G87" s="121">
        <v>643.59383326830005</v>
      </c>
      <c r="H87" s="38">
        <v>570.321312992255</v>
      </c>
      <c r="I87" s="38">
        <v>841.14228721605002</v>
      </c>
      <c r="J87" s="38">
        <v>1074.2763849980099</v>
      </c>
      <c r="K87" s="132">
        <v>1680.8259969999999</v>
      </c>
      <c r="L87" s="41" t="s">
        <v>147</v>
      </c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</row>
    <row r="88" spans="1:84">
      <c r="A88" s="40" t="s">
        <v>148</v>
      </c>
      <c r="B88" s="38" t="s">
        <v>324</v>
      </c>
      <c r="C88" s="38" t="s">
        <v>324</v>
      </c>
      <c r="D88" s="38" t="s">
        <v>324</v>
      </c>
      <c r="E88" s="38" t="s">
        <v>324</v>
      </c>
      <c r="F88" s="38" t="s">
        <v>324</v>
      </c>
      <c r="G88" s="121" t="s">
        <v>324</v>
      </c>
      <c r="H88" s="38" t="s">
        <v>324</v>
      </c>
      <c r="I88" s="38" t="s">
        <v>324</v>
      </c>
      <c r="J88" s="38" t="s">
        <v>324</v>
      </c>
      <c r="K88" s="132" t="s">
        <v>324</v>
      </c>
      <c r="L88" s="41" t="s">
        <v>214</v>
      </c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</row>
    <row r="89" spans="1:84">
      <c r="A89" s="40" t="s">
        <v>150</v>
      </c>
      <c r="B89" s="38">
        <v>613.43770110341677</v>
      </c>
      <c r="C89" s="38">
        <v>352.63697910594999</v>
      </c>
      <c r="D89" s="38">
        <v>293.30798043105</v>
      </c>
      <c r="E89" s="38">
        <v>503.83424819738997</v>
      </c>
      <c r="F89" s="38">
        <v>490.771233</v>
      </c>
      <c r="G89" s="121">
        <v>87.655384039750004</v>
      </c>
      <c r="H89" s="38">
        <v>189.50060993803501</v>
      </c>
      <c r="I89" s="38">
        <v>227.29007583774001</v>
      </c>
      <c r="J89" s="38">
        <v>214.92291886607998</v>
      </c>
      <c r="K89" s="132">
        <v>186.49957699999999</v>
      </c>
      <c r="L89" s="41" t="s">
        <v>151</v>
      </c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</row>
    <row r="90" spans="1:84">
      <c r="A90" s="40" t="s">
        <v>152</v>
      </c>
      <c r="B90" s="38">
        <v>415.64844849976669</v>
      </c>
      <c r="C90" s="38">
        <v>187.467305821895</v>
      </c>
      <c r="D90" s="38">
        <v>129.89476343570999</v>
      </c>
      <c r="E90" s="38">
        <v>172.71100743507</v>
      </c>
      <c r="F90" s="38">
        <v>185.93126799999999</v>
      </c>
      <c r="G90" s="121">
        <v>93.685037518966681</v>
      </c>
      <c r="H90" s="38">
        <v>100.92685334864001</v>
      </c>
      <c r="I90" s="38">
        <v>175.78699817912999</v>
      </c>
      <c r="J90" s="38">
        <v>295.83352697556001</v>
      </c>
      <c r="K90" s="132">
        <v>640.387565</v>
      </c>
      <c r="L90" s="41" t="s">
        <v>153</v>
      </c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</row>
    <row r="91" spans="1:84">
      <c r="A91" s="40" t="s">
        <v>154</v>
      </c>
      <c r="B91" s="38">
        <v>4.8311370965000009</v>
      </c>
      <c r="C91" s="38">
        <v>5.5177786418700006</v>
      </c>
      <c r="D91" s="38">
        <v>8.0588182971600002</v>
      </c>
      <c r="E91" s="38">
        <v>9.5283556748099993</v>
      </c>
      <c r="F91" s="38">
        <v>7.7896510000000001</v>
      </c>
      <c r="G91" s="121">
        <v>19.069832867900004</v>
      </c>
      <c r="H91" s="38">
        <v>5.0404981833800004</v>
      </c>
      <c r="I91" s="38">
        <v>52.661448718290004</v>
      </c>
      <c r="J91" s="38">
        <v>25.834312872239998</v>
      </c>
      <c r="K91" s="132">
        <v>55.089646999999999</v>
      </c>
      <c r="L91" s="41" t="s">
        <v>155</v>
      </c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</row>
    <row r="92" spans="1:84" s="232" customFormat="1" ht="13.5" thickBot="1">
      <c r="A92" s="40" t="s">
        <v>58</v>
      </c>
      <c r="B92" s="87">
        <v>46.38697595395</v>
      </c>
      <c r="C92" s="87">
        <v>61.825600941499999</v>
      </c>
      <c r="D92" s="87">
        <v>75.641722265069987</v>
      </c>
      <c r="E92" s="87">
        <v>103.57417825637999</v>
      </c>
      <c r="F92" s="87">
        <v>102.874578</v>
      </c>
      <c r="G92" s="121">
        <v>122.41456460280001</v>
      </c>
      <c r="H92" s="38">
        <v>51.556622435725004</v>
      </c>
      <c r="I92" s="38">
        <v>261.677705613</v>
      </c>
      <c r="J92" s="38">
        <v>425.58166047186</v>
      </c>
      <c r="K92" s="132">
        <v>200.973592</v>
      </c>
      <c r="L92" s="41" t="s">
        <v>59</v>
      </c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</row>
    <row r="93" spans="1:84" ht="13.5" thickBot="1">
      <c r="A93" s="191" t="s">
        <v>156</v>
      </c>
      <c r="B93" s="15">
        <v>124.41861380500002</v>
      </c>
      <c r="C93" s="15">
        <v>107.553780967105</v>
      </c>
      <c r="D93" s="15">
        <v>125.98794772535999</v>
      </c>
      <c r="E93" s="15">
        <v>163.06899463646999</v>
      </c>
      <c r="F93" s="15">
        <v>208.43783400000001</v>
      </c>
      <c r="G93" s="118">
        <v>130.14707576795001</v>
      </c>
      <c r="H93" s="15">
        <v>126.84305428602501</v>
      </c>
      <c r="I93" s="15">
        <v>239.08006029102</v>
      </c>
      <c r="J93" s="15">
        <v>358.31406848118002</v>
      </c>
      <c r="K93" s="127">
        <v>1111.153497</v>
      </c>
      <c r="L93" s="201" t="s">
        <v>157</v>
      </c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</row>
    <row r="94" spans="1:84" s="99" customFormat="1" ht="20.25" customHeight="1" thickBot="1">
      <c r="A94" s="202" t="s">
        <v>158</v>
      </c>
      <c r="B94" s="15">
        <v>52.662184992366669</v>
      </c>
      <c r="C94" s="15">
        <v>28.696164419175002</v>
      </c>
      <c r="D94" s="15">
        <v>33.510138833999996</v>
      </c>
      <c r="E94" s="15">
        <v>62.54945203746</v>
      </c>
      <c r="F94" s="15">
        <v>55.152728000000003</v>
      </c>
      <c r="G94" s="118">
        <v>12.306849516100003</v>
      </c>
      <c r="H94" s="15">
        <v>13.393751462079999</v>
      </c>
      <c r="I94" s="15">
        <v>78.25155261111</v>
      </c>
      <c r="J94" s="15">
        <v>56.872481435729995</v>
      </c>
      <c r="K94" s="127">
        <v>75.060298000000003</v>
      </c>
      <c r="L94" s="273" t="s">
        <v>220</v>
      </c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</row>
    <row r="95" spans="1:84" s="99" customFormat="1" ht="20.25" customHeight="1" thickBot="1">
      <c r="A95" s="274" t="s">
        <v>85</v>
      </c>
      <c r="B95" s="15">
        <v>71.756428812633331</v>
      </c>
      <c r="C95" s="15">
        <v>78.857616547930007</v>
      </c>
      <c r="D95" s="15">
        <v>92.477808891359999</v>
      </c>
      <c r="E95" s="15">
        <v>100.51954259900999</v>
      </c>
      <c r="F95" s="15">
        <v>153.28510600000001</v>
      </c>
      <c r="G95" s="118">
        <v>117.84022625185001</v>
      </c>
      <c r="H95" s="15">
        <v>113.449302823945</v>
      </c>
      <c r="I95" s="15">
        <v>160.82850767991002</v>
      </c>
      <c r="J95" s="15">
        <v>301.44158704544998</v>
      </c>
      <c r="K95" s="127">
        <v>1036.0931989999999</v>
      </c>
      <c r="L95" s="272" t="s">
        <v>110</v>
      </c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</row>
    <row r="96" spans="1:84" s="99" customFormat="1" ht="15.75">
      <c r="A96" s="205" t="s">
        <v>290</v>
      </c>
      <c r="B96" s="19">
        <v>29.902040834783339</v>
      </c>
      <c r="C96" s="19">
        <v>67.483468266610004</v>
      </c>
      <c r="D96" s="19">
        <v>75.75826626576</v>
      </c>
      <c r="E96" s="19">
        <v>75.495235369110006</v>
      </c>
      <c r="F96" s="19">
        <v>89.976696000000004</v>
      </c>
      <c r="G96" s="126">
        <v>62.026692900750014</v>
      </c>
      <c r="H96" s="19">
        <v>73.410103314405006</v>
      </c>
      <c r="I96" s="19">
        <v>91.440977949959986</v>
      </c>
      <c r="J96" s="19">
        <v>145.94815271465998</v>
      </c>
      <c r="K96" s="146">
        <v>236.88824700000001</v>
      </c>
      <c r="L96" s="204" t="s">
        <v>296</v>
      </c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</row>
    <row r="97" spans="1:84" s="252" customFormat="1" ht="12.75" customHeight="1">
      <c r="A97" s="40" t="s">
        <v>160</v>
      </c>
      <c r="B97" s="46">
        <v>3.6247585457666669</v>
      </c>
      <c r="C97" s="46">
        <v>1.1704806884650001</v>
      </c>
      <c r="D97" s="46">
        <v>0.60164855306999998</v>
      </c>
      <c r="E97" s="46">
        <v>0.35024838929999996</v>
      </c>
      <c r="F97" s="46">
        <v>0.73002299999999998</v>
      </c>
      <c r="G97" s="122">
        <v>3.0878190242500003</v>
      </c>
      <c r="H97" s="46">
        <v>3.4383860147450003</v>
      </c>
      <c r="I97" s="46">
        <v>15.597554017230001</v>
      </c>
      <c r="J97" s="46">
        <v>23.793722635079998</v>
      </c>
      <c r="K97" s="133">
        <v>32.458373999999999</v>
      </c>
      <c r="L97" s="41" t="s">
        <v>161</v>
      </c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</row>
    <row r="98" spans="1:84">
      <c r="A98" s="40" t="s">
        <v>255</v>
      </c>
      <c r="B98" s="38">
        <v>12.426532363533335</v>
      </c>
      <c r="C98" s="38">
        <v>2.9217062642900005</v>
      </c>
      <c r="D98" s="38">
        <v>3.4218437982599998</v>
      </c>
      <c r="E98" s="38">
        <v>1.82378058039</v>
      </c>
      <c r="F98" s="38">
        <v>2.9418099999999998</v>
      </c>
      <c r="G98" s="121">
        <v>10.527323338283335</v>
      </c>
      <c r="H98" s="38">
        <v>8.2204389911050004</v>
      </c>
      <c r="I98" s="38">
        <v>11.04110257752</v>
      </c>
      <c r="J98" s="38">
        <v>22.9260158658</v>
      </c>
      <c r="K98" s="132">
        <v>19.217158000000001</v>
      </c>
      <c r="L98" s="41" t="s">
        <v>257</v>
      </c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</row>
    <row r="99" spans="1:84">
      <c r="A99" s="40" t="s">
        <v>256</v>
      </c>
      <c r="B99" s="38">
        <v>13.753563853883335</v>
      </c>
      <c r="C99" s="38">
        <v>63.391281313854996</v>
      </c>
      <c r="D99" s="38">
        <v>71.734773914429994</v>
      </c>
      <c r="E99" s="38">
        <v>73.321206399419992</v>
      </c>
      <c r="F99" s="38">
        <v>86.304862999999997</v>
      </c>
      <c r="G99" s="121">
        <v>47.560043671750009</v>
      </c>
      <c r="H99" s="38">
        <v>60.851214240464998</v>
      </c>
      <c r="I99" s="38">
        <v>64.189588235160002</v>
      </c>
      <c r="J99" s="38">
        <v>98.486850961079995</v>
      </c>
      <c r="K99" s="132">
        <v>182.628668</v>
      </c>
      <c r="L99" s="41" t="s">
        <v>258</v>
      </c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</row>
    <row r="100" spans="1:84">
      <c r="A100" s="40" t="s">
        <v>58</v>
      </c>
      <c r="B100" s="38">
        <v>9.7186071600000007E-2</v>
      </c>
      <c r="C100" s="38" t="s">
        <v>324</v>
      </c>
      <c r="D100" s="38" t="s">
        <v>324</v>
      </c>
      <c r="E100" s="38" t="s">
        <v>324</v>
      </c>
      <c r="F100" s="38" t="s">
        <v>324</v>
      </c>
      <c r="G100" s="121">
        <v>0.85150686646666685</v>
      </c>
      <c r="H100" s="38">
        <v>0.90006406809000006</v>
      </c>
      <c r="I100" s="38">
        <v>0.61273312005000002</v>
      </c>
      <c r="J100" s="38">
        <v>0.74156325270000001</v>
      </c>
      <c r="K100" s="132">
        <v>2.584047</v>
      </c>
      <c r="L100" s="41" t="s">
        <v>59</v>
      </c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</row>
    <row r="101" spans="1:84" ht="25.5">
      <c r="A101" s="92" t="s">
        <v>168</v>
      </c>
      <c r="B101" s="66">
        <v>1.2639364866833336</v>
      </c>
      <c r="C101" s="66">
        <v>1.0217912092300001</v>
      </c>
      <c r="D101" s="66">
        <v>0.52575229929</v>
      </c>
      <c r="E101" s="66">
        <v>0.40972585580999998</v>
      </c>
      <c r="F101" s="66">
        <v>0.89808500000000002</v>
      </c>
      <c r="G101" s="124">
        <v>0.18005483095000002</v>
      </c>
      <c r="H101" s="66">
        <v>0.71581665633500002</v>
      </c>
      <c r="I101" s="66">
        <v>0.3932654559</v>
      </c>
      <c r="J101" s="66">
        <v>1.3767515936099999</v>
      </c>
      <c r="K101" s="137">
        <v>29.96658</v>
      </c>
      <c r="L101" s="206" t="s">
        <v>169</v>
      </c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</row>
    <row r="102" spans="1:84" ht="25.5">
      <c r="A102" s="92" t="s">
        <v>170</v>
      </c>
      <c r="B102" s="66">
        <v>0.32543081693333337</v>
      </c>
      <c r="C102" s="66">
        <v>0.20217722354500001</v>
      </c>
      <c r="D102" s="66">
        <v>1.7893591247399998</v>
      </c>
      <c r="E102" s="66">
        <v>5.525898513E-2</v>
      </c>
      <c r="F102" s="66">
        <v>0.397675</v>
      </c>
      <c r="G102" s="124">
        <v>26.551623318150003</v>
      </c>
      <c r="H102" s="66">
        <v>13.63760106368</v>
      </c>
      <c r="I102" s="66">
        <v>27.167542845989999</v>
      </c>
      <c r="J102" s="66">
        <v>25.105581917399999</v>
      </c>
      <c r="K102" s="137">
        <v>25.346672999999999</v>
      </c>
      <c r="L102" s="206" t="s">
        <v>171</v>
      </c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</row>
    <row r="103" spans="1:84" ht="13.5" thickBot="1">
      <c r="A103" s="51" t="s">
        <v>172</v>
      </c>
      <c r="B103" s="52">
        <v>40.265020674233341</v>
      </c>
      <c r="C103" s="52">
        <v>10.150179848544999</v>
      </c>
      <c r="D103" s="52">
        <v>14.40443120157</v>
      </c>
      <c r="E103" s="52">
        <v>24.559322388960002</v>
      </c>
      <c r="F103" s="52">
        <v>62.012650000000001</v>
      </c>
      <c r="G103" s="147">
        <v>29.081855202000003</v>
      </c>
      <c r="H103" s="52">
        <v>25.685781789525002</v>
      </c>
      <c r="I103" s="52">
        <v>41.826721428060004</v>
      </c>
      <c r="J103" s="52">
        <v>129.01110081977998</v>
      </c>
      <c r="K103" s="148">
        <v>743.89169900000002</v>
      </c>
      <c r="L103" s="54" t="s">
        <v>173</v>
      </c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</row>
    <row r="104" spans="1:84" s="187" customFormat="1" ht="12">
      <c r="A104" s="183" t="s">
        <v>241</v>
      </c>
      <c r="B104" s="222"/>
      <c r="C104" s="222"/>
      <c r="D104" s="222"/>
      <c r="E104" s="222"/>
      <c r="F104" s="222"/>
      <c r="G104" s="217"/>
      <c r="H104" s="217"/>
      <c r="I104" s="217"/>
      <c r="J104" s="217"/>
      <c r="K104" s="217"/>
      <c r="L104" s="218" t="s">
        <v>227</v>
      </c>
      <c r="M104" s="186"/>
      <c r="N104" s="186"/>
    </row>
    <row r="105" spans="1:84" s="187" customFormat="1" ht="12">
      <c r="A105" s="188" t="s">
        <v>332</v>
      </c>
      <c r="B105" s="222"/>
      <c r="C105" s="222"/>
      <c r="D105" s="222"/>
      <c r="E105" s="222"/>
      <c r="F105" s="222"/>
      <c r="G105" s="217"/>
      <c r="H105" s="217"/>
      <c r="I105" s="217"/>
      <c r="J105" s="217"/>
      <c r="K105" s="217"/>
      <c r="L105" s="218" t="s">
        <v>226</v>
      </c>
      <c r="M105" s="186"/>
      <c r="N105" s="186"/>
    </row>
    <row r="106" spans="1:84" s="187" customFormat="1" ht="12">
      <c r="A106" s="188" t="s">
        <v>218</v>
      </c>
      <c r="B106" s="184"/>
      <c r="C106" s="185"/>
      <c r="D106" s="184"/>
      <c r="E106" s="184"/>
      <c r="F106" s="184"/>
      <c r="G106" s="185"/>
      <c r="H106" s="185"/>
      <c r="I106" s="185"/>
      <c r="J106" s="185"/>
      <c r="K106" s="185"/>
      <c r="L106" s="218" t="s">
        <v>250</v>
      </c>
      <c r="M106" s="186"/>
      <c r="N106" s="186"/>
    </row>
    <row r="107" spans="1:84" s="187" customFormat="1" ht="12">
      <c r="A107" s="188" t="s">
        <v>181</v>
      </c>
      <c r="B107" s="222"/>
      <c r="C107" s="222"/>
      <c r="D107" s="222"/>
      <c r="E107" s="222"/>
      <c r="F107" s="222"/>
      <c r="G107" s="217"/>
      <c r="H107" s="217"/>
      <c r="I107" s="217"/>
      <c r="J107" s="217"/>
      <c r="K107" s="217"/>
      <c r="L107" s="218" t="s">
        <v>319</v>
      </c>
      <c r="M107" s="186"/>
      <c r="N107" s="186"/>
    </row>
    <row r="108" spans="1:84" s="187" customFormat="1" ht="12">
      <c r="A108" s="188" t="s">
        <v>291</v>
      </c>
      <c r="B108" s="222"/>
      <c r="C108" s="222"/>
      <c r="D108" s="222"/>
      <c r="E108" s="222"/>
      <c r="F108" s="222"/>
      <c r="G108" s="217"/>
      <c r="H108" s="217"/>
      <c r="I108" s="217"/>
      <c r="J108" s="217"/>
      <c r="K108" s="217"/>
      <c r="L108" s="218" t="s">
        <v>320</v>
      </c>
      <c r="M108" s="186"/>
      <c r="N108" s="186"/>
    </row>
    <row r="109" spans="1:84" s="187" customFormat="1" ht="12">
      <c r="A109" s="188" t="s">
        <v>261</v>
      </c>
      <c r="B109" s="222"/>
      <c r="C109" s="222"/>
      <c r="D109" s="222"/>
      <c r="E109" s="222"/>
      <c r="F109" s="222"/>
      <c r="G109" s="217"/>
      <c r="H109" s="217"/>
      <c r="I109" s="217"/>
      <c r="J109" s="217"/>
      <c r="K109" s="217"/>
      <c r="L109" s="225" t="s">
        <v>262</v>
      </c>
      <c r="M109" s="186"/>
      <c r="N109" s="186"/>
    </row>
    <row r="110" spans="1:84">
      <c r="B110" s="244"/>
      <c r="C110" s="244"/>
      <c r="D110" s="244"/>
      <c r="E110" s="244"/>
      <c r="F110" s="244"/>
      <c r="G110" s="236"/>
      <c r="H110" s="236"/>
      <c r="I110" s="236"/>
      <c r="J110" s="236"/>
      <c r="K110" s="236"/>
      <c r="N110" s="186"/>
    </row>
    <row r="111" spans="1:84">
      <c r="B111" s="244"/>
      <c r="C111" s="244"/>
      <c r="D111" s="244"/>
      <c r="E111" s="244"/>
      <c r="F111" s="244"/>
      <c r="G111" s="236"/>
      <c r="H111" s="236"/>
      <c r="I111" s="236"/>
      <c r="J111" s="236"/>
      <c r="K111" s="236"/>
    </row>
    <row r="112" spans="1:84">
      <c r="B112" s="244"/>
      <c r="C112" s="244"/>
      <c r="D112" s="244"/>
      <c r="E112" s="244"/>
      <c r="F112" s="244"/>
      <c r="G112" s="236"/>
      <c r="H112" s="236"/>
      <c r="I112" s="236"/>
      <c r="J112" s="236"/>
      <c r="K112" s="236"/>
    </row>
    <row r="113" spans="2:12">
      <c r="B113" s="244"/>
      <c r="C113" s="244"/>
      <c r="D113" s="244"/>
      <c r="E113" s="244"/>
      <c r="F113" s="244"/>
      <c r="G113" s="236"/>
      <c r="H113" s="236"/>
      <c r="I113" s="236"/>
      <c r="J113" s="236"/>
      <c r="K113" s="236"/>
    </row>
    <row r="114" spans="2:12">
      <c r="B114" s="244"/>
      <c r="C114" s="244"/>
      <c r="D114" s="244"/>
      <c r="E114" s="244"/>
      <c r="F114" s="244"/>
      <c r="G114" s="236"/>
      <c r="H114" s="236"/>
      <c r="I114" s="236"/>
      <c r="J114" s="236"/>
      <c r="K114" s="236"/>
    </row>
    <row r="115" spans="2:12">
      <c r="B115" s="244"/>
      <c r="C115" s="244"/>
      <c r="D115" s="244"/>
      <c r="E115" s="244"/>
      <c r="F115" s="244"/>
      <c r="G115" s="236"/>
      <c r="H115" s="236"/>
      <c r="I115" s="236"/>
      <c r="J115" s="236"/>
      <c r="K115" s="236"/>
    </row>
    <row r="116" spans="2:12">
      <c r="B116" s="244"/>
      <c r="C116" s="244"/>
      <c r="D116" s="244"/>
      <c r="E116" s="244"/>
      <c r="F116" s="244"/>
      <c r="G116" s="236"/>
      <c r="H116" s="236"/>
      <c r="I116" s="236"/>
      <c r="J116" s="236"/>
      <c r="K116" s="236"/>
    </row>
    <row r="117" spans="2:12">
      <c r="B117" s="244"/>
      <c r="C117" s="244"/>
      <c r="D117" s="244"/>
      <c r="E117" s="244"/>
      <c r="F117" s="244"/>
      <c r="G117" s="236"/>
      <c r="H117" s="236"/>
      <c r="I117" s="236"/>
      <c r="J117" s="236"/>
      <c r="K117" s="236"/>
    </row>
    <row r="118" spans="2:12">
      <c r="B118" s="244"/>
      <c r="C118" s="244"/>
      <c r="D118" s="244"/>
      <c r="E118" s="244"/>
      <c r="F118" s="244"/>
      <c r="G118" s="236"/>
      <c r="H118" s="236"/>
      <c r="I118" s="236"/>
      <c r="J118" s="236"/>
      <c r="K118" s="236"/>
      <c r="L118" s="247"/>
    </row>
    <row r="119" spans="2:12">
      <c r="B119" s="244"/>
      <c r="C119" s="244"/>
      <c r="D119" s="244"/>
      <c r="E119" s="244"/>
      <c r="F119" s="244"/>
      <c r="G119" s="236"/>
      <c r="H119" s="236"/>
      <c r="I119" s="236"/>
      <c r="J119" s="236"/>
      <c r="K119" s="236"/>
    </row>
    <row r="120" spans="2:12">
      <c r="B120" s="244"/>
      <c r="C120" s="244"/>
      <c r="D120" s="244"/>
      <c r="E120" s="244"/>
      <c r="F120" s="244"/>
      <c r="G120" s="236"/>
      <c r="H120" s="236"/>
      <c r="I120" s="236"/>
      <c r="J120" s="236"/>
      <c r="K120" s="236"/>
    </row>
    <row r="121" spans="2:12">
      <c r="B121" s="244"/>
      <c r="C121" s="244"/>
      <c r="D121" s="244"/>
      <c r="E121" s="244"/>
      <c r="F121" s="244"/>
      <c r="G121" s="236"/>
      <c r="H121" s="236"/>
      <c r="I121" s="236"/>
      <c r="J121" s="236"/>
      <c r="K121" s="236"/>
    </row>
    <row r="122" spans="2:12">
      <c r="B122" s="244"/>
      <c r="C122" s="244"/>
      <c r="D122" s="244"/>
      <c r="E122" s="244"/>
      <c r="F122" s="244"/>
      <c r="G122" s="236"/>
      <c r="H122" s="236"/>
      <c r="I122" s="236"/>
      <c r="J122" s="236"/>
      <c r="K122" s="236"/>
    </row>
    <row r="123" spans="2:12">
      <c r="B123" s="244"/>
      <c r="C123" s="244"/>
      <c r="D123" s="244"/>
      <c r="E123" s="244"/>
      <c r="F123" s="244"/>
      <c r="G123" s="236"/>
      <c r="H123" s="236"/>
      <c r="I123" s="236"/>
      <c r="J123" s="236"/>
      <c r="K123" s="236"/>
    </row>
    <row r="124" spans="2:12">
      <c r="B124" s="244"/>
      <c r="C124" s="244"/>
      <c r="D124" s="244"/>
      <c r="E124" s="244"/>
      <c r="F124" s="244"/>
      <c r="G124" s="236"/>
      <c r="H124" s="236"/>
      <c r="I124" s="236"/>
      <c r="J124" s="236"/>
      <c r="K124" s="236"/>
    </row>
    <row r="125" spans="2:12">
      <c r="B125" s="244"/>
      <c r="C125" s="244"/>
      <c r="D125" s="244"/>
      <c r="E125" s="244"/>
      <c r="F125" s="244"/>
      <c r="G125" s="236"/>
      <c r="H125" s="236"/>
      <c r="I125" s="236"/>
      <c r="J125" s="236"/>
      <c r="K125" s="236"/>
    </row>
    <row r="126" spans="2:12">
      <c r="B126" s="244"/>
      <c r="C126" s="244"/>
      <c r="D126" s="244"/>
      <c r="E126" s="244"/>
      <c r="F126" s="244"/>
      <c r="G126" s="236"/>
      <c r="H126" s="236"/>
      <c r="I126" s="236"/>
      <c r="J126" s="236"/>
      <c r="K126" s="236"/>
    </row>
    <row r="127" spans="2:12">
      <c r="B127" s="244"/>
      <c r="C127" s="244"/>
      <c r="D127" s="244"/>
      <c r="E127" s="244"/>
      <c r="F127" s="244"/>
      <c r="G127" s="236"/>
      <c r="H127" s="236"/>
      <c r="I127" s="236"/>
      <c r="J127" s="236"/>
      <c r="K127" s="236"/>
    </row>
    <row r="128" spans="2:12">
      <c r="B128" s="235"/>
      <c r="C128" s="235"/>
      <c r="D128" s="235"/>
      <c r="E128" s="235"/>
      <c r="F128" s="235"/>
    </row>
    <row r="129" spans="2:6">
      <c r="B129" s="235"/>
      <c r="C129" s="235"/>
      <c r="D129" s="235"/>
      <c r="E129" s="235"/>
      <c r="F129" s="235"/>
    </row>
    <row r="130" spans="2:6">
      <c r="B130" s="235"/>
      <c r="C130" s="235"/>
      <c r="D130" s="235"/>
      <c r="E130" s="235"/>
      <c r="F130" s="235"/>
    </row>
    <row r="131" spans="2:6">
      <c r="B131" s="235"/>
      <c r="C131" s="235"/>
      <c r="D131" s="235"/>
      <c r="E131" s="235"/>
      <c r="F131" s="235"/>
    </row>
    <row r="132" spans="2:6">
      <c r="B132" s="235"/>
      <c r="C132" s="235"/>
      <c r="D132" s="235"/>
      <c r="E132" s="235"/>
      <c r="F132" s="235"/>
    </row>
    <row r="133" spans="2:6">
      <c r="B133" s="235"/>
      <c r="C133" s="235"/>
      <c r="D133" s="235"/>
      <c r="E133" s="235"/>
      <c r="F133" s="235"/>
    </row>
    <row r="134" spans="2:6">
      <c r="B134" s="235"/>
      <c r="C134" s="235"/>
      <c r="D134" s="235"/>
      <c r="E134" s="235"/>
      <c r="F134" s="235"/>
    </row>
    <row r="135" spans="2:6">
      <c r="B135" s="235"/>
      <c r="C135" s="235"/>
      <c r="D135" s="235"/>
      <c r="E135" s="235"/>
      <c r="F135" s="235"/>
    </row>
    <row r="136" spans="2:6">
      <c r="B136" s="235"/>
      <c r="C136" s="235"/>
      <c r="D136" s="235"/>
      <c r="E136" s="235"/>
      <c r="F136" s="235"/>
    </row>
    <row r="137" spans="2:6">
      <c r="B137" s="235"/>
      <c r="C137" s="235"/>
      <c r="D137" s="235"/>
      <c r="E137" s="235"/>
      <c r="F137" s="235"/>
    </row>
    <row r="138" spans="2:6">
      <c r="B138" s="235"/>
      <c r="C138" s="235"/>
      <c r="D138" s="235"/>
      <c r="E138" s="235"/>
      <c r="F138" s="235"/>
    </row>
  </sheetData>
  <mergeCells count="3">
    <mergeCell ref="A3:L3"/>
    <mergeCell ref="B4:F4"/>
    <mergeCell ref="G4:K4"/>
  </mergeCells>
  <printOptions horizontalCentered="1" verticalCentered="1"/>
  <pageMargins left="0.19685039370078741" right="0.19685039370078741" top="0" bottom="0" header="0.19685039370078741" footer="0.11811023622047245"/>
  <pageSetup paperSize="9" scale="73" orientation="landscape" r:id="rId1"/>
  <headerFooter alignWithMargins="0"/>
  <rowBreaks count="2" manualBreakCount="2">
    <brk id="43" max="11" man="1"/>
    <brk id="7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34</vt:i4>
      </vt:variant>
    </vt:vector>
  </HeadingPairs>
  <TitlesOfParts>
    <vt:vector size="55" baseType="lpstr">
      <vt:lpstr>bahrain</vt:lpstr>
      <vt:lpstr>egypt</vt:lpstr>
      <vt:lpstr>Iraq</vt:lpstr>
      <vt:lpstr>jordan</vt:lpstr>
      <vt:lpstr>kuwait</vt:lpstr>
      <vt:lpstr>lebanon</vt:lpstr>
      <vt:lpstr>libya</vt:lpstr>
      <vt:lpstr>morocco</vt:lpstr>
      <vt:lpstr>oman</vt:lpstr>
      <vt:lpstr>palestine</vt:lpstr>
      <vt:lpstr>qatar</vt:lpstr>
      <vt:lpstr>saudi arabia</vt:lpstr>
      <vt:lpstr>sudan</vt:lpstr>
      <vt:lpstr>syria</vt:lpstr>
      <vt:lpstr>tunisia</vt:lpstr>
      <vt:lpstr>UAE</vt:lpstr>
      <vt:lpstr>yemen</vt:lpstr>
      <vt:lpstr>all</vt:lpstr>
      <vt:lpstr>oil exporter</vt:lpstr>
      <vt:lpstr>non oil</vt:lpstr>
      <vt:lpstr>Sheet1</vt:lpstr>
      <vt:lpstr>bahrain!Print_Area</vt:lpstr>
      <vt:lpstr>egypt!Print_Area</vt:lpstr>
      <vt:lpstr>Iraq!Print_Area</vt:lpstr>
      <vt:lpstr>jordan!Print_Area</vt:lpstr>
      <vt:lpstr>kuwait!Print_Area</vt:lpstr>
      <vt:lpstr>lebanon!Print_Area</vt:lpstr>
      <vt:lpstr>libya!Print_Area</vt:lpstr>
      <vt:lpstr>morocco!Print_Area</vt:lpstr>
      <vt:lpstr>oman!Print_Area</vt:lpstr>
      <vt:lpstr>palestine!Print_Area</vt:lpstr>
      <vt:lpstr>qatar!Print_Area</vt:lpstr>
      <vt:lpstr>'saudi arabia'!Print_Area</vt:lpstr>
      <vt:lpstr>sudan!Print_Area</vt:lpstr>
      <vt:lpstr>syria!Print_Area</vt:lpstr>
      <vt:lpstr>tunisia!Print_Area</vt:lpstr>
      <vt:lpstr>UAE!Print_Area</vt:lpstr>
      <vt:lpstr>yemen!Print_Area</vt:lpstr>
      <vt:lpstr>bahrain!Print_Titles</vt:lpstr>
      <vt:lpstr>egypt!Print_Titles</vt:lpstr>
      <vt:lpstr>Iraq!Print_Titles</vt:lpstr>
      <vt:lpstr>jordan!Print_Titles</vt:lpstr>
      <vt:lpstr>kuwait!Print_Titles</vt:lpstr>
      <vt:lpstr>lebanon!Print_Titles</vt:lpstr>
      <vt:lpstr>libya!Print_Titles</vt:lpstr>
      <vt:lpstr>morocco!Print_Titles</vt:lpstr>
      <vt:lpstr>oman!Print_Titles</vt:lpstr>
      <vt:lpstr>palestine!Print_Titles</vt:lpstr>
      <vt:lpstr>qatar!Print_Titles</vt:lpstr>
      <vt:lpstr>'saudi arabia'!Print_Titles</vt:lpstr>
      <vt:lpstr>sudan!Print_Titles</vt:lpstr>
      <vt:lpstr>syria!Print_Titles</vt:lpstr>
      <vt:lpstr>tunisia!Print_Titles</vt:lpstr>
      <vt:lpstr>UAE!Print_Titles</vt:lpstr>
      <vt:lpstr>yemen!Print_Titles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escwauser1</cp:lastModifiedBy>
  <cp:lastPrinted>2013-10-28T07:58:30Z</cp:lastPrinted>
  <dcterms:created xsi:type="dcterms:W3CDTF">2011-12-22T07:32:10Z</dcterms:created>
  <dcterms:modified xsi:type="dcterms:W3CDTF">2013-11-29T08:20:47Z</dcterms:modified>
</cp:coreProperties>
</file>