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2956" yWindow="65386" windowWidth="14580" windowHeight="11535" firstSheet="7" activeTab="12"/>
  </bookViews>
  <sheets>
    <sheet name="bahrain" sheetId="1" r:id="rId1"/>
    <sheet name="egypt" sheetId="2" r:id="rId2"/>
    <sheet name="jordan" sheetId="3" r:id="rId3"/>
    <sheet name="kuwait" sheetId="4" r:id="rId4"/>
    <sheet name="lebanon" sheetId="5" r:id="rId5"/>
    <sheet name="oman" sheetId="6" r:id="rId6"/>
    <sheet name="palestine" sheetId="7" r:id="rId7"/>
    <sheet name="qatar" sheetId="8" r:id="rId8"/>
    <sheet name="saudi arabia" sheetId="9" r:id="rId9"/>
    <sheet name="sudan" sheetId="10" r:id="rId10"/>
    <sheet name="syria" sheetId="11" r:id="rId11"/>
    <sheet name="UAE" sheetId="12" r:id="rId12"/>
    <sheet name="yemen" sheetId="13" r:id="rId13"/>
    <sheet name="all" sheetId="14" state="hidden" r:id="rId14"/>
    <sheet name="oil exporter" sheetId="15" state="hidden" r:id="rId15"/>
    <sheet name="non oil" sheetId="16" state="hidden" r:id="rId16"/>
  </sheets>
  <definedNames>
    <definedName name="_xlnm.Print_Area" localSheetId="0">'bahrain'!$A$1:$L$112</definedName>
    <definedName name="_xlnm.Print_Area" localSheetId="1">'egypt'!$A$1:$L$110</definedName>
    <definedName name="_xlnm.Print_Area" localSheetId="2">'jordan'!$A$1:$L$109</definedName>
    <definedName name="_xlnm.Print_Area" localSheetId="3">'kuwait'!$A$1:$L$111</definedName>
    <definedName name="_xlnm.Print_Area" localSheetId="4">'lebanon'!$A$1:$L$110</definedName>
    <definedName name="_xlnm.Print_Area" localSheetId="5">'oman'!$A$1:$L$111</definedName>
    <definedName name="_xlnm.Print_Area" localSheetId="6">'palestine'!$A$1:$L$109</definedName>
    <definedName name="_xlnm.Print_Area" localSheetId="7">'qatar'!$A$1:$L$110</definedName>
    <definedName name="_xlnm.Print_Area" localSheetId="8">'saudi arabia'!$A$1:$L$110</definedName>
    <definedName name="_xlnm.Print_Area" localSheetId="9">'sudan'!$A$1:$L$109</definedName>
    <definedName name="_xlnm.Print_Area" localSheetId="10">'syria'!$A$1:$L$109</definedName>
    <definedName name="_xlnm.Print_Area" localSheetId="11">'UAE'!$A$1:$L$110</definedName>
    <definedName name="_xlnm.Print_Area" localSheetId="12">'yemen'!$A$1:$L$109</definedName>
    <definedName name="_xlnm.Print_Titles" localSheetId="0">'bahrain'!$1:$5</definedName>
    <definedName name="_xlnm.Print_Titles" localSheetId="1">'egypt'!$1:$5</definedName>
    <definedName name="_xlnm.Print_Titles" localSheetId="2">'jordan'!$1:$5</definedName>
    <definedName name="_xlnm.Print_Titles" localSheetId="3">'kuwait'!$1:$5</definedName>
    <definedName name="_xlnm.Print_Titles" localSheetId="4">'lebanon'!$1:$5</definedName>
    <definedName name="_xlnm.Print_Titles" localSheetId="5">'oman'!$1:$5</definedName>
    <definedName name="_xlnm.Print_Titles" localSheetId="6">'palestine'!$1:$5</definedName>
    <definedName name="_xlnm.Print_Titles" localSheetId="7">'qatar'!$1:$5</definedName>
    <definedName name="_xlnm.Print_Titles" localSheetId="8">'saudi arabia'!$1:$5</definedName>
    <definedName name="_xlnm.Print_Titles" localSheetId="9">'sudan'!$1:$5</definedName>
    <definedName name="_xlnm.Print_Titles" localSheetId="10">'syria'!$1:$5</definedName>
    <definedName name="_xlnm.Print_Titles" localSheetId="11">'UAE'!$1:$5</definedName>
    <definedName name="_xlnm.Print_Titles" localSheetId="12">'yemen'!$1:$5</definedName>
  </definedNames>
  <calcPr calcId="125725"/>
</workbook>
</file>

<file path=xl/comments3.xml><?xml version="1.0" encoding="utf-8"?>
<comments xmlns="http://schemas.openxmlformats.org/spreadsheetml/2006/main">
  <authors>
    <author> </author>
  </authors>
  <commentList>
    <comment ref="L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included in detail</t>
        </r>
      </text>
    </comment>
  </commentList>
</comments>
</file>

<file path=xl/sharedStrings.xml><?xml version="1.0" encoding="utf-8"?>
<sst xmlns="http://schemas.openxmlformats.org/spreadsheetml/2006/main" count="5407" uniqueCount="373">
  <si>
    <t>—</t>
  </si>
  <si>
    <t>(Millions of US dollars)</t>
  </si>
  <si>
    <t>Imports</t>
  </si>
  <si>
    <t>Exports (1)</t>
  </si>
  <si>
    <t>(مليون دولار أمريكي)</t>
  </si>
  <si>
    <t>2007 (2)</t>
  </si>
  <si>
    <t>2008 (2)</t>
  </si>
  <si>
    <t>2009 (2)</t>
  </si>
  <si>
    <t>2010 (2)</t>
  </si>
  <si>
    <t xml:space="preserve"> </t>
  </si>
  <si>
    <t>World</t>
  </si>
  <si>
    <t>العالم</t>
  </si>
  <si>
    <t>Developed countries</t>
  </si>
  <si>
    <t xml:space="preserve">البلدان المتقدمة النمو </t>
  </si>
  <si>
    <t>Developing countries and territories</t>
  </si>
  <si>
    <t>البلدان والأقاليم النامية</t>
  </si>
  <si>
    <t>Oil (3)</t>
  </si>
  <si>
    <t>النفط (3)</t>
  </si>
  <si>
    <t>Other countries (4)</t>
  </si>
  <si>
    <t xml:space="preserve"> بلدان أخرى (4)</t>
  </si>
  <si>
    <t>Europe</t>
  </si>
  <si>
    <t>أوروبا</t>
  </si>
  <si>
    <t>Developed countries (5)</t>
  </si>
  <si>
    <t>البلدان المتقدمة النمو (5)</t>
  </si>
  <si>
    <t xml:space="preserve">European Union </t>
  </si>
  <si>
    <t>الاتحاد الأوروبي</t>
  </si>
  <si>
    <t xml:space="preserve">  Developed countries</t>
  </si>
  <si>
    <t xml:space="preserve">  البلدان المتقدمة النمو </t>
  </si>
  <si>
    <t>Austria</t>
  </si>
  <si>
    <t>النمسا</t>
  </si>
  <si>
    <t xml:space="preserve">Belgium </t>
  </si>
  <si>
    <t>بلجيكا</t>
  </si>
  <si>
    <t>Denmark</t>
  </si>
  <si>
    <t>الدانمرك</t>
  </si>
  <si>
    <t>Finland</t>
  </si>
  <si>
    <t>فنلندا</t>
  </si>
  <si>
    <t>France</t>
  </si>
  <si>
    <t>فرنسا</t>
  </si>
  <si>
    <t>Germany</t>
  </si>
  <si>
    <t>المانيا</t>
  </si>
  <si>
    <t>Greece</t>
  </si>
  <si>
    <t>اليونان</t>
  </si>
  <si>
    <t>Ireland</t>
  </si>
  <si>
    <t>آيرلندا</t>
  </si>
  <si>
    <t>Italy</t>
  </si>
  <si>
    <t>ايطاليا</t>
  </si>
  <si>
    <t>Luxembourg</t>
  </si>
  <si>
    <t>لكسمبرغ</t>
  </si>
  <si>
    <t>Netherlands</t>
  </si>
  <si>
    <t>هولندا</t>
  </si>
  <si>
    <t>Portugal</t>
  </si>
  <si>
    <t>البرتغال</t>
  </si>
  <si>
    <t>Spain</t>
  </si>
  <si>
    <t>اسبانيا</t>
  </si>
  <si>
    <t>Sweden</t>
  </si>
  <si>
    <t>السويد</t>
  </si>
  <si>
    <t>United Kingdom of Great Britain and     Northern Ireland</t>
  </si>
  <si>
    <t>المملكة   المتحدة   لبريطانيا   العظمى   وآيرلندا    الشمالية</t>
  </si>
  <si>
    <t xml:space="preserve">  Developing countries</t>
  </si>
  <si>
    <t xml:space="preserve">  البلدان النامية</t>
  </si>
  <si>
    <t>Cyprus</t>
  </si>
  <si>
    <t>قبرص</t>
  </si>
  <si>
    <t xml:space="preserve">Czech Republic </t>
  </si>
  <si>
    <t>الجمهورية التشيكية</t>
  </si>
  <si>
    <t>Hungary</t>
  </si>
  <si>
    <t>هنغاريا</t>
  </si>
  <si>
    <t>Poland</t>
  </si>
  <si>
    <t>بولندا</t>
  </si>
  <si>
    <t xml:space="preserve">Slovakia </t>
  </si>
  <si>
    <t>سلوفاكيا</t>
  </si>
  <si>
    <t>Others</t>
  </si>
  <si>
    <t>غيرها</t>
  </si>
  <si>
    <t>European Free Trade Association (EFTA)</t>
  </si>
  <si>
    <t xml:space="preserve">رابطة التجارة الحرة الأوروبية </t>
  </si>
  <si>
    <t>Norway</t>
  </si>
  <si>
    <t>النرويج</t>
  </si>
  <si>
    <t>Switzerland</t>
  </si>
  <si>
    <t>سويسرا</t>
  </si>
  <si>
    <t>Other developed countries</t>
  </si>
  <si>
    <t>بلدان أوروبية متقدمة أخرى</t>
  </si>
  <si>
    <t>Developing countries (6)</t>
  </si>
  <si>
    <t>البلدان النامية (6)</t>
  </si>
  <si>
    <t>Bulgaria</t>
  </si>
  <si>
    <t>بلغاريا</t>
  </si>
  <si>
    <t>Republic of Yugoslavia</t>
  </si>
  <si>
    <t xml:space="preserve">جمهورية يوغسلافيا الاتحادية </t>
  </si>
  <si>
    <t>Romania</t>
  </si>
  <si>
    <t>رومانيا</t>
  </si>
  <si>
    <t>Russian Federation</t>
  </si>
  <si>
    <t xml:space="preserve">الاتحاد الروسي </t>
  </si>
  <si>
    <t>Ukraine</t>
  </si>
  <si>
    <t>أوكرانيا</t>
  </si>
  <si>
    <t>Other developing countries</t>
  </si>
  <si>
    <t>بلدان اوروبية نامية اخرى</t>
  </si>
  <si>
    <t>America</t>
  </si>
  <si>
    <t>أمريكا</t>
  </si>
  <si>
    <t>Canada</t>
  </si>
  <si>
    <t>كندا</t>
  </si>
  <si>
    <t>United States of America</t>
  </si>
  <si>
    <t>الولايات المتحدة</t>
  </si>
  <si>
    <t>Developing countries</t>
  </si>
  <si>
    <t>البلدان  النامية</t>
  </si>
  <si>
    <t>Latin American Integration Association (LAIA)</t>
  </si>
  <si>
    <t xml:space="preserve">رابطة التكامل لأمريكا اللاتينية </t>
  </si>
  <si>
    <t>Argentina</t>
  </si>
  <si>
    <t>الأرجنتين</t>
  </si>
  <si>
    <t>Bolivia</t>
  </si>
  <si>
    <t>بوليفيا</t>
  </si>
  <si>
    <t>Brazil</t>
  </si>
  <si>
    <t>البرازيل</t>
  </si>
  <si>
    <t>Chile</t>
  </si>
  <si>
    <t>شيلى</t>
  </si>
  <si>
    <t>Ecuador</t>
  </si>
  <si>
    <t>اكوادور</t>
  </si>
  <si>
    <t>Mexico</t>
  </si>
  <si>
    <t xml:space="preserve">المكسيك </t>
  </si>
  <si>
    <t>Other America</t>
  </si>
  <si>
    <t>بلدان أمريكية أخرى</t>
  </si>
  <si>
    <t>Oceania</t>
  </si>
  <si>
    <t>أوقيانوسيا</t>
  </si>
  <si>
    <t>البلدان المتقدمة النمو</t>
  </si>
  <si>
    <t>Australia</t>
  </si>
  <si>
    <t>استراليا</t>
  </si>
  <si>
    <t>New Zealand</t>
  </si>
  <si>
    <t>نيوزيلندا</t>
  </si>
  <si>
    <t>البلدان النامية</t>
  </si>
  <si>
    <t>Asia</t>
  </si>
  <si>
    <t>آسيا</t>
  </si>
  <si>
    <t>Developed countries:  Japan</t>
  </si>
  <si>
    <t xml:space="preserve">البلدان المتقدمة النمو    : اليابان  </t>
  </si>
  <si>
    <t xml:space="preserve">Developing countries </t>
  </si>
  <si>
    <t>ESCWA member countries</t>
  </si>
  <si>
    <t>بلدان الإسكوا</t>
  </si>
  <si>
    <t>Asia Middle East (non ESCWA member countries)</t>
  </si>
  <si>
    <t>(آسيا  الشرق الأوسط ( ما عدا بلدان الإسكوا</t>
  </si>
  <si>
    <t>Islamic Republic of Iran</t>
  </si>
  <si>
    <t>جمهورية إيران الاسلامية</t>
  </si>
  <si>
    <t xml:space="preserve">Turkey </t>
  </si>
  <si>
    <t>تركيا</t>
  </si>
  <si>
    <t>Association of Southeast Asian Nations (ASEAN)</t>
  </si>
  <si>
    <t>منظمة التجارة الحرة لرابطة أمم جنوب شرقي آسيا</t>
  </si>
  <si>
    <t>Indonesia</t>
  </si>
  <si>
    <t>إندونيسيا</t>
  </si>
  <si>
    <t>Malaysia</t>
  </si>
  <si>
    <t>ماليزيا</t>
  </si>
  <si>
    <t>Philippines</t>
  </si>
  <si>
    <t>الفلبين</t>
  </si>
  <si>
    <t>Singapore</t>
  </si>
  <si>
    <t>سنغافورة</t>
  </si>
  <si>
    <t>Thailand</t>
  </si>
  <si>
    <t>تايلند</t>
  </si>
  <si>
    <t>Other Asian countries</t>
  </si>
  <si>
    <t xml:space="preserve">بلدان آسيوية أخرى </t>
  </si>
  <si>
    <t xml:space="preserve">Afghanistan  </t>
  </si>
  <si>
    <t>أفغانستان</t>
  </si>
  <si>
    <t xml:space="preserve">Bangladesh </t>
  </si>
  <si>
    <t>بنغلاديش</t>
  </si>
  <si>
    <t>China</t>
  </si>
  <si>
    <t>الصين</t>
  </si>
  <si>
    <t>Hong Kong</t>
  </si>
  <si>
    <t xml:space="preserve">هونغ كونغ </t>
  </si>
  <si>
    <t>India</t>
  </si>
  <si>
    <t>الهند</t>
  </si>
  <si>
    <t>Korea, Democratic People's Republic of</t>
  </si>
  <si>
    <t xml:space="preserve">جمهورية كوريا الشعبية اليمقراطية </t>
  </si>
  <si>
    <t>Korea, Republic of</t>
  </si>
  <si>
    <t>جمهورية كوريا</t>
  </si>
  <si>
    <t>Pakistan</t>
  </si>
  <si>
    <t>باكستان</t>
  </si>
  <si>
    <t xml:space="preserve">Sri Lanka  </t>
  </si>
  <si>
    <t>سري لانكا</t>
  </si>
  <si>
    <t>Africa</t>
  </si>
  <si>
    <t>أفريقيا</t>
  </si>
  <si>
    <t>Developed countries: South Africa</t>
  </si>
  <si>
    <t>البلدان المتقدمة النمو : جنوب أفريقيا</t>
  </si>
  <si>
    <t>Arab countries  (7)</t>
  </si>
  <si>
    <t xml:space="preserve">البلدان العربية  (7)  </t>
  </si>
  <si>
    <t>Algeria</t>
  </si>
  <si>
    <t>الجزائر</t>
  </si>
  <si>
    <t>Libyan Arab Jamahiriya</t>
  </si>
  <si>
    <t>الجماهيرية العربية الليبية</t>
  </si>
  <si>
    <t>Morocco</t>
  </si>
  <si>
    <t>المغرب</t>
  </si>
  <si>
    <t>Tunisia</t>
  </si>
  <si>
    <t>تونس</t>
  </si>
  <si>
    <t>Central African Customs and Economic Union (CACEU)</t>
  </si>
  <si>
    <t>الاتحاد الجمركي والاقتصادي لوسط أفريقيا</t>
  </si>
  <si>
    <t>Economic Community of West African States (ECOWAS)</t>
  </si>
  <si>
    <t>الجماعة الاقتصادية لدول غرب أفريقيا</t>
  </si>
  <si>
    <t>Other Africa</t>
  </si>
  <si>
    <t xml:space="preserve">بلدان  أفريقية أخرى </t>
  </si>
  <si>
    <t>(1) Export values include re-exports.</t>
  </si>
  <si>
    <t>(1) الصادرات  تتضمن قيم إعادة التصدير.</t>
  </si>
  <si>
    <t>(2) Preliminary data.</t>
  </si>
  <si>
    <t>(2)  بيانات أولية .</t>
  </si>
  <si>
    <t xml:space="preserve">(3) Values of (crude oil for imports, oil for exports) not distributed. </t>
  </si>
  <si>
    <t>(3) قيم (النفط الخام للواردات’ النفط للصادرات) غير موزعة .</t>
  </si>
  <si>
    <t>(4) Including values of  ship and aircraft supplies.</t>
  </si>
  <si>
    <t xml:space="preserve">(4) تتضمن قيم  تموين السفن والطائرات. </t>
  </si>
  <si>
    <t>(5) Including  EU developed countries, EFTA, and other developed countries.</t>
  </si>
  <si>
    <t xml:space="preserve">(5) تتضمن البلدان المتقدمة النمو في الاتحاد اللأوروبي ورابطة التجارة الحرة الأوروبية والبلدان المتقدمة النمو الأخرى. </t>
  </si>
  <si>
    <t>(6) Including EU developing countries.</t>
  </si>
  <si>
    <t xml:space="preserve">(6) تتضمن البلدان النامية في الإتحاد الأوروبي. </t>
  </si>
  <si>
    <t>(7) Except Egypt and the Sudan, which included under "ESCWA member countries"</t>
  </si>
  <si>
    <t xml:space="preserve">(7) ما عدا مصر والسودان التي ادرجت تحت بند بلدان الإسكوا،  </t>
  </si>
  <si>
    <t xml:space="preserve">     and Mauritania, included under "ECOWAS".</t>
  </si>
  <si>
    <t xml:space="preserve">  و موريتانيا التي أدرجت تحت بند الجماعة الاقتصادية لدول غرب أفريقيا.</t>
  </si>
  <si>
    <t>الجدول 3-2  مصر: الواردات والصادرات حسب أهم البلدان  والكتل الاقتصادية،</t>
  </si>
  <si>
    <r>
      <t>Table III-2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Egypt: Imports and exports by main countries and economic groupings,</t>
    </r>
  </si>
  <si>
    <t xml:space="preserve">Crude oil </t>
  </si>
  <si>
    <t xml:space="preserve">النفط الخام </t>
  </si>
  <si>
    <t>Other countries (2)</t>
  </si>
  <si>
    <t xml:space="preserve"> بلدان أخرى   (2)</t>
  </si>
  <si>
    <t>Developed countries (3)</t>
  </si>
  <si>
    <t>البلدان المتقدمة النمو (3)</t>
  </si>
  <si>
    <t xml:space="preserve">الاتحاد الأوروبي </t>
  </si>
  <si>
    <t>ألمانيا</t>
  </si>
  <si>
    <t>إيطاليا</t>
  </si>
  <si>
    <t>أسبانيا</t>
  </si>
  <si>
    <t>United Kingdom of Great Britain             and Northern Ireland</t>
  </si>
  <si>
    <t>المملكة   المتحدة   لبريطانيا   العظمى      وآيرلندا   الشمالية</t>
  </si>
  <si>
    <t xml:space="preserve">بلدان أوروبية متقدمة أخرى </t>
  </si>
  <si>
    <t>Developing countries (4)</t>
  </si>
  <si>
    <t>البلدان النامية (4)</t>
  </si>
  <si>
    <t xml:space="preserve">بلدان أوروبية نامية أخرى </t>
  </si>
  <si>
    <t xml:space="preserve">الولايات المتحدة الأمريكية </t>
  </si>
  <si>
    <t>شيلي</t>
  </si>
  <si>
    <t xml:space="preserve">بلدان أمريكية أخرى </t>
  </si>
  <si>
    <t xml:space="preserve">بلدان آسيوية أخرى  </t>
  </si>
  <si>
    <t>البلدان المتقدمة النمو :جنوب أفريقيا</t>
  </si>
  <si>
    <t>Arab countries  (5)</t>
  </si>
  <si>
    <t xml:space="preserve">البلدان العربية  (5)  </t>
  </si>
  <si>
    <t xml:space="preserve">بلدان  أفريقية أخرى  </t>
  </si>
  <si>
    <t>(1) Export values include re-exports .</t>
  </si>
  <si>
    <t>(1) الصادرات تتضمن قيم إعادة التصدير .</t>
  </si>
  <si>
    <t>(2) Including values of ship and aircraft supplies.</t>
  </si>
  <si>
    <t xml:space="preserve">(2) تتضمن قيم  تموين السفن والطائرات. </t>
  </si>
  <si>
    <t>(3) Including  EU developed countries, EFTA, and other developed countries.</t>
  </si>
  <si>
    <t xml:space="preserve">(3) تتضمن البلدان المتقدمة النمو في الاتحاد الأوروبي ورابطة التجارة الحرة الأوروبية والبلدان المتقدمة النمو الأخرى . </t>
  </si>
  <si>
    <t>(4) Including EU developing countries.</t>
  </si>
  <si>
    <t xml:space="preserve">(4) تتضمن البلدان النامية في الاتحاد الاوروبي. </t>
  </si>
  <si>
    <t>(5) Except the Sudan, which included under "ESCWA member countries"</t>
  </si>
  <si>
    <t>(5) ما عدا السودان التي أدرجت تحت بند بلدان الإسكوا،</t>
  </si>
  <si>
    <t xml:space="preserve">  وموريتانيا التي أدرجت تحت بند الجماعة الاقتصادية لدول غرب أفريقيا.</t>
  </si>
  <si>
    <t>Other countries</t>
  </si>
  <si>
    <t xml:space="preserve"> بلدان أخرى </t>
  </si>
  <si>
    <t>Developed countries (2)</t>
  </si>
  <si>
    <t>البلدان المتقدمة النمو  (2)</t>
  </si>
  <si>
    <t>United Kingdom of Great Britain           and Northern Ireland</t>
  </si>
  <si>
    <t>المملكة   المتحدة   لبريطانيا   العظمى     وآيرلندا   الشمالية</t>
  </si>
  <si>
    <t>Developing countries (3)</t>
  </si>
  <si>
    <t>البلدان النامية (3)</t>
  </si>
  <si>
    <t>Arab countries  (4)</t>
  </si>
  <si>
    <t xml:space="preserve">البلدان العربية  (4)  </t>
  </si>
  <si>
    <t>(1) الصادرات تتضمن قيم إعادة التصدير.</t>
  </si>
  <si>
    <t>(2) Including  EU developed countries, EFTA, and other developed countries.</t>
  </si>
  <si>
    <t xml:space="preserve">(2) تتضمن البلدان المتقدمة النمو في الاتحاد الأوروبي ورابطة التجارة الحرة الأوروبية والبلدان المتقدمة النمو الأخرى . </t>
  </si>
  <si>
    <t>(3) Including EU developing countries.</t>
  </si>
  <si>
    <t xml:space="preserve">(3) تتضمن البلدان النامية في الاتحاد الاوروبي. </t>
  </si>
  <si>
    <t>(4) Except Egypt and the Sudan, which included under "ESCWA member countries"</t>
  </si>
  <si>
    <t>(4) ما عدا السودان التي أدرجت تحت بند بلدان الإسكوا،</t>
  </si>
  <si>
    <t>..</t>
  </si>
  <si>
    <t>Crude Oil (2)</t>
  </si>
  <si>
    <t>النفط  الخام (2)</t>
  </si>
  <si>
    <t>Developed countries (4)</t>
  </si>
  <si>
    <t>البلدان المتقدمة النمو (4)</t>
  </si>
  <si>
    <t>United Kingdom of Great Britain          and Northern Ireland</t>
  </si>
  <si>
    <t>Developing countries (5)</t>
  </si>
  <si>
    <t>البلدان النامية (5)</t>
  </si>
  <si>
    <t>Arab countries  (6)</t>
  </si>
  <si>
    <t xml:space="preserve">البلدان العربية  (6)  </t>
  </si>
  <si>
    <t>(2) Crude oil values not distributed .</t>
  </si>
  <si>
    <t>(2) قيم النفط الخام غير موزعة .</t>
  </si>
  <si>
    <t>(3) Including oil products values  .</t>
  </si>
  <si>
    <t>(3) تتضمن قيم مشتقات النفط .</t>
  </si>
  <si>
    <t>(4) Including  EU developed countries, EFTA, and other developed countries.</t>
  </si>
  <si>
    <t xml:space="preserve">(4) تتضمن البلدان المتقدمة النمو في الاتحاد الأوروبي ورابطة التجارة الحرة الأوروبية والبلدان المتقدمة النمو الأخرى . </t>
  </si>
  <si>
    <t>(5) Including EU developing countries.</t>
  </si>
  <si>
    <t xml:space="preserve">(5) تتضمن البلدان النامية في الاتحاد الاوروبي. </t>
  </si>
  <si>
    <t>(6) Except Egypt and the Sudan, which included under "ESCWA member countries"</t>
  </si>
  <si>
    <t>(6) ما عدا السودان التي أدرجت تحت بند بلدان الإسكوا،</t>
  </si>
  <si>
    <t xml:space="preserve">     and Mauritania, included under "ECOWAS member countries".</t>
  </si>
  <si>
    <t xml:space="preserve"> بلدان أخرى  (2)</t>
  </si>
  <si>
    <t xml:space="preserve">European Union  </t>
  </si>
  <si>
    <t>United Kingdom of Great Britain        and Northern Ireland</t>
  </si>
  <si>
    <t>(5) Except Egypt and the Sudan, which included under "ESCWA member countries"</t>
  </si>
  <si>
    <t>Oil (2)</t>
  </si>
  <si>
    <t>النفط  (2)</t>
  </si>
  <si>
    <t xml:space="preserve"> بلدان أخرى  </t>
  </si>
  <si>
    <t>United Kingdom of Great Britain         and Northern Ireland</t>
  </si>
  <si>
    <t xml:space="preserve">بلدان أوروبية متقدمة أخرى  </t>
  </si>
  <si>
    <t xml:space="preserve">بلدان أوروبية نامية أخرى  </t>
  </si>
  <si>
    <t xml:space="preserve">بلدان أمريكية أخرى  </t>
  </si>
  <si>
    <t xml:space="preserve">بلدان آسيوية أخرى   </t>
  </si>
  <si>
    <t xml:space="preserve">بلدان  أفريقية أخرى   </t>
  </si>
  <si>
    <t>(1) Export values exclude re-exports .</t>
  </si>
  <si>
    <t>(1) الصادرات لا تتضمن قيم إعادة التصدير .</t>
  </si>
  <si>
    <t xml:space="preserve">(2) Values of oil exports not distributed. </t>
  </si>
  <si>
    <t>(2)  قيم النفط للصادرات غير موزعة .</t>
  </si>
  <si>
    <t xml:space="preserve">(3) Values of crude oil exports not distributed. </t>
  </si>
  <si>
    <t>(3)  قيم النفط الخام للصادرات غير موزعة .</t>
  </si>
  <si>
    <t xml:space="preserve">(4) تتضمن البلدان المتقدمة النمو في الاتحاد الأوروبي ورابطة التجارة الحرة الأوروبية والبلدان المتقدمة النمو الأخرى  . </t>
  </si>
  <si>
    <t>(6) Except Egypt and Sudan, which included under "ESCWA member countries"</t>
  </si>
  <si>
    <t xml:space="preserve"> بلدان أخرى</t>
  </si>
  <si>
    <t xml:space="preserve">البلدان المتقدمة النمو (2) </t>
  </si>
  <si>
    <t xml:space="preserve">الدانمرك </t>
  </si>
  <si>
    <t xml:space="preserve">ألمانيا </t>
  </si>
  <si>
    <t xml:space="preserve">آيرلندا </t>
  </si>
  <si>
    <t xml:space="preserve">إيطاليا </t>
  </si>
  <si>
    <t xml:space="preserve">لكسمبرغ </t>
  </si>
  <si>
    <t>إسبانيا</t>
  </si>
  <si>
    <t>بلدان أوروبية نامية أخرى</t>
  </si>
  <si>
    <t xml:space="preserve">الولايات المتحدة اللأمريكية </t>
  </si>
  <si>
    <t xml:space="preserve">(2) تتضمن البلدان المتقدمة النمو في الاتحاد الأوروبيورابطة التجارة الحرة الأوروبية والبلدان المتقدمة النمو الأخرى. </t>
  </si>
  <si>
    <t xml:space="preserve">(3) تتضمن البلدان النامية في الاتحاد الأوروبي. </t>
  </si>
  <si>
    <t>(4) Except Egypt and Sudan, which included under "ESCWA member countries"</t>
  </si>
  <si>
    <t>(4) ما عدا مصر والسودان التي أدرجت تحت بند بلدان الإسكوا،</t>
  </si>
  <si>
    <t xml:space="preserve">     and Mauritania, included iunder "ECOWAS".</t>
  </si>
  <si>
    <t xml:space="preserve">ألمانيا  </t>
  </si>
  <si>
    <t xml:space="preserve">آيرلندا  </t>
  </si>
  <si>
    <t xml:space="preserve">إيطاليا  </t>
  </si>
  <si>
    <t>المملكة   المتحدة   لبريطانيا   العظمى   وآيرلندا     الشمالية</t>
  </si>
  <si>
    <t xml:space="preserve">(2) تتضمن البلدان المتقدمة النمو في الاتحاد الأوروبي ورابطة التجارة الحرة الأوروبية والبلدان المتقدمة النمو الأخرى. </t>
  </si>
  <si>
    <t>البلدان المتقدمة النمو  (3)</t>
  </si>
  <si>
    <t>دول أمريكية أخرى</t>
  </si>
  <si>
    <t>(2) Excluding oil.</t>
  </si>
  <si>
    <t>(2) لا تتضمن النفط .</t>
  </si>
  <si>
    <t xml:space="preserve">(3) تتضمن البلدان المتقدمة النمو في الاتحاد الأوروبي ورابطة التجارة الحرة الأوروبية والبلدان المتقدمة النمو الأخرى. </t>
  </si>
  <si>
    <t xml:space="preserve">(4) تتضمن البلدان النامية في الاتحاد الأوروبي. </t>
  </si>
  <si>
    <t>(5) Except Egypt and Sudan, which included under "ESCWA member countries"</t>
  </si>
  <si>
    <t>(5) ما عدا مصر والسودان التي أدرجت تحت بند بلدان الإسكوا،</t>
  </si>
  <si>
    <t>(4) Except Egypt , which included under "ESCWA member countries"</t>
  </si>
  <si>
    <t>(4) ما عدا مصر التي أدرجت تحت بند بلدان الإسكوا،</t>
  </si>
  <si>
    <t>(1) Export values excluded re-exports.</t>
  </si>
  <si>
    <t>imports</t>
  </si>
  <si>
    <t>exports (1)</t>
  </si>
  <si>
    <t>دول أوروبية نامية أخرى</t>
  </si>
  <si>
    <t>(2) Oil values not distributed .</t>
  </si>
  <si>
    <t>(2) قيم النفط  غير موزعة .</t>
  </si>
  <si>
    <t>2011 (2)</t>
  </si>
  <si>
    <t>2011(2)</t>
  </si>
  <si>
    <t>الجدول 3-1  البحرين: الواردات والصادرات حسب أهم البلدان  والكتل الاقتصادية،</t>
  </si>
  <si>
    <r>
      <t xml:space="preserve">Table III.1 </t>
    </r>
    <r>
      <rPr>
        <b/>
        <sz val="12"/>
        <rFont val="Times New Roman"/>
        <family val="1"/>
      </rPr>
      <t xml:space="preserve"> Bahrain: Imports and exports by main countries and economic groupings,</t>
    </r>
  </si>
  <si>
    <t xml:space="preserve"> 2007 - 2011</t>
  </si>
  <si>
    <t>الجدول 3-3  الأردن: الواردات والصادرات حسب أهم البلدان  والكتل الاقتصادية،</t>
  </si>
  <si>
    <r>
      <t>Table III-3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Jordan: Imports and exports by main countries and economic groupings,</t>
    </r>
  </si>
  <si>
    <t>2007 - 2011</t>
  </si>
  <si>
    <t>الجدول 3-5  لبنان: الواردات والصادرات حسب أهم البلدان  والكتل الاقتصادية،</t>
  </si>
  <si>
    <r>
      <t>Table III.5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Lebanon: Imports and exports by main countries and economic groupings, </t>
    </r>
  </si>
  <si>
    <t>الجدول 3-6 عمان: الواردات والصادرات حسب أهم البلدان  والكتل الاقتصادية،</t>
  </si>
  <si>
    <r>
      <t>Table III.6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Oman: Imports and exports by main countries and economic groupings,</t>
    </r>
  </si>
  <si>
    <t xml:space="preserve">البلدان المتقدمة النمو (3) </t>
  </si>
  <si>
    <t xml:space="preserve">(5) ما عدا مصر والسودان التي أدرجت تحت بند بلدان الإسكوا، </t>
  </si>
  <si>
    <r>
      <t>Table III-8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Qatar: Imports and exports by main countries and economic groupings,</t>
    </r>
  </si>
  <si>
    <t>الجدول 3-8 قطر: الواردات والصادرات حسب أهم البلدان  والكتل الاقتصادية،</t>
  </si>
  <si>
    <t>الجدول 3-9 المملكة العربية السعودية : الواردات والصادرات  حسب أهم البلدان  والكتل الاقتصادية،</t>
  </si>
  <si>
    <r>
      <t xml:space="preserve">Table III.9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Saudi</t>
    </r>
    <r>
      <rPr>
        <b/>
        <sz val="12"/>
        <rFont val="Times New Roman"/>
        <family val="1"/>
      </rPr>
      <t xml:space="preserve"> Arabia: Imports and exports by main countries and economic groupings,</t>
    </r>
  </si>
  <si>
    <t>الجدول 3-10 السودان: الواردات والصادرات  حسب أهم البلدان  والكتل الاقتصادية،</t>
  </si>
  <si>
    <r>
      <t xml:space="preserve">Table III.10 </t>
    </r>
    <r>
      <rPr>
        <b/>
        <sz val="12"/>
        <rFont val="Times New Roman"/>
        <family val="1"/>
      </rPr>
      <t>The Sudan</t>
    </r>
    <r>
      <rPr>
        <b/>
        <sz val="12"/>
        <rFont val="Times New Roman"/>
        <family val="1"/>
      </rPr>
      <t>: Imports and exports by main countries and economic groupings,</t>
    </r>
  </si>
  <si>
    <t>الجدول 3-11 الجمهورية العربية السورية : الواردات والصادرات  حسب أهم البلدان  والكتل الاقتصادية،</t>
  </si>
  <si>
    <r>
      <t xml:space="preserve">Table III.11 </t>
    </r>
    <r>
      <rPr>
        <b/>
        <sz val="12"/>
        <rFont val="Times New Roman"/>
        <family val="1"/>
      </rPr>
      <t xml:space="preserve">Syrian Arab Republic: Imports and exports by main countries and economic groupings, </t>
    </r>
  </si>
  <si>
    <t xml:space="preserve">الجدول 3-12 الامارات العربية المتحدة: الواردات والصادرات  حسب أهم البلدان  والكتل الاقتصادية، </t>
  </si>
  <si>
    <r>
      <t>Table III-12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United Arab Emirates: Imports and exports by main countries and economic groupings,</t>
    </r>
  </si>
  <si>
    <t>الجدول 3-13 اليمن: الواردات والصادرات  حسب أهم البلدان  والكتل الاقتصادية،</t>
  </si>
  <si>
    <r>
      <t>Table III-13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Yemen: Imports and exports by main countries and economic groupings,</t>
    </r>
  </si>
  <si>
    <t>الجدول 3-4 الكويت: الواردات والصادرات حسب أهم البلدان  والكتل الاقتصادية،</t>
  </si>
  <si>
    <r>
      <t>Table III-4</t>
    </r>
    <r>
      <rPr>
        <b/>
        <i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Kuwait: Imports and exports by main countries and economic groupings,</t>
    </r>
  </si>
  <si>
    <t>الجدول 3-7 فلسطين: الواردات والصادرات حسب أهم البلدان  والكتل الاقتصادية،</t>
  </si>
  <si>
    <r>
      <t xml:space="preserve">Table III-7 </t>
    </r>
    <r>
      <rPr>
        <b/>
        <sz val="12"/>
        <rFont val="Times New Roman"/>
        <family val="1"/>
      </rPr>
      <t>Palestine: Imports and exports by main countries and economic groupings,</t>
    </r>
  </si>
  <si>
    <t>no oil</t>
  </si>
  <si>
    <t>(1) الصادرات لا تتضمن قيم إعادة التصدير.</t>
  </si>
  <si>
    <t xml:space="preserve"> الواردات والصادرات  حسب أهم البلدان  والكتل الاقتصادية،</t>
  </si>
  <si>
    <t xml:space="preserve"> Imports and exports by main countries and economic groupings,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</si>
</sst>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\ ##0.0"/>
    <numFmt numFmtId="166" formatCode="#,##0.0"/>
    <numFmt numFmtId="167" formatCode="#\ ##0.0\(\3\)"/>
    <numFmt numFmtId="168" formatCode="###\ ##0.0"/>
    <numFmt numFmtId="169" formatCode="####\ ##0.0"/>
    <numFmt numFmtId="170" formatCode="#,##0.0000"/>
    <numFmt numFmtId="171" formatCode="##\ ##0.0"/>
  </numFmts>
  <fonts count="15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</cellStyleXfs>
  <cellXfs count="351">
    <xf numFmtId="0" fontId="0" fillId="0" borderId="0" xfId="0"/>
    <xf numFmtId="0" fontId="1" fillId="0" borderId="0" xfId="0" applyFont="1" applyFill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1" fillId="0" borderId="4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left"/>
    </xf>
    <xf numFmtId="165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right" wrapText="1" indent="1"/>
    </xf>
    <xf numFmtId="0" fontId="9" fillId="0" borderId="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inden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165" fontId="3" fillId="0" borderId="18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 wrapText="1"/>
    </xf>
    <xf numFmtId="165" fontId="5" fillId="2" borderId="21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indent="1"/>
    </xf>
    <xf numFmtId="165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left" vertical="center"/>
    </xf>
    <xf numFmtId="165" fontId="5" fillId="2" borderId="21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 wrapText="1"/>
    </xf>
    <xf numFmtId="165" fontId="5" fillId="0" borderId="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 inden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indent="1"/>
    </xf>
    <xf numFmtId="0" fontId="5" fillId="0" borderId="24" xfId="0" applyFont="1" applyFill="1" applyBorder="1" applyAlignment="1">
      <alignment horizontal="left" wrapText="1"/>
    </xf>
    <xf numFmtId="0" fontId="6" fillId="0" borderId="10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/>
    </xf>
    <xf numFmtId="0" fontId="0" fillId="0" borderId="10" xfId="0" applyFont="1" applyFill="1" applyBorder="1"/>
    <xf numFmtId="165" fontId="5" fillId="2" borderId="2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right" readingOrder="2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Continuous"/>
    </xf>
    <xf numFmtId="1" fontId="5" fillId="0" borderId="1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distributed" wrapText="1" indent="1"/>
    </xf>
    <xf numFmtId="165" fontId="3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vertical="center"/>
    </xf>
    <xf numFmtId="165" fontId="5" fillId="0" borderId="10" xfId="0" applyNumberFormat="1" applyFont="1" applyFill="1" applyBorder="1"/>
    <xf numFmtId="165" fontId="3" fillId="0" borderId="0" xfId="0" applyNumberFormat="1" applyFont="1" applyFill="1" applyBorder="1" applyAlignment="1">
      <alignment/>
    </xf>
    <xf numFmtId="165" fontId="3" fillId="0" borderId="18" xfId="0" applyNumberFormat="1" applyFont="1" applyFill="1" applyBorder="1"/>
    <xf numFmtId="166" fontId="5" fillId="0" borderId="0" xfId="0" applyNumberFormat="1" applyFont="1" applyFill="1"/>
    <xf numFmtId="166" fontId="5" fillId="0" borderId="0" xfId="0" applyNumberFormat="1" applyFont="1" applyFill="1" applyBorder="1"/>
    <xf numFmtId="0" fontId="5" fillId="0" borderId="0" xfId="0" applyFont="1" applyFill="1" applyBorder="1" applyAlignment="1">
      <alignment horizontal="right" readingOrder="2"/>
    </xf>
    <xf numFmtId="0" fontId="3" fillId="0" borderId="0" xfId="0" applyFont="1" applyFill="1" applyAlignment="1">
      <alignment horizontal="left"/>
    </xf>
    <xf numFmtId="166" fontId="0" fillId="0" borderId="0" xfId="0" applyNumberFormat="1" applyFont="1" applyFill="1"/>
    <xf numFmtId="166" fontId="0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0" fillId="0" borderId="0" xfId="0" applyNumberFormat="1" applyFont="1" applyFill="1"/>
    <xf numFmtId="0" fontId="3" fillId="0" borderId="0" xfId="0" applyFont="1" applyFill="1" applyAlignment="1">
      <alignment horizontal="left"/>
    </xf>
    <xf numFmtId="1" fontId="5" fillId="0" borderId="12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 wrapText="1"/>
    </xf>
    <xf numFmtId="166" fontId="5" fillId="0" borderId="27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 wrapText="1"/>
    </xf>
    <xf numFmtId="165" fontId="5" fillId="0" borderId="28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 vertical="center"/>
    </xf>
    <xf numFmtId="165" fontId="5" fillId="0" borderId="31" xfId="0" applyNumberFormat="1" applyFont="1" applyFill="1" applyBorder="1" applyAlignment="1">
      <alignment horizontal="right"/>
    </xf>
    <xf numFmtId="165" fontId="5" fillId="2" borderId="32" xfId="0" applyNumberFormat="1" applyFont="1" applyFill="1" applyBorder="1" applyAlignment="1">
      <alignment horizontal="right"/>
    </xf>
    <xf numFmtId="165" fontId="5" fillId="0" borderId="32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right"/>
    </xf>
    <xf numFmtId="165" fontId="3" fillId="0" borderId="33" xfId="0" applyNumberFormat="1" applyFont="1" applyFill="1" applyBorder="1" applyAlignment="1">
      <alignment horizontal="right"/>
    </xf>
    <xf numFmtId="165" fontId="5" fillId="2" borderId="32" xfId="0" applyNumberFormat="1" applyFont="1" applyFill="1" applyBorder="1" applyAlignment="1">
      <alignment horizontal="right" vertical="center"/>
    </xf>
    <xf numFmtId="165" fontId="5" fillId="0" borderId="25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165" fontId="5" fillId="0" borderId="3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indent="1"/>
    </xf>
    <xf numFmtId="165" fontId="3" fillId="0" borderId="23" xfId="0" applyNumberFormat="1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right" indent="1"/>
    </xf>
    <xf numFmtId="165" fontId="3" fillId="0" borderId="32" xfId="0" applyNumberFormat="1" applyFont="1" applyFill="1" applyBorder="1" applyAlignment="1">
      <alignment vertical="center"/>
    </xf>
    <xf numFmtId="165" fontId="5" fillId="0" borderId="34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vertical="center"/>
    </xf>
    <xf numFmtId="165" fontId="5" fillId="0" borderId="28" xfId="0" applyNumberFormat="1" applyFont="1" applyFill="1" applyBorder="1"/>
    <xf numFmtId="165" fontId="3" fillId="0" borderId="27" xfId="0" applyNumberFormat="1" applyFont="1" applyFill="1" applyBorder="1" applyAlignment="1">
      <alignment/>
    </xf>
    <xf numFmtId="165" fontId="3" fillId="0" borderId="31" xfId="0" applyNumberFormat="1" applyFont="1" applyFill="1" applyBorder="1"/>
    <xf numFmtId="1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7" fontId="5" fillId="0" borderId="27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 vertical="center"/>
    </xf>
    <xf numFmtId="165" fontId="5" fillId="0" borderId="19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35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22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/>
    </xf>
    <xf numFmtId="165" fontId="3" fillId="0" borderId="31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/>
    <xf numFmtId="1" fontId="5" fillId="0" borderId="29" xfId="0" applyNumberFormat="1" applyFont="1" applyFill="1" applyBorder="1" applyAlignment="1">
      <alignment horizontal="right"/>
    </xf>
    <xf numFmtId="0" fontId="8" fillId="2" borderId="24" xfId="0" applyFont="1" applyFill="1" applyBorder="1" applyAlignment="1">
      <alignment horizontal="left" wrapText="1"/>
    </xf>
    <xf numFmtId="165" fontId="5" fillId="2" borderId="7" xfId="0" applyNumberFormat="1" applyFont="1" applyFill="1" applyBorder="1" applyAlignment="1">
      <alignment horizontal="right"/>
    </xf>
    <xf numFmtId="165" fontId="5" fillId="2" borderId="34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7" fontId="5" fillId="0" borderId="10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30" xfId="0" applyNumberFormat="1" applyFont="1" applyFill="1" applyBorder="1" applyAlignment="1">
      <alignment horizontal="right" vertical="center"/>
    </xf>
    <xf numFmtId="0" fontId="0" fillId="0" borderId="27" xfId="0" applyFont="1" applyFill="1" applyBorder="1"/>
    <xf numFmtId="0" fontId="6" fillId="0" borderId="27" xfId="0" applyFont="1" applyFill="1" applyBorder="1"/>
    <xf numFmtId="1" fontId="5" fillId="0" borderId="1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1" fontId="5" fillId="0" borderId="3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inden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66" fontId="5" fillId="0" borderId="12" xfId="0" applyNumberFormat="1" applyFont="1" applyFill="1" applyBorder="1"/>
    <xf numFmtId="0" fontId="5" fillId="0" borderId="12" xfId="0" applyFont="1" applyFill="1" applyBorder="1" applyAlignment="1">
      <alignment horizontal="right" readingOrder="2"/>
    </xf>
    <xf numFmtId="0" fontId="5" fillId="0" borderId="16" xfId="0" applyFont="1" applyFill="1" applyBorder="1" applyAlignment="1">
      <alignment horizontal="right" vertical="center" wrapText="1"/>
    </xf>
    <xf numFmtId="170" fontId="0" fillId="0" borderId="0" xfId="0" applyNumberFormat="1" applyFont="1" applyFill="1"/>
    <xf numFmtId="165" fontId="3" fillId="0" borderId="8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5" fillId="0" borderId="11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/>
    </xf>
    <xf numFmtId="165" fontId="3" fillId="0" borderId="19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5" fontId="3" fillId="0" borderId="35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5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0" borderId="35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 vertical="center"/>
    </xf>
    <xf numFmtId="165" fontId="5" fillId="2" borderId="2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5" fillId="0" borderId="10" xfId="0" applyNumberFormat="1" applyFont="1" applyFill="1" applyBorder="1"/>
    <xf numFmtId="165" fontId="5" fillId="0" borderId="11" xfId="0" applyNumberFormat="1" applyFont="1" applyFill="1" applyBorder="1"/>
    <xf numFmtId="165" fontId="3" fillId="0" borderId="0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165" fontId="3" fillId="0" borderId="18" xfId="0" applyNumberFormat="1" applyFont="1" applyFill="1" applyBorder="1"/>
    <xf numFmtId="165" fontId="3" fillId="0" borderId="19" xfId="0" applyNumberFormat="1" applyFont="1" applyFill="1" applyBorder="1"/>
    <xf numFmtId="166" fontId="5" fillId="0" borderId="0" xfId="0" applyNumberFormat="1" applyFont="1" applyFill="1" applyBorder="1"/>
    <xf numFmtId="165" fontId="5" fillId="0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1" fontId="0" fillId="0" borderId="29" xfId="0" applyNumberFormat="1" applyFont="1" applyFill="1" applyBorder="1"/>
    <xf numFmtId="1" fontId="0" fillId="0" borderId="12" xfId="0" applyNumberFormat="1" applyFont="1" applyFill="1" applyBorder="1"/>
    <xf numFmtId="1" fontId="0" fillId="0" borderId="3" xfId="0" applyNumberFormat="1" applyFont="1" applyFill="1" applyBorder="1"/>
    <xf numFmtId="0" fontId="0" fillId="0" borderId="8" xfId="0" applyFont="1" applyFill="1" applyBorder="1"/>
    <xf numFmtId="165" fontId="0" fillId="3" borderId="32" xfId="0" applyNumberFormat="1" applyFont="1" applyFill="1" applyBorder="1"/>
    <xf numFmtId="165" fontId="0" fillId="3" borderId="21" xfId="0" applyNumberFormat="1" applyFont="1" applyFill="1" applyBorder="1"/>
    <xf numFmtId="165" fontId="0" fillId="3" borderId="22" xfId="0" applyNumberFormat="1" applyFont="1" applyFill="1" applyBorder="1"/>
    <xf numFmtId="165" fontId="0" fillId="4" borderId="32" xfId="0" applyNumberFormat="1" applyFont="1" applyFill="1" applyBorder="1"/>
    <xf numFmtId="165" fontId="0" fillId="4" borderId="21" xfId="0" applyNumberFormat="1" applyFont="1" applyFill="1" applyBorder="1"/>
    <xf numFmtId="165" fontId="0" fillId="4" borderId="22" xfId="0" applyNumberFormat="1" applyFont="1" applyFill="1" applyBorder="1"/>
    <xf numFmtId="0" fontId="1" fillId="0" borderId="0" xfId="0" applyFont="1" applyFill="1" applyBorder="1" applyAlignment="1">
      <alignment horizontal="centerContinuous"/>
    </xf>
    <xf numFmtId="171" fontId="5" fillId="0" borderId="2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6"/>
  <sheetViews>
    <sheetView zoomScaleSheetLayoutView="75" workbookViewId="0" topLeftCell="A103">
      <selection activeCell="A139" sqref="A139"/>
    </sheetView>
  </sheetViews>
  <sheetFormatPr defaultColWidth="9.140625" defaultRowHeight="12.75"/>
  <cols>
    <col min="1" max="1" width="31.421875" style="109" customWidth="1"/>
    <col min="2" max="2" width="9.421875" style="6" customWidth="1"/>
    <col min="3" max="3" width="9.421875" style="5" customWidth="1"/>
    <col min="4" max="8" width="9.140625" style="6" customWidth="1"/>
    <col min="9" max="11" width="9.28125" style="6" customWidth="1"/>
    <col min="12" max="12" width="31.421875" style="112" customWidth="1"/>
    <col min="13" max="94" width="9.140625" style="5" customWidth="1"/>
    <col min="95" max="16384" width="9.140625" style="6" customWidth="1"/>
  </cols>
  <sheetData>
    <row r="1" spans="1:12" ht="21" customHeight="1">
      <c r="A1" s="1" t="s">
        <v>341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ht="15.95" customHeight="1">
      <c r="A2" s="1" t="s">
        <v>342</v>
      </c>
      <c r="B2" s="2"/>
      <c r="C2" s="3"/>
      <c r="D2" s="2"/>
      <c r="E2" s="2"/>
      <c r="F2" s="2"/>
      <c r="G2" s="2"/>
      <c r="H2" s="2"/>
      <c r="I2" s="2"/>
      <c r="J2" s="2"/>
      <c r="K2" s="2"/>
      <c r="L2" s="4"/>
    </row>
    <row r="3" spans="1:94" s="9" customFormat="1" ht="15.75" customHeight="1">
      <c r="A3" s="346" t="s">
        <v>343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94" s="16" customFormat="1" ht="15.75" customHeight="1" thickBot="1">
      <c r="A5" s="12"/>
      <c r="B5" s="137" t="s">
        <v>5</v>
      </c>
      <c r="C5" s="13" t="s">
        <v>6</v>
      </c>
      <c r="D5" s="13" t="s">
        <v>7</v>
      </c>
      <c r="E5" s="13" t="s">
        <v>8</v>
      </c>
      <c r="F5" s="13" t="s">
        <v>340</v>
      </c>
      <c r="G5" s="211" t="s">
        <v>5</v>
      </c>
      <c r="H5" s="137" t="s">
        <v>6</v>
      </c>
      <c r="I5" s="137" t="s">
        <v>7</v>
      </c>
      <c r="J5" s="137" t="s">
        <v>8</v>
      </c>
      <c r="K5" s="220" t="s">
        <v>339</v>
      </c>
      <c r="L5" s="14" t="s">
        <v>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</row>
    <row r="6" spans="1:94" s="16" customFormat="1" ht="19.5" customHeight="1" thickBot="1">
      <c r="A6" s="17" t="s">
        <v>10</v>
      </c>
      <c r="B6" s="18">
        <v>11924.886756050211</v>
      </c>
      <c r="C6" s="18">
        <v>17768.18410152822</v>
      </c>
      <c r="D6" s="18">
        <v>12468.801129150186</v>
      </c>
      <c r="E6" s="18">
        <v>16002.178171439125</v>
      </c>
      <c r="F6" s="18">
        <v>17573.195449202653</v>
      </c>
      <c r="G6" s="140">
        <v>14091.701791326748</v>
      </c>
      <c r="H6" s="18">
        <v>18246.36639126573</v>
      </c>
      <c r="I6" s="18">
        <v>11908.621442950449</v>
      </c>
      <c r="J6" s="18">
        <v>16059.1861854155</v>
      </c>
      <c r="K6" s="177">
        <v>22416.660890942603</v>
      </c>
      <c r="L6" s="19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</row>
    <row r="7" spans="1:12" ht="19.5" customHeight="1">
      <c r="A7" s="20" t="s">
        <v>12</v>
      </c>
      <c r="B7" s="21">
        <v>3451.65155759862</v>
      </c>
      <c r="C7" s="21">
        <v>5351.71698516419</v>
      </c>
      <c r="D7" s="21">
        <v>4150.451130725067</v>
      </c>
      <c r="E7" s="21">
        <v>4348.998072264048</v>
      </c>
      <c r="F7" s="21">
        <v>4144.5365678516555</v>
      </c>
      <c r="G7" s="171">
        <v>969.93915507395</v>
      </c>
      <c r="H7" s="22">
        <v>953.76057587103</v>
      </c>
      <c r="I7" s="22">
        <v>496.80995791106</v>
      </c>
      <c r="J7" s="22">
        <v>767.05422996375</v>
      </c>
      <c r="K7" s="202">
        <v>1009.917489927012</v>
      </c>
      <c r="L7" s="23" t="s">
        <v>13</v>
      </c>
    </row>
    <row r="8" spans="1:12" ht="20.1" customHeight="1">
      <c r="A8" s="24" t="s">
        <v>14</v>
      </c>
      <c r="B8" s="25">
        <v>2605.73319682896</v>
      </c>
      <c r="C8" s="25">
        <v>5207.556245971659</v>
      </c>
      <c r="D8" s="25">
        <v>3959.4426749788536</v>
      </c>
      <c r="E8" s="25">
        <v>5788.747654693456</v>
      </c>
      <c r="F8" s="179">
        <v>5978.061928294043</v>
      </c>
      <c r="G8" s="25">
        <v>2310.81325878465</v>
      </c>
      <c r="H8" s="25">
        <v>3481.89265838923</v>
      </c>
      <c r="I8" s="25">
        <v>2483.7957234927703</v>
      </c>
      <c r="J8" s="25">
        <v>3774.81204660298</v>
      </c>
      <c r="K8" s="179">
        <v>5943.374128349181</v>
      </c>
      <c r="L8" s="26" t="s">
        <v>15</v>
      </c>
    </row>
    <row r="9" spans="1:12" ht="20.1" customHeight="1">
      <c r="A9" s="24" t="s">
        <v>16</v>
      </c>
      <c r="B9" s="25">
        <v>5864.35185</v>
      </c>
      <c r="C9" s="25">
        <v>7204.243216</v>
      </c>
      <c r="D9" s="25">
        <v>4354.248004</v>
      </c>
      <c r="E9" s="25">
        <v>5858.766753</v>
      </c>
      <c r="F9" s="179">
        <v>7439.735099337749</v>
      </c>
      <c r="G9" s="25">
        <v>10795.726544</v>
      </c>
      <c r="H9" s="25">
        <v>13788.806622</v>
      </c>
      <c r="I9" s="25">
        <v>8913.548855</v>
      </c>
      <c r="J9" s="25">
        <v>11504.767906</v>
      </c>
      <c r="K9" s="179">
        <v>15429.139072847684</v>
      </c>
      <c r="L9" s="26" t="s">
        <v>17</v>
      </c>
    </row>
    <row r="10" spans="1:12" ht="20.1" customHeight="1" thickBot="1">
      <c r="A10" s="27" t="s">
        <v>18</v>
      </c>
      <c r="B10" s="21">
        <v>3.15015162263</v>
      </c>
      <c r="C10" s="21">
        <v>4.667654392369999</v>
      </c>
      <c r="D10" s="21">
        <v>4.659319446266349</v>
      </c>
      <c r="E10" s="21">
        <v>5.66569148162232</v>
      </c>
      <c r="F10" s="178">
        <v>10.861853719205298</v>
      </c>
      <c r="G10" s="322">
        <v>15.222833468149998</v>
      </c>
      <c r="H10" s="21">
        <v>21.90653500547</v>
      </c>
      <c r="I10" s="21">
        <v>14.46690654662</v>
      </c>
      <c r="J10" s="21">
        <v>12.55200284877</v>
      </c>
      <c r="K10" s="178">
        <v>34.23019981872851</v>
      </c>
      <c r="L10" s="28" t="s">
        <v>19</v>
      </c>
    </row>
    <row r="11" spans="1:94" s="16" customFormat="1" ht="19.5" thickBot="1">
      <c r="A11" s="29" t="s">
        <v>20</v>
      </c>
      <c r="B11" s="30">
        <v>1577.66043995154</v>
      </c>
      <c r="C11" s="30">
        <v>2651.32177449534</v>
      </c>
      <c r="D11" s="30">
        <v>2055.659731879465</v>
      </c>
      <c r="E11" s="30">
        <v>2130.3478048261636</v>
      </c>
      <c r="F11" s="182">
        <v>2346.4538099072843</v>
      </c>
      <c r="G11" s="30">
        <v>459.90531246416003</v>
      </c>
      <c r="H11" s="30">
        <v>400.38768904968</v>
      </c>
      <c r="I11" s="30">
        <v>206.88274818108002</v>
      </c>
      <c r="J11" s="30">
        <v>392.31889941378</v>
      </c>
      <c r="K11" s="182">
        <v>549.4515693843178</v>
      </c>
      <c r="L11" s="31" t="s">
        <v>21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1:12" ht="18" customHeight="1" thickBot="1">
      <c r="A12" s="32" t="s">
        <v>22</v>
      </c>
      <c r="B12" s="33">
        <v>1511.93299718234</v>
      </c>
      <c r="C12" s="33">
        <v>2552.56895901737</v>
      </c>
      <c r="D12" s="33">
        <v>1975.2161987615304</v>
      </c>
      <c r="E12" s="33">
        <v>2051.2341408144703</v>
      </c>
      <c r="F12" s="67">
        <v>2081.852930781456</v>
      </c>
      <c r="G12" s="34">
        <v>441.83421782365</v>
      </c>
      <c r="H12" s="34">
        <v>391.39669617584997</v>
      </c>
      <c r="I12" s="34">
        <v>204.54015903152998</v>
      </c>
      <c r="J12" s="34">
        <v>385.89616818270997</v>
      </c>
      <c r="K12" s="183">
        <v>514.6207321823708</v>
      </c>
      <c r="L12" s="35" t="s">
        <v>23</v>
      </c>
    </row>
    <row r="13" spans="1:12" ht="15.75" customHeight="1">
      <c r="A13" s="36" t="s">
        <v>24</v>
      </c>
      <c r="B13" s="25">
        <v>1431.50328390023</v>
      </c>
      <c r="C13" s="25">
        <v>2359.56041891056</v>
      </c>
      <c r="D13" s="25">
        <v>1797.5305454920147</v>
      </c>
      <c r="E13" s="25">
        <v>1937.1340877582004</v>
      </c>
      <c r="F13" s="179">
        <v>2018.289353472847</v>
      </c>
      <c r="G13" s="37">
        <v>419.32976892906</v>
      </c>
      <c r="H13" s="37">
        <v>367.56453940543</v>
      </c>
      <c r="I13" s="37">
        <v>190.99647433815</v>
      </c>
      <c r="J13" s="37">
        <v>361.25953669998</v>
      </c>
      <c r="K13" s="184">
        <v>499.9943223087284</v>
      </c>
      <c r="L13" s="38" t="s">
        <v>25</v>
      </c>
    </row>
    <row r="14" spans="1:12" ht="15.75" customHeight="1">
      <c r="A14" s="39" t="s">
        <v>26</v>
      </c>
      <c r="B14" s="21">
        <v>1402.11496359184</v>
      </c>
      <c r="C14" s="21">
        <v>2302.14970685008</v>
      </c>
      <c r="D14" s="21">
        <v>1728.9304039133183</v>
      </c>
      <c r="E14" s="21">
        <v>1876.0374559459271</v>
      </c>
      <c r="F14" s="178">
        <v>1903.6164965430455</v>
      </c>
      <c r="G14" s="21">
        <v>407.78570055716995</v>
      </c>
      <c r="H14" s="21">
        <v>362.24662014806</v>
      </c>
      <c r="I14" s="21">
        <v>190.18258740761</v>
      </c>
      <c r="J14" s="21">
        <v>358.41774360185997</v>
      </c>
      <c r="K14" s="178">
        <v>490.6849459042251</v>
      </c>
      <c r="L14" s="40" t="s">
        <v>27</v>
      </c>
    </row>
    <row r="15" spans="1:12" ht="12.75">
      <c r="A15" s="41" t="s">
        <v>28</v>
      </c>
      <c r="B15" s="42">
        <v>31.42173178587</v>
      </c>
      <c r="C15" s="42">
        <v>55.20812799487</v>
      </c>
      <c r="D15" s="42">
        <v>31.771415320741077</v>
      </c>
      <c r="E15" s="42">
        <v>23.327721298724082</v>
      </c>
      <c r="F15" s="185">
        <v>23.01440798410593</v>
      </c>
      <c r="G15" s="42">
        <v>6.49243856077</v>
      </c>
      <c r="H15" s="42">
        <v>0.63436861511</v>
      </c>
      <c r="I15" s="42" t="s">
        <v>0</v>
      </c>
      <c r="J15" s="8">
        <v>0.11645725116</v>
      </c>
      <c r="K15" s="185">
        <v>0.11700662251655629</v>
      </c>
      <c r="L15" s="43" t="s">
        <v>29</v>
      </c>
    </row>
    <row r="16" spans="1:12" ht="12.75">
      <c r="A16" s="41" t="s">
        <v>30</v>
      </c>
      <c r="B16" s="42">
        <v>53.272516884999995</v>
      </c>
      <c r="C16" s="42">
        <v>79.87035783885001</v>
      </c>
      <c r="D16" s="42">
        <v>62.719252929350375</v>
      </c>
      <c r="E16" s="42">
        <v>50.0263357242318</v>
      </c>
      <c r="F16" s="185">
        <v>59.81454111258281</v>
      </c>
      <c r="G16" s="42">
        <v>14.068795513320001</v>
      </c>
      <c r="H16" s="42">
        <v>13.85003524254</v>
      </c>
      <c r="I16" s="42">
        <v>7.79131403823</v>
      </c>
      <c r="J16" s="42">
        <v>3.29879233036</v>
      </c>
      <c r="K16" s="185">
        <v>3.6191319019337747</v>
      </c>
      <c r="L16" s="43" t="s">
        <v>31</v>
      </c>
    </row>
    <row r="17" spans="1:12" ht="12.75">
      <c r="A17" s="41" t="s">
        <v>32</v>
      </c>
      <c r="B17" s="42">
        <v>21.912721165289998</v>
      </c>
      <c r="C17" s="42">
        <v>33.29714352879</v>
      </c>
      <c r="D17" s="42">
        <v>28.765058850151856</v>
      </c>
      <c r="E17" s="42">
        <v>34.37191252370698</v>
      </c>
      <c r="F17" s="185">
        <v>27.92352115496693</v>
      </c>
      <c r="G17" s="42">
        <v>0.91017134325</v>
      </c>
      <c r="H17" s="42">
        <v>1.45342043059</v>
      </c>
      <c r="I17" s="42">
        <v>1.51453468962</v>
      </c>
      <c r="J17" s="42">
        <v>0.43550458750000004</v>
      </c>
      <c r="K17" s="185">
        <v>6.17612863576159</v>
      </c>
      <c r="L17" s="43" t="s">
        <v>33</v>
      </c>
    </row>
    <row r="18" spans="1:12" ht="12.75">
      <c r="A18" s="41" t="s">
        <v>34</v>
      </c>
      <c r="B18" s="42">
        <v>11.698637261150001</v>
      </c>
      <c r="C18" s="42">
        <v>52.06011732609</v>
      </c>
      <c r="D18" s="42">
        <v>12.251867842359351</v>
      </c>
      <c r="E18" s="42">
        <v>11.592131581037284</v>
      </c>
      <c r="F18" s="185">
        <v>11.92398773245033</v>
      </c>
      <c r="G18" s="42">
        <v>8.09493852814</v>
      </c>
      <c r="H18" s="42">
        <v>13.920106933329999</v>
      </c>
      <c r="I18" s="42">
        <v>11.184023764</v>
      </c>
      <c r="J18" s="42">
        <v>21.892471199310002</v>
      </c>
      <c r="K18" s="185">
        <v>10.314333356291389</v>
      </c>
      <c r="L18" s="43" t="s">
        <v>35</v>
      </c>
    </row>
    <row r="19" spans="1:12" ht="12.75">
      <c r="A19" s="41" t="s">
        <v>36</v>
      </c>
      <c r="B19" s="42">
        <v>211.81130639045</v>
      </c>
      <c r="C19" s="42">
        <v>263.65417408152</v>
      </c>
      <c r="D19" s="42">
        <v>280.5314501159468</v>
      </c>
      <c r="E19" s="42">
        <v>270.5527262898049</v>
      </c>
      <c r="F19" s="185">
        <v>240.86232912582778</v>
      </c>
      <c r="G19" s="42">
        <v>37.84296567903</v>
      </c>
      <c r="H19" s="42">
        <v>35.65811828575</v>
      </c>
      <c r="I19" s="42">
        <v>29.38738679932</v>
      </c>
      <c r="J19" s="42">
        <v>49.20378701835</v>
      </c>
      <c r="K19" s="185">
        <v>42.01103957083444</v>
      </c>
      <c r="L19" s="43" t="s">
        <v>37</v>
      </c>
    </row>
    <row r="20" spans="1:12" ht="12.75">
      <c r="A20" s="41" t="s">
        <v>38</v>
      </c>
      <c r="B20" s="42">
        <v>361.50383150233</v>
      </c>
      <c r="C20" s="42">
        <v>616.43660268264</v>
      </c>
      <c r="D20" s="42">
        <v>443.12339123762223</v>
      </c>
      <c r="E20" s="42">
        <v>538.7478858275633</v>
      </c>
      <c r="F20" s="185">
        <v>497.96168927946985</v>
      </c>
      <c r="G20" s="42">
        <v>93.84606042346</v>
      </c>
      <c r="H20" s="42">
        <v>20.602603685440002</v>
      </c>
      <c r="I20" s="42">
        <v>18.158395025759997</v>
      </c>
      <c r="J20" s="42">
        <v>51.742780093259995</v>
      </c>
      <c r="K20" s="185">
        <v>45.64726285054303</v>
      </c>
      <c r="L20" s="43" t="s">
        <v>39</v>
      </c>
    </row>
    <row r="21" spans="1:12" ht="12.75">
      <c r="A21" s="41" t="s">
        <v>40</v>
      </c>
      <c r="B21" s="42">
        <v>6.24658259083</v>
      </c>
      <c r="C21" s="42">
        <v>7.3166313250599995</v>
      </c>
      <c r="D21" s="42">
        <v>4.199584117559171</v>
      </c>
      <c r="E21" s="42">
        <v>7.113985333059037</v>
      </c>
      <c r="F21" s="185">
        <v>5.618343205298016</v>
      </c>
      <c r="G21" s="42" t="s">
        <v>0</v>
      </c>
      <c r="H21" s="42">
        <v>0.62978351643</v>
      </c>
      <c r="I21" s="42">
        <v>0.49718533493999995</v>
      </c>
      <c r="J21" s="42">
        <v>6.6321776877100005</v>
      </c>
      <c r="K21" s="185">
        <v>0.4313459867549669</v>
      </c>
      <c r="L21" s="43" t="s">
        <v>41</v>
      </c>
    </row>
    <row r="22" spans="1:12" ht="12.75">
      <c r="A22" s="41" t="s">
        <v>42</v>
      </c>
      <c r="B22" s="42">
        <v>24.88999541878</v>
      </c>
      <c r="C22" s="42">
        <v>36.35236445984</v>
      </c>
      <c r="D22" s="42">
        <v>40.11084478919944</v>
      </c>
      <c r="E22" s="42">
        <v>48.88234458496997</v>
      </c>
      <c r="F22" s="185">
        <v>68.45592636556296</v>
      </c>
      <c r="G22" s="42">
        <v>10.78771060002</v>
      </c>
      <c r="H22" s="42">
        <v>0.45862422951</v>
      </c>
      <c r="I22" s="42">
        <v>0.22164324466</v>
      </c>
      <c r="J22" s="42" t="s">
        <v>0</v>
      </c>
      <c r="K22" s="185">
        <v>0.1744291390728477</v>
      </c>
      <c r="L22" s="43" t="s">
        <v>43</v>
      </c>
    </row>
    <row r="23" spans="1:12" ht="12.75">
      <c r="A23" s="41" t="s">
        <v>44</v>
      </c>
      <c r="B23" s="42">
        <v>201.93995595306998</v>
      </c>
      <c r="C23" s="42">
        <v>392.24388624193</v>
      </c>
      <c r="D23" s="42">
        <v>252.01160242564794</v>
      </c>
      <c r="E23" s="42">
        <v>240.6188934377714</v>
      </c>
      <c r="F23" s="185">
        <v>311.8897702649005</v>
      </c>
      <c r="G23" s="42">
        <v>74.49257166078</v>
      </c>
      <c r="H23" s="42">
        <v>84.84501437502999</v>
      </c>
      <c r="I23" s="42">
        <v>44.27345487579</v>
      </c>
      <c r="J23" s="42">
        <v>103.36733964045</v>
      </c>
      <c r="K23" s="185">
        <v>158.25877402598672</v>
      </c>
      <c r="L23" s="43" t="s">
        <v>45</v>
      </c>
    </row>
    <row r="24" spans="1:12" ht="12.75">
      <c r="A24" s="44" t="s">
        <v>46</v>
      </c>
      <c r="B24" s="42">
        <v>2.3034296408699997</v>
      </c>
      <c r="C24" s="42">
        <v>6.2505772649699995</v>
      </c>
      <c r="D24" s="42">
        <v>1.62982504380422</v>
      </c>
      <c r="E24" s="42">
        <v>1.12416523373966</v>
      </c>
      <c r="F24" s="185">
        <v>1.214065059602649</v>
      </c>
      <c r="G24" s="42" t="s">
        <v>0</v>
      </c>
      <c r="H24" s="42">
        <v>0.13028967473</v>
      </c>
      <c r="I24" s="42">
        <v>0.19581350081999999</v>
      </c>
      <c r="J24" s="42" t="s">
        <v>0</v>
      </c>
      <c r="K24" s="185">
        <v>0.07656953642384105</v>
      </c>
      <c r="L24" s="45" t="s">
        <v>47</v>
      </c>
    </row>
    <row r="25" spans="1:12" ht="12.75">
      <c r="A25" s="41" t="s">
        <v>48</v>
      </c>
      <c r="B25" s="42">
        <v>102.24200642463</v>
      </c>
      <c r="C25" s="42">
        <v>179.93782536352</v>
      </c>
      <c r="D25" s="42">
        <v>122.93290602556249</v>
      </c>
      <c r="E25" s="42">
        <v>142.50327698504995</v>
      </c>
      <c r="F25" s="185">
        <v>131.67279767947028</v>
      </c>
      <c r="G25" s="42">
        <v>116.31382852861</v>
      </c>
      <c r="H25" s="42">
        <v>101.1453885861</v>
      </c>
      <c r="I25" s="42">
        <v>44.03915739707</v>
      </c>
      <c r="J25" s="42">
        <v>77.1023438721</v>
      </c>
      <c r="K25" s="185">
        <v>141.27867336333776</v>
      </c>
      <c r="L25" s="43" t="s">
        <v>49</v>
      </c>
    </row>
    <row r="26" spans="1:12" ht="12.75">
      <c r="A26" s="41" t="s">
        <v>50</v>
      </c>
      <c r="B26" s="42">
        <v>8.22286118557</v>
      </c>
      <c r="C26" s="42">
        <v>13.31945368711</v>
      </c>
      <c r="D26" s="42">
        <v>5.701444472089107</v>
      </c>
      <c r="E26" s="42">
        <v>6.381151867412812</v>
      </c>
      <c r="F26" s="185">
        <v>9.657634720529808</v>
      </c>
      <c r="G26" s="42">
        <v>4.05764477889</v>
      </c>
      <c r="H26" s="42">
        <v>1.3604764378</v>
      </c>
      <c r="I26" s="42">
        <v>2.09010819074</v>
      </c>
      <c r="J26" s="42">
        <v>0.75005725054</v>
      </c>
      <c r="K26" s="185">
        <v>4.0552295332980135</v>
      </c>
      <c r="L26" s="43" t="s">
        <v>51</v>
      </c>
    </row>
    <row r="27" spans="1:12" ht="12.75">
      <c r="A27" s="41" t="s">
        <v>52</v>
      </c>
      <c r="B27" s="42">
        <v>71.79791661334</v>
      </c>
      <c r="C27" s="42">
        <v>119.87040765993001</v>
      </c>
      <c r="D27" s="42">
        <v>86.6381428599095</v>
      </c>
      <c r="E27" s="42">
        <v>93.33245461078725</v>
      </c>
      <c r="F27" s="185">
        <v>174.05018745165563</v>
      </c>
      <c r="G27" s="42">
        <v>16.04124166769</v>
      </c>
      <c r="H27" s="42">
        <v>47.676337456809996</v>
      </c>
      <c r="I27" s="42">
        <v>12.04689997394</v>
      </c>
      <c r="J27" s="42">
        <v>24.60634429957</v>
      </c>
      <c r="K27" s="185">
        <v>32.55840786512583</v>
      </c>
      <c r="L27" s="43" t="s">
        <v>53</v>
      </c>
    </row>
    <row r="28" spans="1:12" ht="12.75">
      <c r="A28" s="41" t="s">
        <v>54</v>
      </c>
      <c r="B28" s="42">
        <v>40.24890578598</v>
      </c>
      <c r="C28" s="42">
        <v>52.29110098059</v>
      </c>
      <c r="D28" s="42">
        <v>37.39228386702777</v>
      </c>
      <c r="E28" s="42">
        <v>27.749259437016892</v>
      </c>
      <c r="F28" s="185">
        <v>32.13952052980133</v>
      </c>
      <c r="G28" s="42">
        <v>1.16374006619</v>
      </c>
      <c r="H28" s="42">
        <v>15.75932458812</v>
      </c>
      <c r="I28" s="42">
        <v>2.00681045834</v>
      </c>
      <c r="J28" s="42">
        <v>0.26467508726</v>
      </c>
      <c r="K28" s="185">
        <v>4.60939794034437</v>
      </c>
      <c r="L28" s="43" t="s">
        <v>55</v>
      </c>
    </row>
    <row r="29" spans="1:12" ht="25.5">
      <c r="A29" s="46" t="s">
        <v>56</v>
      </c>
      <c r="B29" s="42">
        <v>252.60256498868</v>
      </c>
      <c r="C29" s="42">
        <v>394.04093641437</v>
      </c>
      <c r="D29" s="42">
        <v>319.1513340163472</v>
      </c>
      <c r="E29" s="42">
        <v>379.71321121105166</v>
      </c>
      <c r="F29" s="185">
        <v>307.41777487682066</v>
      </c>
      <c r="G29" s="42">
        <v>23.661521418790002</v>
      </c>
      <c r="H29" s="42">
        <v>24.12272809077</v>
      </c>
      <c r="I29" s="42">
        <v>16.72891338474</v>
      </c>
      <c r="J29" s="42">
        <v>18.96949738651</v>
      </c>
      <c r="K29" s="185">
        <v>41.357215575999994</v>
      </c>
      <c r="L29" s="47" t="s">
        <v>57</v>
      </c>
    </row>
    <row r="30" spans="1:12" ht="14.25">
      <c r="A30" s="48" t="s">
        <v>58</v>
      </c>
      <c r="B30" s="21">
        <v>29.38832030839</v>
      </c>
      <c r="C30" s="21">
        <v>57.41071206048</v>
      </c>
      <c r="D30" s="21">
        <v>68.6001415786962</v>
      </c>
      <c r="E30" s="21">
        <v>61.09663181227335</v>
      </c>
      <c r="F30" s="178">
        <v>114.67285692980136</v>
      </c>
      <c r="G30" s="21">
        <v>11.544068371889999</v>
      </c>
      <c r="H30" s="21">
        <v>5.31791925737</v>
      </c>
      <c r="I30" s="21">
        <v>0.8138869305399999</v>
      </c>
      <c r="J30" s="21">
        <v>2.84179309812</v>
      </c>
      <c r="K30" s="178">
        <v>9.30937640450331</v>
      </c>
      <c r="L30" s="49" t="s">
        <v>59</v>
      </c>
    </row>
    <row r="31" spans="1:12" ht="12.75">
      <c r="A31" s="44" t="s">
        <v>60</v>
      </c>
      <c r="B31" s="50">
        <v>2.3326476768899997</v>
      </c>
      <c r="C31" s="50">
        <v>3.04500552268</v>
      </c>
      <c r="D31" s="50">
        <v>2.65755209381562</v>
      </c>
      <c r="E31" s="50">
        <v>3.481330975822219</v>
      </c>
      <c r="F31" s="186">
        <v>4.482413329801325</v>
      </c>
      <c r="G31" s="50">
        <v>0.99506215808</v>
      </c>
      <c r="H31" s="50">
        <v>0.81228055026</v>
      </c>
      <c r="I31" s="50">
        <v>0.11414342526</v>
      </c>
      <c r="J31" s="50">
        <v>0.16101568693999999</v>
      </c>
      <c r="K31" s="186">
        <v>0.3715689531125828</v>
      </c>
      <c r="L31" s="45" t="s">
        <v>61</v>
      </c>
    </row>
    <row r="32" spans="1:12" ht="12.75">
      <c r="A32" s="44" t="s">
        <v>62</v>
      </c>
      <c r="B32" s="42">
        <v>7.952236640220001</v>
      </c>
      <c r="C32" s="42">
        <v>12.88920972907</v>
      </c>
      <c r="D32" s="42">
        <v>12.283010529401261</v>
      </c>
      <c r="E32" s="42">
        <v>15.366307346794324</v>
      </c>
      <c r="F32" s="185">
        <v>14.016608927152323</v>
      </c>
      <c r="G32" s="42">
        <v>0.08350251929</v>
      </c>
      <c r="H32" s="42">
        <v>2.25363717133</v>
      </c>
      <c r="I32" s="42" t="s">
        <v>0</v>
      </c>
      <c r="J32" s="42">
        <v>0.33465635267</v>
      </c>
      <c r="K32" s="185">
        <v>7.015131125827813</v>
      </c>
      <c r="L32" s="45" t="s">
        <v>63</v>
      </c>
    </row>
    <row r="33" spans="1:12" ht="12.75">
      <c r="A33" s="41" t="s">
        <v>64</v>
      </c>
      <c r="B33" s="42">
        <v>6.57746767324</v>
      </c>
      <c r="C33" s="42">
        <v>15.428593760770001</v>
      </c>
      <c r="D33" s="42">
        <v>20.857237608718123</v>
      </c>
      <c r="E33" s="42">
        <v>14.577200207071021</v>
      </c>
      <c r="F33" s="185">
        <v>55.305435422516574</v>
      </c>
      <c r="G33" s="42">
        <v>7.788391170800001</v>
      </c>
      <c r="H33" s="42">
        <v>0.34971483801000003</v>
      </c>
      <c r="I33" s="42" t="s">
        <v>0</v>
      </c>
      <c r="J33" s="42">
        <v>0.51271988331</v>
      </c>
      <c r="K33" s="185">
        <v>0.4618569536423841</v>
      </c>
      <c r="L33" s="43" t="s">
        <v>65</v>
      </c>
    </row>
    <row r="34" spans="1:12" ht="12.75">
      <c r="A34" s="41" t="s">
        <v>66</v>
      </c>
      <c r="B34" s="42">
        <v>8.30023339601</v>
      </c>
      <c r="C34" s="42">
        <v>15.45688360686</v>
      </c>
      <c r="D34" s="42">
        <v>24.12550863663058</v>
      </c>
      <c r="E34" s="42">
        <v>16.22043932142467</v>
      </c>
      <c r="F34" s="185">
        <v>25.857632066225175</v>
      </c>
      <c r="G34" s="42" t="s">
        <v>0</v>
      </c>
      <c r="H34" s="42">
        <v>0.5068076592</v>
      </c>
      <c r="I34" s="42">
        <v>0.40158443171999997</v>
      </c>
      <c r="J34" s="42">
        <v>1.03663921589</v>
      </c>
      <c r="K34" s="185">
        <v>0.2630938235761589</v>
      </c>
      <c r="L34" s="43" t="s">
        <v>67</v>
      </c>
    </row>
    <row r="35" spans="1:12" ht="12.75">
      <c r="A35" s="44" t="s">
        <v>68</v>
      </c>
      <c r="B35" s="42">
        <v>1.2846201822599999</v>
      </c>
      <c r="C35" s="42">
        <v>4.1127058566</v>
      </c>
      <c r="D35" s="42">
        <v>3.7131789692956594</v>
      </c>
      <c r="E35" s="42">
        <v>6.542289673828503</v>
      </c>
      <c r="F35" s="185">
        <v>10.274096365562915</v>
      </c>
      <c r="G35" s="42">
        <v>2.15345648857</v>
      </c>
      <c r="H35" s="42" t="s">
        <v>0</v>
      </c>
      <c r="I35" s="42" t="s">
        <v>0</v>
      </c>
      <c r="J35" s="42" t="s">
        <v>0</v>
      </c>
      <c r="K35" s="185">
        <v>0</v>
      </c>
      <c r="L35" s="45" t="s">
        <v>69</v>
      </c>
    </row>
    <row r="36" spans="1:12" ht="12.75">
      <c r="A36" s="44" t="s">
        <v>70</v>
      </c>
      <c r="B36" s="42">
        <v>2.9411147397699997</v>
      </c>
      <c r="C36" s="42">
        <v>6.4783135844999995</v>
      </c>
      <c r="D36" s="42">
        <v>4.96365374083494</v>
      </c>
      <c r="E36" s="42">
        <v>4.90906428733261</v>
      </c>
      <c r="F36" s="185">
        <v>4.736670818543045</v>
      </c>
      <c r="G36" s="42">
        <v>0.51567732515</v>
      </c>
      <c r="H36" s="42">
        <v>1.3909551100000002</v>
      </c>
      <c r="I36" s="42">
        <v>0.25694637684</v>
      </c>
      <c r="J36" s="42">
        <v>0.7967619593099999</v>
      </c>
      <c r="K36" s="185">
        <v>1.197725548344371</v>
      </c>
      <c r="L36" s="51" t="s">
        <v>71</v>
      </c>
    </row>
    <row r="37" spans="1:94" s="16" customFormat="1" ht="25.5">
      <c r="A37" s="52" t="s">
        <v>72</v>
      </c>
      <c r="B37" s="25">
        <v>109.74584754156</v>
      </c>
      <c r="C37" s="25">
        <v>250.31627893603</v>
      </c>
      <c r="D37" s="25">
        <v>246.21864103815824</v>
      </c>
      <c r="E37" s="25">
        <v>174.85618582090154</v>
      </c>
      <c r="F37" s="179">
        <v>178.15208220662257</v>
      </c>
      <c r="G37" s="25">
        <v>33.26907974615</v>
      </c>
      <c r="H37" s="25">
        <v>29.03050176059</v>
      </c>
      <c r="I37" s="25">
        <v>14.01136741831</v>
      </c>
      <c r="J37" s="25">
        <v>25.71319084432</v>
      </c>
      <c r="K37" s="179">
        <v>23.92318910728477</v>
      </c>
      <c r="L37" s="53" t="s">
        <v>73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12" ht="12.75">
      <c r="A38" s="41" t="s">
        <v>74</v>
      </c>
      <c r="B38" s="42">
        <v>7.64987278649</v>
      </c>
      <c r="C38" s="42">
        <v>39.31846585976</v>
      </c>
      <c r="D38" s="42">
        <v>57.197308926976596</v>
      </c>
      <c r="E38" s="42">
        <v>6.622717379135261</v>
      </c>
      <c r="F38" s="185">
        <v>16.142045001324508</v>
      </c>
      <c r="G38" s="42">
        <v>13.34994299759</v>
      </c>
      <c r="H38" s="42">
        <v>20.89749680704</v>
      </c>
      <c r="I38" s="42">
        <v>3.71429961103</v>
      </c>
      <c r="J38" s="42">
        <v>7.0191637397</v>
      </c>
      <c r="K38" s="185">
        <v>10.350418246357618</v>
      </c>
      <c r="L38" s="43" t="s">
        <v>75</v>
      </c>
    </row>
    <row r="39" spans="1:12" ht="12.75">
      <c r="A39" s="41" t="s">
        <v>76</v>
      </c>
      <c r="B39" s="42">
        <v>100.6192724487</v>
      </c>
      <c r="C39" s="42">
        <v>210.77556876879</v>
      </c>
      <c r="D39" s="42">
        <v>188.3272168118718</v>
      </c>
      <c r="E39" s="42">
        <v>167.60410508154533</v>
      </c>
      <c r="F39" s="185">
        <v>161.75601950463582</v>
      </c>
      <c r="G39" s="42">
        <v>19.91913674856</v>
      </c>
      <c r="H39" s="42">
        <v>8.13300495355</v>
      </c>
      <c r="I39" s="42">
        <v>10.19045096512</v>
      </c>
      <c r="J39" s="42">
        <v>18.25082306197</v>
      </c>
      <c r="K39" s="185">
        <v>13.572770860927152</v>
      </c>
      <c r="L39" s="43" t="s">
        <v>77</v>
      </c>
    </row>
    <row r="40" spans="1:12" ht="12.75">
      <c r="A40" s="44" t="s">
        <v>70</v>
      </c>
      <c r="B40" s="54">
        <v>1.47670230637</v>
      </c>
      <c r="C40" s="54">
        <v>0.22224430748</v>
      </c>
      <c r="D40" s="54">
        <v>0.69411529930987</v>
      </c>
      <c r="E40" s="54">
        <v>0.6293633602209698</v>
      </c>
      <c r="F40" s="231">
        <v>0.25401770066225166</v>
      </c>
      <c r="G40" s="42" t="s">
        <v>0</v>
      </c>
      <c r="H40" s="42" t="s">
        <v>0</v>
      </c>
      <c r="I40" s="42">
        <v>0.10661684216</v>
      </c>
      <c r="J40" s="42">
        <v>0.44320404265</v>
      </c>
      <c r="K40" s="185" t="s">
        <v>0</v>
      </c>
      <c r="L40" s="51" t="s">
        <v>71</v>
      </c>
    </row>
    <row r="41" spans="1:94" s="16" customFormat="1" ht="13.5" thickBot="1">
      <c r="A41" s="55" t="s">
        <v>78</v>
      </c>
      <c r="B41" s="56">
        <v>0.07218604894</v>
      </c>
      <c r="C41" s="56">
        <v>0.10297323126</v>
      </c>
      <c r="D41" s="56">
        <v>0.06715381005375</v>
      </c>
      <c r="E41" s="56">
        <v>0.34049904764149</v>
      </c>
      <c r="F41" s="204">
        <v>0.08435203178807946</v>
      </c>
      <c r="G41" s="57">
        <v>0.77943752033</v>
      </c>
      <c r="H41" s="57">
        <v>0.1195742672</v>
      </c>
      <c r="I41" s="57">
        <v>0.34620420561</v>
      </c>
      <c r="J41" s="57">
        <v>1.76523373653</v>
      </c>
      <c r="K41" s="187" t="s">
        <v>0</v>
      </c>
      <c r="L41" s="58" t="s">
        <v>79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s="16" customFormat="1" ht="20.25" customHeight="1" thickBot="1">
      <c r="A42" s="59" t="s">
        <v>80</v>
      </c>
      <c r="B42" s="60">
        <v>65.7274427692</v>
      </c>
      <c r="C42" s="60">
        <v>98.75281547797</v>
      </c>
      <c r="D42" s="60">
        <v>80.44353311793517</v>
      </c>
      <c r="E42" s="60">
        <v>79.1136640116935</v>
      </c>
      <c r="F42" s="188">
        <v>264.6008791258279</v>
      </c>
      <c r="G42" s="60">
        <v>18.07109464051</v>
      </c>
      <c r="H42" s="60">
        <v>8.99099287383</v>
      </c>
      <c r="I42" s="60">
        <v>2.34258914955</v>
      </c>
      <c r="J42" s="60">
        <v>6.422731231069999</v>
      </c>
      <c r="K42" s="188">
        <v>34.83083720194702</v>
      </c>
      <c r="L42" s="61" t="s">
        <v>81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12" ht="12.75">
      <c r="A43" s="41" t="s">
        <v>82</v>
      </c>
      <c r="B43" s="42">
        <v>1.00423767458</v>
      </c>
      <c r="C43" s="42">
        <v>1.41901889264</v>
      </c>
      <c r="D43" s="42">
        <v>0.7744713238859903</v>
      </c>
      <c r="E43" s="42">
        <v>0.6312400618553401</v>
      </c>
      <c r="F43" s="185">
        <v>1.7654414834437087</v>
      </c>
      <c r="G43" s="42" t="s">
        <v>0</v>
      </c>
      <c r="H43" s="42">
        <v>0.2473134143</v>
      </c>
      <c r="I43" s="42">
        <v>0.07355306792</v>
      </c>
      <c r="J43" s="42">
        <v>0.27240645724999996</v>
      </c>
      <c r="K43" s="185" t="s">
        <v>0</v>
      </c>
      <c r="L43" s="43" t="s">
        <v>83</v>
      </c>
    </row>
    <row r="44" spans="1:12" ht="12.75">
      <c r="A44" s="44" t="s">
        <v>84</v>
      </c>
      <c r="B44" s="42">
        <v>0.053063740639999996</v>
      </c>
      <c r="C44" s="42">
        <v>1.10537846211</v>
      </c>
      <c r="D44" s="42">
        <v>0.09464611759</v>
      </c>
      <c r="E44" s="42">
        <v>0.15010081166</v>
      </c>
      <c r="F44" s="42" t="s">
        <v>0</v>
      </c>
      <c r="G44" s="155" t="s">
        <v>0</v>
      </c>
      <c r="H44" s="42">
        <v>0.05387490949</v>
      </c>
      <c r="I44" s="42">
        <v>0.056313735180000005</v>
      </c>
      <c r="J44" s="42">
        <v>0.10544397179</v>
      </c>
      <c r="K44" s="185" t="s">
        <v>0</v>
      </c>
      <c r="L44" s="45" t="s">
        <v>85</v>
      </c>
    </row>
    <row r="45" spans="1:12" ht="12.75">
      <c r="A45" s="41" t="s">
        <v>86</v>
      </c>
      <c r="B45" s="42">
        <v>7.68310411364</v>
      </c>
      <c r="C45" s="42">
        <v>11.0272687082</v>
      </c>
      <c r="D45" s="42">
        <v>6.660758940225326</v>
      </c>
      <c r="E45" s="42">
        <v>9.605149600023692</v>
      </c>
      <c r="F45" s="42">
        <v>10.871339260927154</v>
      </c>
      <c r="G45" s="155">
        <v>0.14448645939000002</v>
      </c>
      <c r="H45" s="42" t="s">
        <v>0</v>
      </c>
      <c r="I45" s="42" t="s">
        <v>0</v>
      </c>
      <c r="J45" s="42">
        <v>0.12638808554</v>
      </c>
      <c r="K45" s="185">
        <v>0.43916949605298006</v>
      </c>
      <c r="L45" s="43" t="s">
        <v>87</v>
      </c>
    </row>
    <row r="46" spans="1:12" ht="12.75">
      <c r="A46" s="44" t="s">
        <v>88</v>
      </c>
      <c r="B46" s="42">
        <v>4.01008368858</v>
      </c>
      <c r="C46" s="42">
        <v>5.719963794700001</v>
      </c>
      <c r="D46" s="42">
        <v>2.04279742181797</v>
      </c>
      <c r="E46" s="42">
        <v>1.77203217191712</v>
      </c>
      <c r="F46" s="42">
        <v>131.8958488344371</v>
      </c>
      <c r="G46" s="155">
        <v>4.63248423869</v>
      </c>
      <c r="H46" s="42">
        <v>1.66617007317</v>
      </c>
      <c r="I46" s="42">
        <v>0.89221392661</v>
      </c>
      <c r="J46" s="42">
        <v>1.88444364264</v>
      </c>
      <c r="K46" s="185">
        <v>6.235358195642385</v>
      </c>
      <c r="L46" s="45" t="s">
        <v>89</v>
      </c>
    </row>
    <row r="47" spans="1:12" ht="12.75">
      <c r="A47" s="44" t="s">
        <v>90</v>
      </c>
      <c r="B47" s="42">
        <v>18.73231427434</v>
      </c>
      <c r="C47" s="42">
        <v>6.4155796473399995</v>
      </c>
      <c r="D47" s="42">
        <v>1.26523225472539</v>
      </c>
      <c r="E47" s="42">
        <v>5.51584227326303</v>
      </c>
      <c r="F47" s="42">
        <v>4.107473621192053</v>
      </c>
      <c r="G47" s="155">
        <v>1.15378263611</v>
      </c>
      <c r="H47" s="42">
        <v>1.01124564153</v>
      </c>
      <c r="I47" s="42">
        <v>0.27775219295</v>
      </c>
      <c r="J47" s="42">
        <v>1.02543710705</v>
      </c>
      <c r="K47" s="185">
        <v>1.8400639116821191</v>
      </c>
      <c r="L47" s="45" t="s">
        <v>91</v>
      </c>
    </row>
    <row r="48" spans="1:94" s="16" customFormat="1" ht="13.5" thickBot="1">
      <c r="A48" s="62" t="s">
        <v>92</v>
      </c>
      <c r="B48" s="63">
        <v>4.85631896903</v>
      </c>
      <c r="C48" s="63">
        <v>15.6548939125</v>
      </c>
      <c r="D48" s="63">
        <v>1.00548548099432</v>
      </c>
      <c r="E48" s="63">
        <v>0.34266728070098</v>
      </c>
      <c r="F48" s="63">
        <v>1.28791899602649</v>
      </c>
      <c r="G48" s="159">
        <v>0.56063469643</v>
      </c>
      <c r="H48" s="63">
        <v>0.69446957797</v>
      </c>
      <c r="I48" s="63">
        <v>0.22886929635</v>
      </c>
      <c r="J48" s="63">
        <v>0.16681886867999998</v>
      </c>
      <c r="K48" s="189">
        <v>17.006869194066223</v>
      </c>
      <c r="L48" s="64" t="s">
        <v>93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12" ht="19.5" thickBot="1">
      <c r="A49" s="17" t="s">
        <v>94</v>
      </c>
      <c r="B49" s="30">
        <v>606.4076727227599</v>
      </c>
      <c r="C49" s="30">
        <v>1310.99145178598</v>
      </c>
      <c r="D49" s="30">
        <v>1119.937729325922</v>
      </c>
      <c r="E49" s="30">
        <v>2683.500395799527</v>
      </c>
      <c r="F49" s="30">
        <v>2286.4729441377485</v>
      </c>
      <c r="G49" s="151">
        <v>378.24942039097</v>
      </c>
      <c r="H49" s="30">
        <v>311.4205672381</v>
      </c>
      <c r="I49" s="30">
        <v>221.74790405864002</v>
      </c>
      <c r="J49" s="30">
        <v>244.42885531628002</v>
      </c>
      <c r="K49" s="182">
        <v>432.1304169995762</v>
      </c>
      <c r="L49" s="65" t="s">
        <v>95</v>
      </c>
    </row>
    <row r="50" spans="1:94" s="16" customFormat="1" ht="20.25" customHeight="1" thickBot="1">
      <c r="A50" s="66" t="s">
        <v>12</v>
      </c>
      <c r="B50" s="33">
        <v>500.76592732884995</v>
      </c>
      <c r="C50" s="33">
        <v>828.98976155018</v>
      </c>
      <c r="D50" s="33">
        <v>792.9181349245505</v>
      </c>
      <c r="E50" s="33">
        <v>802.3892207045888</v>
      </c>
      <c r="F50" s="33">
        <v>938.3849937615901</v>
      </c>
      <c r="G50" s="95">
        <v>372.53702307292</v>
      </c>
      <c r="H50" s="33">
        <v>309.8880964084</v>
      </c>
      <c r="I50" s="33">
        <v>210.16729053538</v>
      </c>
      <c r="J50" s="33">
        <v>237.42086177058</v>
      </c>
      <c r="K50" s="67">
        <v>300.60230664662254</v>
      </c>
      <c r="L50" s="68" t="s">
        <v>13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12" ht="12.75">
      <c r="A51" s="41" t="s">
        <v>96</v>
      </c>
      <c r="B51" s="42">
        <v>28.57188816936</v>
      </c>
      <c r="C51" s="42">
        <v>65.52751225402</v>
      </c>
      <c r="D51" s="42">
        <v>54.32634760392309</v>
      </c>
      <c r="E51" s="42">
        <v>85.09567394594255</v>
      </c>
      <c r="F51" s="42">
        <v>106.86181716026488</v>
      </c>
      <c r="G51" s="155">
        <v>0.31261117693999996</v>
      </c>
      <c r="H51" s="42">
        <v>0.32686381257</v>
      </c>
      <c r="I51" s="42">
        <v>0.17701034091999998</v>
      </c>
      <c r="J51" s="42">
        <v>1.13729064254</v>
      </c>
      <c r="K51" s="185">
        <v>0.7358679806357616</v>
      </c>
      <c r="L51" s="43" t="s">
        <v>97</v>
      </c>
    </row>
    <row r="52" spans="1:12" ht="13.5" thickBot="1">
      <c r="A52" s="41" t="s">
        <v>98</v>
      </c>
      <c r="B52" s="42">
        <v>472.19403915949</v>
      </c>
      <c r="C52" s="42">
        <v>763.4622492961599</v>
      </c>
      <c r="D52" s="42">
        <v>738.5917873206274</v>
      </c>
      <c r="E52" s="42">
        <v>717.2935467586462</v>
      </c>
      <c r="F52" s="42">
        <v>831.5231766013253</v>
      </c>
      <c r="G52" s="155">
        <v>372.22441189598</v>
      </c>
      <c r="H52" s="42">
        <v>309.56123259583</v>
      </c>
      <c r="I52" s="42">
        <v>209.99028019446</v>
      </c>
      <c r="J52" s="42">
        <v>236.28357112804</v>
      </c>
      <c r="K52" s="185">
        <v>299.8664386659868</v>
      </c>
      <c r="L52" s="43" t="s">
        <v>99</v>
      </c>
    </row>
    <row r="53" spans="1:94" s="16" customFormat="1" ht="20.25" customHeight="1" thickBot="1">
      <c r="A53" s="69" t="s">
        <v>100</v>
      </c>
      <c r="B53" s="33">
        <v>105.64174539391</v>
      </c>
      <c r="C53" s="33">
        <v>482.0016902358</v>
      </c>
      <c r="D53" s="33">
        <v>327.01959440137153</v>
      </c>
      <c r="E53" s="33">
        <v>1881.1111750949376</v>
      </c>
      <c r="F53" s="33">
        <v>1348.0879503761585</v>
      </c>
      <c r="G53" s="95">
        <v>5.71239731805</v>
      </c>
      <c r="H53" s="33">
        <v>1.5324708296999998</v>
      </c>
      <c r="I53" s="33">
        <v>11.580613523259998</v>
      </c>
      <c r="J53" s="33">
        <v>7.0079935457</v>
      </c>
      <c r="K53" s="67">
        <v>131.52811035295363</v>
      </c>
      <c r="L53" s="68" t="s">
        <v>101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12" ht="25.5">
      <c r="A54" s="52" t="s">
        <v>102</v>
      </c>
      <c r="B54" s="70">
        <v>103.81825377653</v>
      </c>
      <c r="C54" s="70">
        <v>478.42477869183</v>
      </c>
      <c r="D54" s="70">
        <v>318.2899827267183</v>
      </c>
      <c r="E54" s="70">
        <v>1876.6702923987182</v>
      </c>
      <c r="F54" s="70">
        <v>1342.6372317218538</v>
      </c>
      <c r="G54" s="160">
        <v>5.659650066239999</v>
      </c>
      <c r="H54" s="70">
        <v>1.5324708296999998</v>
      </c>
      <c r="I54" s="70">
        <v>11.42929196897</v>
      </c>
      <c r="J54" s="70">
        <v>6.687374403490001</v>
      </c>
      <c r="K54" s="190">
        <v>126.43156509504635</v>
      </c>
      <c r="L54" s="53" t="s">
        <v>103</v>
      </c>
    </row>
    <row r="55" spans="1:12" ht="12.75">
      <c r="A55" s="41" t="s">
        <v>104</v>
      </c>
      <c r="B55" s="42">
        <v>8.92404351822</v>
      </c>
      <c r="C55" s="42">
        <v>10.207799340229998</v>
      </c>
      <c r="D55" s="42">
        <v>3.7670235703259394</v>
      </c>
      <c r="E55" s="42">
        <v>6.252206472339312</v>
      </c>
      <c r="F55" s="42">
        <v>24.835265809271533</v>
      </c>
      <c r="G55" s="155" t="s">
        <v>0</v>
      </c>
      <c r="H55" s="42" t="s">
        <v>0</v>
      </c>
      <c r="I55" s="42" t="s">
        <v>0</v>
      </c>
      <c r="J55" s="42" t="s">
        <v>0</v>
      </c>
      <c r="K55" s="185">
        <v>0.45</v>
      </c>
      <c r="L55" s="43" t="s">
        <v>105</v>
      </c>
    </row>
    <row r="56" spans="1:12" ht="12.75">
      <c r="A56" s="44" t="s">
        <v>106</v>
      </c>
      <c r="B56" s="42" t="s">
        <v>0</v>
      </c>
      <c r="C56" s="42" t="s">
        <v>0</v>
      </c>
      <c r="D56" s="42" t="s">
        <v>0</v>
      </c>
      <c r="E56" s="42" t="s">
        <v>0</v>
      </c>
      <c r="F56" s="42" t="s">
        <v>0</v>
      </c>
      <c r="G56" s="155" t="s">
        <v>0</v>
      </c>
      <c r="H56" s="42" t="s">
        <v>0</v>
      </c>
      <c r="I56" s="42">
        <v>0.25975754233</v>
      </c>
      <c r="J56" s="42">
        <v>0.6390547774500001</v>
      </c>
      <c r="K56" s="185" t="s">
        <v>0</v>
      </c>
      <c r="L56" s="45" t="s">
        <v>107</v>
      </c>
    </row>
    <row r="57" spans="1:12" ht="12.75">
      <c r="A57" s="41" t="s">
        <v>108</v>
      </c>
      <c r="B57" s="42">
        <v>80.92753691384999</v>
      </c>
      <c r="C57" s="42">
        <v>439.79320795468004</v>
      </c>
      <c r="D57" s="42">
        <v>292.3242984395667</v>
      </c>
      <c r="E57" s="42">
        <v>1828.5873424228912</v>
      </c>
      <c r="F57" s="42">
        <v>1252.984882217218</v>
      </c>
      <c r="G57" s="155">
        <v>1.61635898664</v>
      </c>
      <c r="H57" s="42">
        <v>1.32488607206</v>
      </c>
      <c r="I57" s="42">
        <v>0.28816174993</v>
      </c>
      <c r="J57" s="42">
        <v>0.64053881751</v>
      </c>
      <c r="K57" s="185">
        <v>22.74852933345695</v>
      </c>
      <c r="L57" s="43" t="s">
        <v>109</v>
      </c>
    </row>
    <row r="58" spans="1:12" ht="12.75">
      <c r="A58" s="44" t="s">
        <v>110</v>
      </c>
      <c r="B58" s="42">
        <v>5.67315270313</v>
      </c>
      <c r="C58" s="42">
        <v>4.84957695908</v>
      </c>
      <c r="D58" s="42">
        <v>2.9394963781271497</v>
      </c>
      <c r="E58" s="42">
        <v>2.68957570224991</v>
      </c>
      <c r="F58" s="42">
        <v>6.8620868264900645</v>
      </c>
      <c r="G58" s="155">
        <v>0.05321267656</v>
      </c>
      <c r="H58" s="42">
        <v>0.12405032351</v>
      </c>
      <c r="I58" s="42">
        <v>0.2930580183</v>
      </c>
      <c r="J58" s="42">
        <v>0.22001292825</v>
      </c>
      <c r="K58" s="185">
        <v>0.15327417218543044</v>
      </c>
      <c r="L58" s="45" t="s">
        <v>111</v>
      </c>
    </row>
    <row r="59" spans="1:12" ht="12.75">
      <c r="A59" s="44" t="s">
        <v>112</v>
      </c>
      <c r="B59" s="42">
        <v>0.20980549859</v>
      </c>
      <c r="C59" s="42">
        <v>0.72267165825</v>
      </c>
      <c r="D59" s="42">
        <v>0.5279062673712999</v>
      </c>
      <c r="E59" s="42">
        <v>0.6571879145394699</v>
      </c>
      <c r="F59" s="42">
        <v>0.8557728450331127</v>
      </c>
      <c r="G59" s="155" t="s">
        <v>0</v>
      </c>
      <c r="H59" s="42" t="s">
        <v>0</v>
      </c>
      <c r="I59" s="42">
        <v>0.8846793648</v>
      </c>
      <c r="J59" s="42">
        <v>0.3619142856</v>
      </c>
      <c r="K59" s="185" t="s">
        <v>0</v>
      </c>
      <c r="L59" s="45" t="s">
        <v>113</v>
      </c>
    </row>
    <row r="60" spans="1:12" ht="12.75">
      <c r="A60" s="44" t="s">
        <v>114</v>
      </c>
      <c r="B60" s="42">
        <v>7.51570013956</v>
      </c>
      <c r="C60" s="42">
        <v>20.25226916762</v>
      </c>
      <c r="D60" s="42">
        <v>16.169410000239193</v>
      </c>
      <c r="E60" s="42">
        <v>34.077801605580106</v>
      </c>
      <c r="F60" s="42">
        <v>43.52717901721852</v>
      </c>
      <c r="G60" s="155">
        <v>3.76985004962</v>
      </c>
      <c r="H60" s="42">
        <v>0.07502381013</v>
      </c>
      <c r="I60" s="42" t="s">
        <v>0</v>
      </c>
      <c r="J60" s="42" t="s">
        <v>0</v>
      </c>
      <c r="K60" s="185">
        <v>0.5320344370860928</v>
      </c>
      <c r="L60" s="45" t="s">
        <v>115</v>
      </c>
    </row>
    <row r="61" spans="1:12" ht="12.75">
      <c r="A61" s="41" t="s">
        <v>70</v>
      </c>
      <c r="B61" s="54">
        <v>0.56801500318</v>
      </c>
      <c r="C61" s="54">
        <v>2.5983919112900002</v>
      </c>
      <c r="D61" s="54">
        <v>2.54586386389897</v>
      </c>
      <c r="E61" s="54">
        <v>4.40589520978574</v>
      </c>
      <c r="F61" s="54">
        <v>13.568342839735102</v>
      </c>
      <c r="G61" s="155">
        <v>0.22022835342</v>
      </c>
      <c r="H61" s="42" t="s">
        <v>0</v>
      </c>
      <c r="I61" s="42">
        <v>9.6208349008</v>
      </c>
      <c r="J61" s="42">
        <v>4.77500261628</v>
      </c>
      <c r="K61" s="185">
        <v>102.54772715231788</v>
      </c>
      <c r="L61" s="43" t="s">
        <v>71</v>
      </c>
    </row>
    <row r="62" spans="1:12" ht="13.5" thickBot="1">
      <c r="A62" s="24" t="s">
        <v>116</v>
      </c>
      <c r="B62" s="42">
        <v>1.82349161738</v>
      </c>
      <c r="C62" s="42">
        <v>3.57691154397</v>
      </c>
      <c r="D62" s="42">
        <v>8.729611674653281</v>
      </c>
      <c r="E62" s="42">
        <v>4.44088269621943</v>
      </c>
      <c r="F62" s="42">
        <v>5.450718654304636</v>
      </c>
      <c r="G62" s="161">
        <v>0.05274725181</v>
      </c>
      <c r="H62" s="71" t="s">
        <v>0</v>
      </c>
      <c r="I62" s="71">
        <v>0.15132155429</v>
      </c>
      <c r="J62" s="71">
        <v>0.32061914221000004</v>
      </c>
      <c r="K62" s="191">
        <v>5.096545257907286</v>
      </c>
      <c r="L62" s="53" t="s">
        <v>117</v>
      </c>
    </row>
    <row r="63" spans="1:12" ht="19.5" thickBot="1">
      <c r="A63" s="17" t="s">
        <v>118</v>
      </c>
      <c r="B63" s="18">
        <v>747.97199606451</v>
      </c>
      <c r="C63" s="18">
        <v>897.35223978613</v>
      </c>
      <c r="D63" s="18">
        <v>683.2420873268971</v>
      </c>
      <c r="E63" s="18">
        <v>694.1124387588247</v>
      </c>
      <c r="F63" s="18">
        <v>477.92004425960243</v>
      </c>
      <c r="G63" s="140">
        <v>125.85860238698</v>
      </c>
      <c r="H63" s="18">
        <v>186.90184291927</v>
      </c>
      <c r="I63" s="18">
        <v>60.379148562859996</v>
      </c>
      <c r="J63" s="18">
        <v>95.41181843128</v>
      </c>
      <c r="K63" s="177">
        <v>143.44684527231786</v>
      </c>
      <c r="L63" s="65" t="s">
        <v>119</v>
      </c>
    </row>
    <row r="64" spans="1:12" ht="20.25" customHeight="1" thickBot="1">
      <c r="A64" s="66" t="s">
        <v>12</v>
      </c>
      <c r="B64" s="33">
        <v>747.97199606451</v>
      </c>
      <c r="C64" s="33">
        <v>897.35223978613</v>
      </c>
      <c r="D64" s="33">
        <v>679.2612492168441</v>
      </c>
      <c r="E64" s="33">
        <v>693.6063293404729</v>
      </c>
      <c r="F64" s="33">
        <v>476.5201152132448</v>
      </c>
      <c r="G64" s="95">
        <v>125.61732619658</v>
      </c>
      <c r="H64" s="33">
        <v>186.90184291927</v>
      </c>
      <c r="I64" s="33">
        <v>60.372361340219996</v>
      </c>
      <c r="J64" s="33">
        <v>95.41181843128</v>
      </c>
      <c r="K64" s="67">
        <v>142.0143658021192</v>
      </c>
      <c r="L64" s="72" t="s">
        <v>120</v>
      </c>
    </row>
    <row r="65" spans="1:12" ht="12.75">
      <c r="A65" s="41" t="s">
        <v>121</v>
      </c>
      <c r="B65" s="42">
        <v>736.72537666099</v>
      </c>
      <c r="C65" s="42">
        <v>853.45325236634</v>
      </c>
      <c r="D65" s="42">
        <v>615.5566513125568</v>
      </c>
      <c r="E65" s="42">
        <v>626.0989316972403</v>
      </c>
      <c r="F65" s="42">
        <v>420.32857610860896</v>
      </c>
      <c r="G65" s="155">
        <v>116.38137894704</v>
      </c>
      <c r="H65" s="42">
        <v>171.36631582751</v>
      </c>
      <c r="I65" s="42">
        <v>54.002704488069995</v>
      </c>
      <c r="J65" s="42">
        <v>76.14785345437001</v>
      </c>
      <c r="K65" s="185">
        <v>108.93664093520529</v>
      </c>
      <c r="L65" s="43" t="s">
        <v>122</v>
      </c>
    </row>
    <row r="66" spans="1:12" ht="13.5" thickBot="1">
      <c r="A66" s="41" t="s">
        <v>123</v>
      </c>
      <c r="B66" s="42">
        <v>11.246619403519999</v>
      </c>
      <c r="C66" s="42">
        <v>43.89898741979</v>
      </c>
      <c r="D66" s="42">
        <v>63.70459790428721</v>
      </c>
      <c r="E66" s="42">
        <v>67.50739764323252</v>
      </c>
      <c r="F66" s="42">
        <v>56.19153910463581</v>
      </c>
      <c r="G66" s="155">
        <v>9.235947249539999</v>
      </c>
      <c r="H66" s="42">
        <v>15.53552709176</v>
      </c>
      <c r="I66" s="42">
        <v>6.369656852149999</v>
      </c>
      <c r="J66" s="42">
        <v>19.26396497691</v>
      </c>
      <c r="K66" s="185">
        <v>33.077724866913904</v>
      </c>
      <c r="L66" s="43" t="s">
        <v>124</v>
      </c>
    </row>
    <row r="67" spans="1:12" ht="20.25" customHeight="1" thickBot="1">
      <c r="A67" s="69" t="s">
        <v>100</v>
      </c>
      <c r="B67" s="33" t="s">
        <v>0</v>
      </c>
      <c r="C67" s="33" t="s">
        <v>0</v>
      </c>
      <c r="D67" s="33">
        <v>3.98083811005308</v>
      </c>
      <c r="E67" s="33">
        <v>0.5061094183517699</v>
      </c>
      <c r="F67" s="33">
        <v>1.3999290463576164</v>
      </c>
      <c r="G67" s="95">
        <v>0.24127619039999998</v>
      </c>
      <c r="H67" s="33" t="s">
        <v>0</v>
      </c>
      <c r="I67" s="33" t="s">
        <v>0</v>
      </c>
      <c r="J67" s="33" t="s">
        <v>0</v>
      </c>
      <c r="K67" s="67">
        <v>1.4324794701986756</v>
      </c>
      <c r="L67" s="73" t="s">
        <v>125</v>
      </c>
    </row>
    <row r="68" spans="1:12" ht="19.5" thickBot="1">
      <c r="A68" s="74" t="s">
        <v>126</v>
      </c>
      <c r="B68" s="18">
        <v>3082.684714698</v>
      </c>
      <c r="C68" s="18">
        <v>5609.90369502681</v>
      </c>
      <c r="D68" s="18">
        <v>4199.087664337361</v>
      </c>
      <c r="E68" s="18">
        <v>4561.917852068858</v>
      </c>
      <c r="F68" s="18">
        <v>4896.265013099342</v>
      </c>
      <c r="G68" s="140">
        <v>2224.88429144343</v>
      </c>
      <c r="H68" s="18">
        <v>3400.10572664257</v>
      </c>
      <c r="I68" s="18">
        <v>2402.39839481498</v>
      </c>
      <c r="J68" s="18">
        <v>3594.3470332953502</v>
      </c>
      <c r="K68" s="177">
        <v>5556.366522801398</v>
      </c>
      <c r="L68" s="75" t="s">
        <v>127</v>
      </c>
    </row>
    <row r="69" spans="1:12" ht="20.25" customHeight="1" thickBot="1">
      <c r="A69" s="66" t="s">
        <v>128</v>
      </c>
      <c r="B69" s="33">
        <v>670.4910677220499</v>
      </c>
      <c r="C69" s="33">
        <v>1015.76899563288</v>
      </c>
      <c r="D69" s="33">
        <v>675.6033713035785</v>
      </c>
      <c r="E69" s="33">
        <v>753.9043270822197</v>
      </c>
      <c r="F69" s="33">
        <v>586.885589313907</v>
      </c>
      <c r="G69" s="95">
        <v>26.7063115163</v>
      </c>
      <c r="H69" s="33">
        <v>46.21674150468</v>
      </c>
      <c r="I69" s="33">
        <v>19.69406531817</v>
      </c>
      <c r="J69" s="33">
        <v>25.10030091653</v>
      </c>
      <c r="K69" s="67">
        <v>22.689999381992045</v>
      </c>
      <c r="L69" s="76" t="s">
        <v>129</v>
      </c>
    </row>
    <row r="70" spans="1:12" ht="15" thickBot="1">
      <c r="A70" s="77" t="s">
        <v>130</v>
      </c>
      <c r="B70" s="78">
        <v>2412.19364697595</v>
      </c>
      <c r="C70" s="78">
        <v>4594.1346993939305</v>
      </c>
      <c r="D70" s="78">
        <v>3523.4842930337827</v>
      </c>
      <c r="E70" s="78">
        <v>3808.0135249866385</v>
      </c>
      <c r="F70" s="78">
        <v>4309.3794237854345</v>
      </c>
      <c r="G70" s="162">
        <v>2198.17797992713</v>
      </c>
      <c r="H70" s="78">
        <v>3353.88898513789</v>
      </c>
      <c r="I70" s="78">
        <v>2382.70432949681</v>
      </c>
      <c r="J70" s="78">
        <v>3569.24673237882</v>
      </c>
      <c r="K70" s="192">
        <v>5533.676523419406</v>
      </c>
      <c r="L70" s="79" t="s">
        <v>125</v>
      </c>
    </row>
    <row r="71" spans="1:12" ht="13.5" thickBot="1">
      <c r="A71" s="80" t="s">
        <v>131</v>
      </c>
      <c r="B71" s="81">
        <v>1099.65746640214</v>
      </c>
      <c r="C71" s="81">
        <v>1699.50508631602</v>
      </c>
      <c r="D71" s="81">
        <v>1306.3795940525304</v>
      </c>
      <c r="E71" s="81">
        <v>1127.802066371792</v>
      </c>
      <c r="F71" s="81">
        <v>1499.1068621668885</v>
      </c>
      <c r="G71" s="193">
        <v>1662.03629819986</v>
      </c>
      <c r="H71" s="81">
        <v>2715.5107198492196</v>
      </c>
      <c r="I71" s="81">
        <v>1945.49602677395</v>
      </c>
      <c r="J71" s="81">
        <v>2720.65879364725</v>
      </c>
      <c r="K71" s="194">
        <v>4196.38350202877</v>
      </c>
      <c r="L71" s="82" t="s">
        <v>132</v>
      </c>
    </row>
    <row r="72" spans="1:94" s="16" customFormat="1" ht="25.5">
      <c r="A72" s="83" t="s">
        <v>133</v>
      </c>
      <c r="B72" s="84">
        <v>68.62131290749</v>
      </c>
      <c r="C72" s="84">
        <v>411.30962282845996</v>
      </c>
      <c r="D72" s="84">
        <v>130.09923906854934</v>
      </c>
      <c r="E72" s="84">
        <v>254.54120703228793</v>
      </c>
      <c r="F72" s="84">
        <v>154.73669937483427</v>
      </c>
      <c r="G72" s="195">
        <v>66.49747605001001</v>
      </c>
      <c r="H72" s="84">
        <v>78.84680636693</v>
      </c>
      <c r="I72" s="84">
        <v>22.4609197124</v>
      </c>
      <c r="J72" s="84">
        <v>57.74058650628999</v>
      </c>
      <c r="K72" s="196">
        <v>33.800303298768206</v>
      </c>
      <c r="L72" s="85" t="s">
        <v>134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12" ht="12.75">
      <c r="A73" s="44" t="s">
        <v>135</v>
      </c>
      <c r="B73" s="50">
        <v>26.164400192669998</v>
      </c>
      <c r="C73" s="50">
        <v>42.74500531593</v>
      </c>
      <c r="D73" s="50">
        <v>16.78493668423773</v>
      </c>
      <c r="E73" s="50">
        <v>43.64590556039375</v>
      </c>
      <c r="F73" s="50">
        <v>7.914661260927153</v>
      </c>
      <c r="G73" s="156">
        <v>35.02596509245</v>
      </c>
      <c r="H73" s="50">
        <v>48.966704969839995</v>
      </c>
      <c r="I73" s="50">
        <v>15.76964637929</v>
      </c>
      <c r="J73" s="50">
        <v>30.26732415081</v>
      </c>
      <c r="K73" s="186">
        <v>9.543927583509934</v>
      </c>
      <c r="L73" s="45" t="s">
        <v>136</v>
      </c>
    </row>
    <row r="74" spans="1:12" ht="13.5" thickBot="1">
      <c r="A74" s="86" t="s">
        <v>137</v>
      </c>
      <c r="B74" s="87">
        <v>42.45691271482</v>
      </c>
      <c r="C74" s="87">
        <v>368.56461751253</v>
      </c>
      <c r="D74" s="87">
        <v>113.31430238431163</v>
      </c>
      <c r="E74" s="87">
        <v>210.8953014718942</v>
      </c>
      <c r="F74" s="87">
        <v>146.82203811390713</v>
      </c>
      <c r="G74" s="200">
        <v>31.47151095756</v>
      </c>
      <c r="H74" s="87">
        <v>29.880101397089998</v>
      </c>
      <c r="I74" s="87">
        <v>6.69127333311</v>
      </c>
      <c r="J74" s="87">
        <v>27.47326235548</v>
      </c>
      <c r="K74" s="201">
        <v>24.25637571525828</v>
      </c>
      <c r="L74" s="88" t="s">
        <v>138</v>
      </c>
    </row>
    <row r="75" spans="1:94" s="90" customFormat="1" ht="25.5">
      <c r="A75" s="89" t="s">
        <v>139</v>
      </c>
      <c r="B75" s="22">
        <v>256.27783275039</v>
      </c>
      <c r="C75" s="22">
        <v>450.22369575058</v>
      </c>
      <c r="D75" s="22">
        <v>363.8981704505783</v>
      </c>
      <c r="E75" s="22">
        <v>372.06100923964584</v>
      </c>
      <c r="F75" s="22">
        <v>422.65356700397336</v>
      </c>
      <c r="G75" s="171">
        <v>187.26390082165</v>
      </c>
      <c r="H75" s="22">
        <v>185.99802262918</v>
      </c>
      <c r="I75" s="22">
        <v>58.52785114113</v>
      </c>
      <c r="J75" s="22">
        <v>157.70573239434998</v>
      </c>
      <c r="K75" s="202">
        <v>239.06673513348343</v>
      </c>
      <c r="L75" s="85" t="s">
        <v>140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12" ht="12.75">
      <c r="A76" s="41" t="s">
        <v>141</v>
      </c>
      <c r="B76" s="50">
        <v>45.83600278262</v>
      </c>
      <c r="C76" s="50">
        <v>92.26566414236</v>
      </c>
      <c r="D76" s="50">
        <v>39.38825206166794</v>
      </c>
      <c r="E76" s="50">
        <v>52.862805403103685</v>
      </c>
      <c r="F76" s="50">
        <v>47.59149851125828</v>
      </c>
      <c r="G76" s="156">
        <v>10.97435124391</v>
      </c>
      <c r="H76" s="50">
        <v>30.990107511</v>
      </c>
      <c r="I76" s="50">
        <v>5.55109439755</v>
      </c>
      <c r="J76" s="50">
        <v>34.19551701952</v>
      </c>
      <c r="K76" s="186">
        <v>93.10564247417219</v>
      </c>
      <c r="L76" s="43" t="s">
        <v>142</v>
      </c>
    </row>
    <row r="77" spans="1:12" ht="12.75">
      <c r="A77" s="41" t="s">
        <v>143</v>
      </c>
      <c r="B77" s="50">
        <v>85.69701826281</v>
      </c>
      <c r="C77" s="50">
        <v>143.45304623252002</v>
      </c>
      <c r="D77" s="50">
        <v>114.03031376119758</v>
      </c>
      <c r="E77" s="50">
        <v>113.86062216596116</v>
      </c>
      <c r="F77" s="50">
        <v>103.76520701721851</v>
      </c>
      <c r="G77" s="156">
        <v>45.564734621330004</v>
      </c>
      <c r="H77" s="50">
        <v>48.362995877690004</v>
      </c>
      <c r="I77" s="50">
        <v>4.22246365093</v>
      </c>
      <c r="J77" s="50">
        <v>44.09732485254</v>
      </c>
      <c r="K77" s="186">
        <v>81.39204274368211</v>
      </c>
      <c r="L77" s="43" t="s">
        <v>144</v>
      </c>
    </row>
    <row r="78" spans="1:12" ht="12.75">
      <c r="A78" s="41" t="s">
        <v>145</v>
      </c>
      <c r="B78" s="50">
        <v>13.57908888922</v>
      </c>
      <c r="C78" s="50">
        <v>20.02067381202</v>
      </c>
      <c r="D78" s="50">
        <v>22.593955911771186</v>
      </c>
      <c r="E78" s="50">
        <v>19.31755162358641</v>
      </c>
      <c r="F78" s="50">
        <v>21.179535835761563</v>
      </c>
      <c r="G78" s="156">
        <v>3.3255023918699997</v>
      </c>
      <c r="H78" s="50">
        <v>1.78878688845</v>
      </c>
      <c r="I78" s="50">
        <v>1.73039868867</v>
      </c>
      <c r="J78" s="50">
        <v>4.20160996256</v>
      </c>
      <c r="K78" s="186">
        <v>0.4019981377483443</v>
      </c>
      <c r="L78" s="43" t="s">
        <v>146</v>
      </c>
    </row>
    <row r="79" spans="1:12" ht="12.75">
      <c r="A79" s="41" t="s">
        <v>147</v>
      </c>
      <c r="B79" s="50">
        <v>20.368612057270003</v>
      </c>
      <c r="C79" s="50">
        <v>46.71884704412</v>
      </c>
      <c r="D79" s="50">
        <v>40.150617911210276</v>
      </c>
      <c r="E79" s="50">
        <v>49.09470877341029</v>
      </c>
      <c r="F79" s="50">
        <v>44.248310392052964</v>
      </c>
      <c r="G79" s="156">
        <v>48.61547151736</v>
      </c>
      <c r="H79" s="50">
        <v>32.89163623132</v>
      </c>
      <c r="I79" s="50">
        <v>23.833712618870003</v>
      </c>
      <c r="J79" s="50">
        <v>42.105591496529996</v>
      </c>
      <c r="K79" s="186">
        <v>40.3037812775894</v>
      </c>
      <c r="L79" s="43" t="s">
        <v>148</v>
      </c>
    </row>
    <row r="80" spans="1:12" ht="12.75">
      <c r="A80" s="41" t="s">
        <v>149</v>
      </c>
      <c r="B80" s="50">
        <v>86.44274839296</v>
      </c>
      <c r="C80" s="50">
        <v>137.46650309844</v>
      </c>
      <c r="D80" s="50">
        <v>137.91328894890236</v>
      </c>
      <c r="E80" s="50">
        <v>125.77958897450986</v>
      </c>
      <c r="F80" s="50">
        <v>185.7346120688741</v>
      </c>
      <c r="G80" s="156">
        <v>78.31833916965</v>
      </c>
      <c r="H80" s="50">
        <v>69.66075531016</v>
      </c>
      <c r="I80" s="50">
        <v>20.737435905730003</v>
      </c>
      <c r="J80" s="50">
        <v>30.81743492875</v>
      </c>
      <c r="K80" s="186">
        <v>22.43303955989404</v>
      </c>
      <c r="L80" s="43" t="s">
        <v>150</v>
      </c>
    </row>
    <row r="81" spans="1:12" ht="12.75">
      <c r="A81" s="44" t="s">
        <v>70</v>
      </c>
      <c r="B81" s="50">
        <v>4.35436236551</v>
      </c>
      <c r="C81" s="50">
        <v>10.29896142112</v>
      </c>
      <c r="D81" s="50">
        <v>9.821741855828938</v>
      </c>
      <c r="E81" s="50">
        <v>11.14573229907444</v>
      </c>
      <c r="F81" s="50">
        <v>20.134403178807954</v>
      </c>
      <c r="G81" s="156">
        <v>0.46550187753</v>
      </c>
      <c r="H81" s="50">
        <v>2.30374081056</v>
      </c>
      <c r="I81" s="50">
        <v>2.4527458793799997</v>
      </c>
      <c r="J81" s="50">
        <v>2.28825413445</v>
      </c>
      <c r="K81" s="186">
        <v>1.4302309403973508</v>
      </c>
      <c r="L81" s="45" t="s">
        <v>71</v>
      </c>
    </row>
    <row r="82" spans="1:94" s="90" customFormat="1" ht="12.75">
      <c r="A82" s="91" t="s">
        <v>151</v>
      </c>
      <c r="B82" s="25">
        <v>987.63703491593</v>
      </c>
      <c r="C82" s="25">
        <v>2033.0962944988698</v>
      </c>
      <c r="D82" s="25">
        <v>1723.1072894621248</v>
      </c>
      <c r="E82" s="25">
        <v>2053.6092423429127</v>
      </c>
      <c r="F82" s="25">
        <v>2232.882295239739</v>
      </c>
      <c r="G82" s="148">
        <v>282.38030485561</v>
      </c>
      <c r="H82" s="25">
        <v>373.53343629256</v>
      </c>
      <c r="I82" s="25">
        <v>356.21953186933</v>
      </c>
      <c r="J82" s="25">
        <v>633.14161983093</v>
      </c>
      <c r="K82" s="179">
        <v>1064.425982958384</v>
      </c>
      <c r="L82" s="92" t="s">
        <v>152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12" ht="12.75">
      <c r="A83" s="44" t="s">
        <v>153</v>
      </c>
      <c r="B83" s="50">
        <v>0.24700756375</v>
      </c>
      <c r="C83" s="50">
        <v>0.29320695422000004</v>
      </c>
      <c r="D83" s="50">
        <v>0.0795655844147</v>
      </c>
      <c r="E83" s="50">
        <v>0.0747389169916</v>
      </c>
      <c r="F83" s="50">
        <v>0.10103689271523178</v>
      </c>
      <c r="G83" s="156">
        <v>0.08727644912</v>
      </c>
      <c r="H83" s="50">
        <v>0.31307660168999996</v>
      </c>
      <c r="I83" s="50">
        <v>2.3314801256599997</v>
      </c>
      <c r="J83" s="50">
        <v>2.97796308212</v>
      </c>
      <c r="K83" s="186" t="s">
        <v>0</v>
      </c>
      <c r="L83" s="43" t="s">
        <v>154</v>
      </c>
    </row>
    <row r="84" spans="1:12" ht="12.75">
      <c r="A84" s="44" t="s">
        <v>155</v>
      </c>
      <c r="B84" s="42">
        <v>1.22153252229</v>
      </c>
      <c r="C84" s="42">
        <v>3.8728924297000002</v>
      </c>
      <c r="D84" s="42">
        <v>3.7398126054021397</v>
      </c>
      <c r="E84" s="42">
        <v>3.668575358059642</v>
      </c>
      <c r="F84" s="42">
        <v>6.942600821192052</v>
      </c>
      <c r="G84" s="155">
        <v>0.47902313140999997</v>
      </c>
      <c r="H84" s="42">
        <v>1.20771871571</v>
      </c>
      <c r="I84" s="42">
        <v>1.1896708736900001</v>
      </c>
      <c r="J84" s="42">
        <v>1.9417041847399998</v>
      </c>
      <c r="K84" s="185">
        <v>4.043888079470198</v>
      </c>
      <c r="L84" s="43" t="s">
        <v>156</v>
      </c>
    </row>
    <row r="85" spans="1:12" ht="12.75">
      <c r="A85" s="41" t="s">
        <v>157</v>
      </c>
      <c r="B85" s="42">
        <v>508.09981394407</v>
      </c>
      <c r="C85" s="42">
        <v>1109.8380663199798</v>
      </c>
      <c r="D85" s="42">
        <v>964.1578614567536</v>
      </c>
      <c r="E85" s="42">
        <v>1178.0327015426953</v>
      </c>
      <c r="F85" s="42">
        <v>1361.6058881933814</v>
      </c>
      <c r="G85" s="155">
        <v>36.07744736851</v>
      </c>
      <c r="H85" s="42">
        <v>117.49773611411</v>
      </c>
      <c r="I85" s="42">
        <v>81.73520045059</v>
      </c>
      <c r="J85" s="42">
        <v>173.21940313985</v>
      </c>
      <c r="K85" s="185">
        <v>383.12754143025165</v>
      </c>
      <c r="L85" s="43" t="s">
        <v>158</v>
      </c>
    </row>
    <row r="86" spans="1:12" ht="12.75">
      <c r="A86" s="41" t="s">
        <v>159</v>
      </c>
      <c r="B86" s="42">
        <v>15.510452665799999</v>
      </c>
      <c r="C86" s="42">
        <v>24.754418518890002</v>
      </c>
      <c r="D86" s="42">
        <v>18.28608261709553</v>
      </c>
      <c r="E86" s="42">
        <v>14.461786286605022</v>
      </c>
      <c r="F86" s="42">
        <v>17.875834630463565</v>
      </c>
      <c r="G86" s="155">
        <v>19.817706067899998</v>
      </c>
      <c r="H86" s="42">
        <v>1.16684112481</v>
      </c>
      <c r="I86" s="42">
        <v>1.70552639003</v>
      </c>
      <c r="J86" s="42">
        <v>4.16107545619</v>
      </c>
      <c r="K86" s="185">
        <v>4.405713339139073</v>
      </c>
      <c r="L86" s="43" t="s">
        <v>160</v>
      </c>
    </row>
    <row r="87" spans="1:12" ht="12.75">
      <c r="A87" s="41" t="s">
        <v>161</v>
      </c>
      <c r="B87" s="42">
        <v>207.17110142005</v>
      </c>
      <c r="C87" s="42">
        <v>401.00895130383003</v>
      </c>
      <c r="D87" s="42">
        <v>316.86433883190955</v>
      </c>
      <c r="E87" s="42">
        <v>345.9091799567083</v>
      </c>
      <c r="F87" s="42">
        <v>394.9391633483443</v>
      </c>
      <c r="G87" s="155">
        <v>134.2479925481</v>
      </c>
      <c r="H87" s="42">
        <v>163.39758985329</v>
      </c>
      <c r="I87" s="42">
        <v>220.05595743303002</v>
      </c>
      <c r="J87" s="42">
        <v>402.88388432415</v>
      </c>
      <c r="K87" s="185">
        <v>487.2837468543444</v>
      </c>
      <c r="L87" s="43" t="s">
        <v>162</v>
      </c>
    </row>
    <row r="88" spans="1:12" ht="12.75">
      <c r="A88" s="41" t="s">
        <v>163</v>
      </c>
      <c r="B88" s="42" t="s">
        <v>0</v>
      </c>
      <c r="C88" s="42" t="s">
        <v>0</v>
      </c>
      <c r="D88" s="42" t="s">
        <v>0</v>
      </c>
      <c r="E88" s="42" t="s">
        <v>0</v>
      </c>
      <c r="F88" s="42" t="s">
        <v>0</v>
      </c>
      <c r="G88" s="155" t="s">
        <v>0</v>
      </c>
      <c r="H88" s="42" t="s">
        <v>0</v>
      </c>
      <c r="I88" s="42">
        <v>0.92394791585</v>
      </c>
      <c r="J88" s="42" t="s">
        <v>0</v>
      </c>
      <c r="K88" s="185" t="s">
        <v>0</v>
      </c>
      <c r="L88" s="43" t="s">
        <v>164</v>
      </c>
    </row>
    <row r="89" spans="1:12" ht="12.75">
      <c r="A89" s="41" t="s">
        <v>165</v>
      </c>
      <c r="B89" s="42">
        <v>166.90334194233998</v>
      </c>
      <c r="C89" s="42">
        <v>322.47116303477003</v>
      </c>
      <c r="D89" s="42">
        <v>255.99561518728245</v>
      </c>
      <c r="E89" s="42">
        <v>363.70375324262557</v>
      </c>
      <c r="F89" s="42">
        <v>263.5167007629139</v>
      </c>
      <c r="G89" s="155">
        <v>42.403189400820004</v>
      </c>
      <c r="H89" s="42">
        <v>53.90995198432</v>
      </c>
      <c r="I89" s="42">
        <v>15.75923948188</v>
      </c>
      <c r="J89" s="42">
        <v>23.04399320092</v>
      </c>
      <c r="K89" s="185">
        <v>26.154133084609274</v>
      </c>
      <c r="L89" s="43" t="s">
        <v>166</v>
      </c>
    </row>
    <row r="90" spans="1:12" ht="12.75">
      <c r="A90" s="41" t="s">
        <v>167</v>
      </c>
      <c r="B90" s="42">
        <v>51.31810261523</v>
      </c>
      <c r="C90" s="42">
        <v>91.8073723591</v>
      </c>
      <c r="D90" s="42">
        <v>86.18860447683741</v>
      </c>
      <c r="E90" s="42">
        <v>85.44960184602336</v>
      </c>
      <c r="F90" s="42">
        <v>88.17283865165538</v>
      </c>
      <c r="G90" s="155">
        <v>20.490306001759997</v>
      </c>
      <c r="H90" s="42">
        <v>29.2042328517</v>
      </c>
      <c r="I90" s="42">
        <v>25.0905163585</v>
      </c>
      <c r="J90" s="42">
        <v>18.17725137706</v>
      </c>
      <c r="K90" s="185">
        <v>68.08548440954966</v>
      </c>
      <c r="L90" s="43" t="s">
        <v>168</v>
      </c>
    </row>
    <row r="91" spans="1:12" ht="12.75">
      <c r="A91" s="44" t="s">
        <v>169</v>
      </c>
      <c r="B91" s="42">
        <v>7.70115993437</v>
      </c>
      <c r="C91" s="42">
        <v>14.8275282812</v>
      </c>
      <c r="D91" s="42">
        <v>22.58140164296873</v>
      </c>
      <c r="E91" s="42">
        <v>17.390734844686595</v>
      </c>
      <c r="F91" s="42">
        <v>30.015670543046355</v>
      </c>
      <c r="G91" s="155">
        <v>0.33721219943999997</v>
      </c>
      <c r="H91" s="42">
        <v>0.91236282893</v>
      </c>
      <c r="I91" s="42">
        <v>1.60205050004</v>
      </c>
      <c r="J91" s="42">
        <v>1.20958839342</v>
      </c>
      <c r="K91" s="185">
        <v>0.2332750101324503</v>
      </c>
      <c r="L91" s="43" t="s">
        <v>170</v>
      </c>
    </row>
    <row r="92" spans="1:94" s="94" customFormat="1" ht="13.5" thickBot="1">
      <c r="A92" s="44" t="s">
        <v>70</v>
      </c>
      <c r="B92" s="93">
        <v>29.46452230803</v>
      </c>
      <c r="C92" s="93">
        <v>64.22269529718</v>
      </c>
      <c r="D92" s="93">
        <v>55.20242642998056</v>
      </c>
      <c r="E92" s="93">
        <v>44.884927061280905</v>
      </c>
      <c r="F92" s="93">
        <v>69.7125613960265</v>
      </c>
      <c r="G92" s="155">
        <v>28.411199609529998</v>
      </c>
      <c r="H92" s="42">
        <v>5.9206017555</v>
      </c>
      <c r="I92" s="42">
        <v>5.82594234006</v>
      </c>
      <c r="J92" s="42">
        <v>5.51744817748</v>
      </c>
      <c r="K92" s="185">
        <v>91.06385902903314</v>
      </c>
      <c r="L92" s="45" t="s">
        <v>71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</row>
    <row r="93" spans="1:12" ht="19.5" thickBot="1">
      <c r="A93" s="17" t="s">
        <v>171</v>
      </c>
      <c r="B93" s="18">
        <v>42.60924490571</v>
      </c>
      <c r="C93" s="18">
        <v>89.70407004159</v>
      </c>
      <c r="D93" s="18">
        <v>51.96659283427524</v>
      </c>
      <c r="E93" s="18">
        <v>67.86723550412937</v>
      </c>
      <c r="F93" s="18">
        <v>115.48668474172187</v>
      </c>
      <c r="G93" s="140">
        <v>91.85478717306002</v>
      </c>
      <c r="H93" s="18">
        <v>136.83740841064</v>
      </c>
      <c r="I93" s="18">
        <v>89.19748578627</v>
      </c>
      <c r="J93" s="18">
        <v>215.35967011004</v>
      </c>
      <c r="K93" s="177">
        <v>271.8962638185828</v>
      </c>
      <c r="L93" s="65" t="s">
        <v>172</v>
      </c>
    </row>
    <row r="94" spans="1:94" s="16" customFormat="1" ht="20.25" customHeight="1" thickBot="1">
      <c r="A94" s="69" t="s">
        <v>173</v>
      </c>
      <c r="B94" s="33">
        <v>20.489569300870002</v>
      </c>
      <c r="C94" s="33">
        <v>57.03702917763</v>
      </c>
      <c r="D94" s="33">
        <v>27.452176518563846</v>
      </c>
      <c r="E94" s="33">
        <v>47.86405432229617</v>
      </c>
      <c r="F94" s="33">
        <v>60.89293878145697</v>
      </c>
      <c r="G94" s="95">
        <v>3.2442764645</v>
      </c>
      <c r="H94" s="33">
        <v>19.35719886283</v>
      </c>
      <c r="I94" s="33">
        <v>2.03608168576</v>
      </c>
      <c r="J94" s="33">
        <v>23.22508066265</v>
      </c>
      <c r="K94" s="67">
        <v>29.990085913907286</v>
      </c>
      <c r="L94" s="96" t="s">
        <v>174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</row>
    <row r="95" spans="1:94" s="16" customFormat="1" ht="20.25" customHeight="1" thickBot="1">
      <c r="A95" s="97" t="s">
        <v>100</v>
      </c>
      <c r="B95" s="33">
        <v>22.11967560484</v>
      </c>
      <c r="C95" s="33">
        <v>32.667040863960004</v>
      </c>
      <c r="D95" s="33">
        <v>24.514416315711397</v>
      </c>
      <c r="E95" s="33">
        <v>20.00318118183319</v>
      </c>
      <c r="F95" s="33">
        <v>54.593745960264904</v>
      </c>
      <c r="G95" s="95">
        <v>88.61051070856001</v>
      </c>
      <c r="H95" s="33">
        <v>117.48020954781</v>
      </c>
      <c r="I95" s="33">
        <v>87.16140410051</v>
      </c>
      <c r="J95" s="33">
        <v>192.13458944739</v>
      </c>
      <c r="K95" s="67">
        <v>241.90617790467547</v>
      </c>
      <c r="L95" s="79" t="s">
        <v>125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</row>
    <row r="96" spans="1:94" s="16" customFormat="1" ht="12.75">
      <c r="A96" s="98" t="s">
        <v>175</v>
      </c>
      <c r="B96" s="22">
        <v>20.456162442100002</v>
      </c>
      <c r="C96" s="22">
        <v>29.707739984529997</v>
      </c>
      <c r="D96" s="22">
        <v>20.17347911115773</v>
      </c>
      <c r="E96" s="22">
        <v>11.337812335421994</v>
      </c>
      <c r="F96" s="22">
        <v>8.240130307284767</v>
      </c>
      <c r="G96" s="171">
        <v>79.72205755608</v>
      </c>
      <c r="H96" s="22">
        <v>110.51450316511</v>
      </c>
      <c r="I96" s="22">
        <v>76.29129736232001</v>
      </c>
      <c r="J96" s="22">
        <v>176.26271185687</v>
      </c>
      <c r="K96" s="202">
        <v>193.45571176711258</v>
      </c>
      <c r="L96" s="85" t="s">
        <v>176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</row>
    <row r="97" spans="1:12" ht="12.75">
      <c r="A97" s="41" t="s">
        <v>177</v>
      </c>
      <c r="B97" s="42" t="s">
        <v>0</v>
      </c>
      <c r="C97" s="42">
        <v>0.05839617849</v>
      </c>
      <c r="D97" s="42">
        <v>0.08792750653685999</v>
      </c>
      <c r="E97" s="42">
        <v>1.03260391681825</v>
      </c>
      <c r="F97" s="42">
        <v>0.14142098013245033</v>
      </c>
      <c r="G97" s="155">
        <v>8.65945619677</v>
      </c>
      <c r="H97" s="42">
        <v>25.14905083463</v>
      </c>
      <c r="I97" s="42">
        <v>25.54659537952</v>
      </c>
      <c r="J97" s="42">
        <v>51.58011281335</v>
      </c>
      <c r="K97" s="185">
        <v>63.07901941810596</v>
      </c>
      <c r="L97" s="43" t="s">
        <v>178</v>
      </c>
    </row>
    <row r="98" spans="1:12" ht="12.75">
      <c r="A98" s="41" t="s">
        <v>179</v>
      </c>
      <c r="B98" s="42" t="s">
        <v>0</v>
      </c>
      <c r="C98" s="42" t="s">
        <v>0</v>
      </c>
      <c r="D98" s="42" t="s">
        <v>0</v>
      </c>
      <c r="E98" s="42" t="s">
        <v>0</v>
      </c>
      <c r="F98" s="42" t="s">
        <v>0</v>
      </c>
      <c r="G98" s="155">
        <v>4.68475808704</v>
      </c>
      <c r="H98" s="42">
        <v>6.239768772490001</v>
      </c>
      <c r="I98" s="42">
        <v>4.31389168882</v>
      </c>
      <c r="J98" s="42">
        <v>37.041738301689996</v>
      </c>
      <c r="K98" s="185">
        <v>16.310291390728477</v>
      </c>
      <c r="L98" s="43" t="s">
        <v>180</v>
      </c>
    </row>
    <row r="99" spans="1:12" ht="12.75">
      <c r="A99" s="41" t="s">
        <v>181</v>
      </c>
      <c r="B99" s="42">
        <v>1.7154226499999998</v>
      </c>
      <c r="C99" s="42">
        <v>4.33585973702</v>
      </c>
      <c r="D99" s="42">
        <v>3.3072775022750998</v>
      </c>
      <c r="E99" s="42">
        <v>6.5272783931964256</v>
      </c>
      <c r="F99" s="42">
        <v>4.5958473589403965</v>
      </c>
      <c r="G99" s="155">
        <v>54.095268162349996</v>
      </c>
      <c r="H99" s="42">
        <v>57.31796487587</v>
      </c>
      <c r="I99" s="42">
        <v>32.34932597219</v>
      </c>
      <c r="J99" s="42">
        <v>69.72035361429</v>
      </c>
      <c r="K99" s="185">
        <v>98.10054078815895</v>
      </c>
      <c r="L99" s="43" t="s">
        <v>182</v>
      </c>
    </row>
    <row r="100" spans="1:12" ht="12.75">
      <c r="A100" s="41" t="s">
        <v>183</v>
      </c>
      <c r="B100" s="42">
        <v>15.46459635986</v>
      </c>
      <c r="C100" s="42">
        <v>16.90276149693</v>
      </c>
      <c r="D100" s="42">
        <v>16.32271725332086</v>
      </c>
      <c r="E100" s="42">
        <v>3.53868543531763</v>
      </c>
      <c r="F100" s="42">
        <v>1.808441838410595</v>
      </c>
      <c r="G100" s="155">
        <v>12.14791842125</v>
      </c>
      <c r="H100" s="42">
        <v>21.17875165368</v>
      </c>
      <c r="I100" s="42">
        <v>13.552168721680001</v>
      </c>
      <c r="J100" s="42">
        <v>17.17024243054</v>
      </c>
      <c r="K100" s="185">
        <v>14.44731864762914</v>
      </c>
      <c r="L100" s="43" t="s">
        <v>184</v>
      </c>
    </row>
    <row r="101" spans="1:12" ht="12.75">
      <c r="A101" s="41" t="s">
        <v>70</v>
      </c>
      <c r="B101" s="42">
        <v>3.27614343224</v>
      </c>
      <c r="C101" s="42">
        <v>8.39737153069</v>
      </c>
      <c r="D101" s="42">
        <v>0.45555684902491006</v>
      </c>
      <c r="E101" s="42">
        <v>0.23603980823969</v>
      </c>
      <c r="F101" s="42">
        <v>1.6942452953642382</v>
      </c>
      <c r="G101" s="155">
        <v>0.13465668867</v>
      </c>
      <c r="H101" s="42">
        <v>0.6289670284400001</v>
      </c>
      <c r="I101" s="42">
        <v>0.52931560011</v>
      </c>
      <c r="J101" s="42">
        <v>0.7502646970000001</v>
      </c>
      <c r="K101" s="185">
        <v>1.5185415224900665</v>
      </c>
      <c r="L101" s="43" t="s">
        <v>71</v>
      </c>
    </row>
    <row r="102" spans="1:12" ht="25.5">
      <c r="A102" s="99" t="s">
        <v>185</v>
      </c>
      <c r="B102" s="70" t="s">
        <v>0</v>
      </c>
      <c r="C102" s="70">
        <v>0.17690395811999998</v>
      </c>
      <c r="D102" s="70">
        <v>0.14050898202962</v>
      </c>
      <c r="E102" s="70">
        <v>2.00363265250851</v>
      </c>
      <c r="F102" s="70">
        <v>2.718907679470198</v>
      </c>
      <c r="G102" s="160">
        <v>2.2519111104</v>
      </c>
      <c r="H102" s="70">
        <v>0.18385075496</v>
      </c>
      <c r="I102" s="70">
        <v>1.2045751039700001</v>
      </c>
      <c r="J102" s="70">
        <v>2.02342213256</v>
      </c>
      <c r="K102" s="190" t="s">
        <v>0</v>
      </c>
      <c r="L102" s="100" t="s">
        <v>186</v>
      </c>
    </row>
    <row r="103" spans="1:12" ht="25.5">
      <c r="A103" s="99" t="s">
        <v>187</v>
      </c>
      <c r="B103" s="70" t="s">
        <v>0</v>
      </c>
      <c r="C103" s="70">
        <v>0.37618819779</v>
      </c>
      <c r="D103" s="70">
        <v>1.8923633394412696</v>
      </c>
      <c r="E103" s="70">
        <v>1.8854767206916594</v>
      </c>
      <c r="F103" s="70">
        <v>1.8537979099337747</v>
      </c>
      <c r="G103" s="160">
        <v>1.75002631527</v>
      </c>
      <c r="H103" s="70">
        <v>2.6450381095199997</v>
      </c>
      <c r="I103" s="70">
        <v>3.38174697823</v>
      </c>
      <c r="J103" s="70">
        <v>4.17134671553</v>
      </c>
      <c r="K103" s="190">
        <v>6.711197217059602</v>
      </c>
      <c r="L103" s="100" t="s">
        <v>188</v>
      </c>
    </row>
    <row r="104" spans="1:12" ht="13.5" thickBot="1">
      <c r="A104" s="55" t="s">
        <v>189</v>
      </c>
      <c r="B104" s="56">
        <v>1.6635131627400002</v>
      </c>
      <c r="C104" s="56">
        <v>2.40620872352</v>
      </c>
      <c r="D104" s="56">
        <v>2.3080648830827806</v>
      </c>
      <c r="E104" s="56">
        <v>4.77625947321103</v>
      </c>
      <c r="F104" s="56">
        <v>41.780910063576165</v>
      </c>
      <c r="G104" s="203">
        <v>4.88651572681</v>
      </c>
      <c r="H104" s="56">
        <v>4.13681751822</v>
      </c>
      <c r="I104" s="56">
        <v>6.28378465599</v>
      </c>
      <c r="J104" s="56">
        <v>9.677108742429999</v>
      </c>
      <c r="K104" s="204">
        <v>41.73926892050331</v>
      </c>
      <c r="L104" s="58" t="s">
        <v>190</v>
      </c>
    </row>
    <row r="105" spans="1:94" s="106" customFormat="1" ht="12.75">
      <c r="A105" s="101" t="s">
        <v>191</v>
      </c>
      <c r="B105" s="102"/>
      <c r="C105" s="103"/>
      <c r="D105" s="102"/>
      <c r="E105" s="102"/>
      <c r="F105" s="102"/>
      <c r="G105" s="103"/>
      <c r="H105" s="103"/>
      <c r="I105" s="103"/>
      <c r="J105" s="103"/>
      <c r="K105" s="103"/>
      <c r="L105" s="104" t="s">
        <v>192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</row>
    <row r="106" spans="1:94" s="106" customFormat="1" ht="12.75">
      <c r="A106" s="101" t="s">
        <v>193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194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</row>
    <row r="107" spans="1:94" s="106" customFormat="1" ht="12.75">
      <c r="A107" s="107" t="s">
        <v>195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196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</row>
    <row r="108" spans="1:94" s="106" customFormat="1" ht="12.75">
      <c r="A108" s="107" t="s">
        <v>197</v>
      </c>
      <c r="B108" s="102"/>
      <c r="C108" s="103"/>
      <c r="D108" s="102"/>
      <c r="E108" s="102"/>
      <c r="F108" s="102"/>
      <c r="G108" s="103"/>
      <c r="H108" s="103"/>
      <c r="I108" s="103"/>
      <c r="J108" s="103"/>
      <c r="K108" s="103"/>
      <c r="L108" s="104" t="s">
        <v>198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</row>
    <row r="109" spans="1:94" s="106" customFormat="1" ht="12.75">
      <c r="A109" s="107" t="s">
        <v>199</v>
      </c>
      <c r="B109" s="102"/>
      <c r="C109" s="103"/>
      <c r="D109" s="102"/>
      <c r="E109" s="102"/>
      <c r="F109" s="102"/>
      <c r="G109" s="103"/>
      <c r="H109" s="103"/>
      <c r="I109" s="103"/>
      <c r="J109" s="103"/>
      <c r="K109" s="103"/>
      <c r="L109" s="104" t="s">
        <v>200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</row>
    <row r="110" spans="1:94" s="106" customFormat="1" ht="12.75">
      <c r="A110" s="107" t="s">
        <v>201</v>
      </c>
      <c r="B110" s="102"/>
      <c r="C110" s="103"/>
      <c r="D110" s="102"/>
      <c r="E110" s="102"/>
      <c r="F110" s="102"/>
      <c r="G110" s="103"/>
      <c r="H110" s="103"/>
      <c r="I110" s="103"/>
      <c r="J110" s="103"/>
      <c r="K110" s="103"/>
      <c r="L110" s="104" t="s">
        <v>202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</row>
    <row r="111" spans="1:94" s="106" customFormat="1" ht="12.75">
      <c r="A111" s="107" t="s">
        <v>203</v>
      </c>
      <c r="C111" s="105"/>
      <c r="G111" s="105"/>
      <c r="H111" s="105"/>
      <c r="I111" s="105"/>
      <c r="J111" s="105"/>
      <c r="K111" s="105"/>
      <c r="L111" s="104" t="s">
        <v>204</v>
      </c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</row>
    <row r="112" spans="1:94" s="16" customFormat="1" ht="12.75">
      <c r="A112" s="107" t="s">
        <v>205</v>
      </c>
      <c r="C112" s="15"/>
      <c r="G112" s="15"/>
      <c r="H112" s="15"/>
      <c r="I112" s="15"/>
      <c r="J112" s="15"/>
      <c r="K112" s="15"/>
      <c r="L112" s="108" t="s">
        <v>206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7:12" ht="12.75">
      <c r="G113" s="5"/>
      <c r="H113" s="5"/>
      <c r="I113" s="5"/>
      <c r="J113" s="5"/>
      <c r="K113" s="5"/>
      <c r="L113" s="110"/>
    </row>
    <row r="115" spans="2:11" ht="12.75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ht="12.75">
      <c r="A116" s="42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968503937007874" footer="0.07874015748031496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09"/>
  <sheetViews>
    <sheetView zoomScale="85" zoomScaleNormal="85" zoomScaleSheetLayoutView="100" workbookViewId="0" topLeftCell="A88">
      <selection activeCell="A139" sqref="A139"/>
    </sheetView>
  </sheetViews>
  <sheetFormatPr defaultColWidth="9.140625" defaultRowHeight="12.75"/>
  <cols>
    <col min="1" max="1" width="31.421875" style="109" customWidth="1"/>
    <col min="2" max="6" width="8.00390625" style="6" customWidth="1"/>
    <col min="7" max="11" width="9.140625" style="6" customWidth="1"/>
    <col min="12" max="12" width="31.421875" style="112" customWidth="1"/>
    <col min="13" max="64" width="9.140625" style="5" customWidth="1"/>
    <col min="65" max="16384" width="9.140625" style="6" customWidth="1"/>
  </cols>
  <sheetData>
    <row r="1" spans="1:12" ht="19.5" customHeight="1">
      <c r="A1" s="1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21" customHeight="1">
      <c r="A2" s="1" t="s">
        <v>358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64" s="16" customFormat="1" ht="15.75" customHeight="1" thickBot="1">
      <c r="A5" s="12"/>
      <c r="B5" s="225">
        <v>2007</v>
      </c>
      <c r="C5" s="225">
        <v>2008</v>
      </c>
      <c r="D5" s="225">
        <v>2009</v>
      </c>
      <c r="E5" s="225">
        <v>2010</v>
      </c>
      <c r="F5" s="229">
        <v>2011</v>
      </c>
      <c r="G5" s="226">
        <v>2007</v>
      </c>
      <c r="H5" s="226">
        <v>2008</v>
      </c>
      <c r="I5" s="226">
        <v>2009</v>
      </c>
      <c r="J5" s="226">
        <v>2010</v>
      </c>
      <c r="K5" s="230">
        <v>2011</v>
      </c>
      <c r="L5" s="14" t="s">
        <v>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s="16" customFormat="1" ht="19.5" customHeight="1" thickBot="1">
      <c r="A6" s="17" t="s">
        <v>10</v>
      </c>
      <c r="B6" s="18">
        <v>9853.565681</v>
      </c>
      <c r="C6" s="18">
        <v>16416.725968</v>
      </c>
      <c r="D6" s="18">
        <v>8589.87666</v>
      </c>
      <c r="E6" s="18">
        <v>11855.075187</v>
      </c>
      <c r="F6" s="177" t="s">
        <v>261</v>
      </c>
      <c r="G6" s="18" t="s">
        <v>261</v>
      </c>
      <c r="H6" s="18">
        <v>9500.948592</v>
      </c>
      <c r="I6" s="18">
        <v>9079.520267</v>
      </c>
      <c r="J6" s="18">
        <v>11283.76423</v>
      </c>
      <c r="K6" s="177" t="s">
        <v>261</v>
      </c>
      <c r="L6" s="19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12" ht="19.5" customHeight="1">
      <c r="A7" s="20" t="s">
        <v>12</v>
      </c>
      <c r="B7" s="21">
        <v>3719.21252</v>
      </c>
      <c r="C7" s="21">
        <v>2989.806222</v>
      </c>
      <c r="D7" s="21">
        <v>2840.383549</v>
      </c>
      <c r="E7" s="21">
        <v>3687.02275</v>
      </c>
      <c r="F7" s="178" t="s">
        <v>261</v>
      </c>
      <c r="G7" s="21" t="s">
        <v>261</v>
      </c>
      <c r="H7" s="21">
        <v>767.865782</v>
      </c>
      <c r="I7" s="21">
        <v>1102.998937</v>
      </c>
      <c r="J7" s="21">
        <v>427.542868</v>
      </c>
      <c r="K7" s="178" t="s">
        <v>261</v>
      </c>
      <c r="L7" s="23" t="s">
        <v>13</v>
      </c>
    </row>
    <row r="8" spans="1:12" ht="20.1" customHeight="1">
      <c r="A8" s="24" t="s">
        <v>14</v>
      </c>
      <c r="B8" s="25">
        <v>6119.583104</v>
      </c>
      <c r="C8" s="25">
        <v>9658.877197</v>
      </c>
      <c r="D8" s="25">
        <v>5737.513305</v>
      </c>
      <c r="E8" s="25">
        <v>8152.54705</v>
      </c>
      <c r="F8" s="179" t="s">
        <v>261</v>
      </c>
      <c r="G8" s="25" t="s">
        <v>261</v>
      </c>
      <c r="H8" s="25">
        <v>8730.854053</v>
      </c>
      <c r="I8" s="25">
        <v>7973.293308</v>
      </c>
      <c r="J8" s="25">
        <v>10855.806598</v>
      </c>
      <c r="K8" s="179" t="s">
        <v>261</v>
      </c>
      <c r="L8" s="26" t="s">
        <v>15</v>
      </c>
    </row>
    <row r="9" spans="1:12" ht="20.1" customHeight="1">
      <c r="A9" s="24" t="s">
        <v>209</v>
      </c>
      <c r="B9" s="25">
        <v>3.738284</v>
      </c>
      <c r="C9" s="25">
        <v>0.617596</v>
      </c>
      <c r="D9" s="25">
        <v>22.868475</v>
      </c>
      <c r="E9" s="25">
        <v>17.569866</v>
      </c>
      <c r="F9" s="179" t="s">
        <v>261</v>
      </c>
      <c r="G9" s="25" t="s">
        <v>261</v>
      </c>
      <c r="H9" s="25">
        <v>8685.086085</v>
      </c>
      <c r="I9" s="25">
        <v>6951.477628</v>
      </c>
      <c r="J9" s="25">
        <v>9444.397786</v>
      </c>
      <c r="K9" s="179" t="s">
        <v>261</v>
      </c>
      <c r="L9" s="26" t="s">
        <v>210</v>
      </c>
    </row>
    <row r="10" spans="1:12" ht="20.1" customHeight="1" thickBot="1">
      <c r="A10" s="27" t="s">
        <v>244</v>
      </c>
      <c r="B10" s="21">
        <v>14.770057</v>
      </c>
      <c r="C10" s="21">
        <v>3768.042549</v>
      </c>
      <c r="D10" s="21">
        <v>11.979806</v>
      </c>
      <c r="E10" s="21">
        <v>15.505387</v>
      </c>
      <c r="F10" s="178" t="s">
        <v>261</v>
      </c>
      <c r="G10" s="21" t="s">
        <v>261</v>
      </c>
      <c r="H10" s="21">
        <v>2.228757</v>
      </c>
      <c r="I10" s="21">
        <v>3.228022</v>
      </c>
      <c r="J10" s="21">
        <v>0.414764</v>
      </c>
      <c r="K10" s="178" t="s">
        <v>261</v>
      </c>
      <c r="L10" s="28" t="s">
        <v>303</v>
      </c>
    </row>
    <row r="11" spans="1:64" s="16" customFormat="1" ht="19.5" thickBot="1">
      <c r="A11" s="29" t="s">
        <v>20</v>
      </c>
      <c r="B11" s="30">
        <v>2830.111658</v>
      </c>
      <c r="C11" s="30">
        <v>3146.154871</v>
      </c>
      <c r="D11" s="30">
        <v>1495.533052</v>
      </c>
      <c r="E11" s="30">
        <v>2670.475953</v>
      </c>
      <c r="F11" s="182" t="s">
        <v>261</v>
      </c>
      <c r="G11" s="30" t="s">
        <v>261</v>
      </c>
      <c r="H11" s="30">
        <v>75.73639</v>
      </c>
      <c r="I11" s="30">
        <v>79.622777</v>
      </c>
      <c r="J11" s="30">
        <v>102.100545</v>
      </c>
      <c r="K11" s="182" t="s">
        <v>261</v>
      </c>
      <c r="L11" s="31" t="s">
        <v>21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12" ht="20.25" customHeight="1" thickBot="1">
      <c r="A12" s="32" t="s">
        <v>246</v>
      </c>
      <c r="B12" s="33">
        <v>2608.230994</v>
      </c>
      <c r="C12" s="33">
        <v>1732.919507</v>
      </c>
      <c r="D12" s="33">
        <v>1263.553725</v>
      </c>
      <c r="E12" s="33">
        <v>2349.67544</v>
      </c>
      <c r="F12" s="67" t="s">
        <v>261</v>
      </c>
      <c r="G12" s="33" t="s">
        <v>261</v>
      </c>
      <c r="H12" s="33">
        <v>72.432392</v>
      </c>
      <c r="I12" s="33">
        <v>78.550675</v>
      </c>
      <c r="J12" s="33">
        <v>100.980476</v>
      </c>
      <c r="K12" s="67" t="s">
        <v>261</v>
      </c>
      <c r="L12" s="35" t="s">
        <v>247</v>
      </c>
    </row>
    <row r="13" spans="1:12" ht="15.75" customHeight="1">
      <c r="A13" s="36" t="s">
        <v>24</v>
      </c>
      <c r="B13" s="25">
        <v>2598.585431</v>
      </c>
      <c r="C13" s="25">
        <v>1726.751021</v>
      </c>
      <c r="D13" s="25">
        <v>1217.023043</v>
      </c>
      <c r="E13" s="25">
        <v>2321.250548</v>
      </c>
      <c r="F13" s="179" t="s">
        <v>261</v>
      </c>
      <c r="G13" s="37" t="s">
        <v>261</v>
      </c>
      <c r="H13" s="37">
        <v>74.450795</v>
      </c>
      <c r="I13" s="37">
        <v>79.134735</v>
      </c>
      <c r="J13" s="37">
        <v>101.996844</v>
      </c>
      <c r="K13" s="184" t="s">
        <v>261</v>
      </c>
      <c r="L13" s="38" t="s">
        <v>215</v>
      </c>
    </row>
    <row r="14" spans="1:12" ht="12.75">
      <c r="A14" s="39" t="s">
        <v>26</v>
      </c>
      <c r="B14" s="21">
        <v>2520.294166</v>
      </c>
      <c r="C14" s="21">
        <v>1689.503679</v>
      </c>
      <c r="D14" s="21">
        <v>1186.798336</v>
      </c>
      <c r="E14" s="21">
        <v>2287.166149</v>
      </c>
      <c r="F14" s="178" t="s">
        <v>261</v>
      </c>
      <c r="G14" s="21" t="s">
        <v>261</v>
      </c>
      <c r="H14" s="21">
        <v>72.372849</v>
      </c>
      <c r="I14" s="21">
        <v>78.49225</v>
      </c>
      <c r="J14" s="21">
        <v>100.978559</v>
      </c>
      <c r="K14" s="178" t="s">
        <v>261</v>
      </c>
      <c r="L14" s="40" t="s">
        <v>27</v>
      </c>
    </row>
    <row r="15" spans="1:12" ht="12.75">
      <c r="A15" s="41" t="s">
        <v>28</v>
      </c>
      <c r="B15" s="42">
        <v>4.60722</v>
      </c>
      <c r="C15" s="42">
        <v>5.317565</v>
      </c>
      <c r="D15" s="42">
        <v>10.875769</v>
      </c>
      <c r="E15" s="42">
        <v>40.502843</v>
      </c>
      <c r="F15" s="185" t="s">
        <v>261</v>
      </c>
      <c r="G15" s="42" t="s">
        <v>261</v>
      </c>
      <c r="H15" s="42" t="s">
        <v>0</v>
      </c>
      <c r="I15" s="42" t="s">
        <v>0</v>
      </c>
      <c r="J15" s="42">
        <v>0.064091</v>
      </c>
      <c r="K15" s="185" t="s">
        <v>261</v>
      </c>
      <c r="L15" s="43" t="s">
        <v>29</v>
      </c>
    </row>
    <row r="16" spans="1:12" ht="12.75">
      <c r="A16" s="41" t="s">
        <v>30</v>
      </c>
      <c r="B16" s="42">
        <v>124.866354</v>
      </c>
      <c r="C16" s="42">
        <v>19.746226</v>
      </c>
      <c r="D16" s="42">
        <v>18.722555</v>
      </c>
      <c r="E16" s="42">
        <v>35.240493</v>
      </c>
      <c r="F16" s="185" t="s">
        <v>261</v>
      </c>
      <c r="G16" s="42" t="s">
        <v>261</v>
      </c>
      <c r="H16" s="42">
        <v>2.226314</v>
      </c>
      <c r="I16" s="42">
        <v>0.638641</v>
      </c>
      <c r="J16" s="42">
        <v>0.950984</v>
      </c>
      <c r="K16" s="185" t="s">
        <v>261</v>
      </c>
      <c r="L16" s="43" t="s">
        <v>31</v>
      </c>
    </row>
    <row r="17" spans="1:12" ht="12.75">
      <c r="A17" s="41" t="s">
        <v>32</v>
      </c>
      <c r="B17" s="42">
        <v>52.447522</v>
      </c>
      <c r="C17" s="42">
        <v>2.222188</v>
      </c>
      <c r="D17" s="42">
        <v>7.010862</v>
      </c>
      <c r="E17" s="42">
        <v>8.870126</v>
      </c>
      <c r="F17" s="185" t="s">
        <v>261</v>
      </c>
      <c r="G17" s="42" t="s">
        <v>261</v>
      </c>
      <c r="H17" s="42">
        <v>0.730539</v>
      </c>
      <c r="I17" s="42" t="s">
        <v>0</v>
      </c>
      <c r="J17" s="42">
        <v>0.274872</v>
      </c>
      <c r="K17" s="185" t="s">
        <v>261</v>
      </c>
      <c r="L17" s="43" t="s">
        <v>305</v>
      </c>
    </row>
    <row r="18" spans="1:12" ht="12.75">
      <c r="A18" s="41" t="s">
        <v>34</v>
      </c>
      <c r="B18" s="42">
        <v>110.509008</v>
      </c>
      <c r="C18" s="42">
        <v>30.621101</v>
      </c>
      <c r="D18" s="42">
        <v>11.932636</v>
      </c>
      <c r="E18" s="42">
        <v>14.537353</v>
      </c>
      <c r="F18" s="185" t="s">
        <v>261</v>
      </c>
      <c r="G18" s="42" t="s">
        <v>261</v>
      </c>
      <c r="H18" s="42">
        <v>1.111809</v>
      </c>
      <c r="I18" s="42">
        <v>0.253436</v>
      </c>
      <c r="J18" s="42">
        <v>0.382592</v>
      </c>
      <c r="K18" s="185" t="s">
        <v>261</v>
      </c>
      <c r="L18" s="43" t="s">
        <v>35</v>
      </c>
    </row>
    <row r="19" spans="1:12" ht="12.75">
      <c r="A19" s="41" t="s">
        <v>36</v>
      </c>
      <c r="B19" s="42">
        <v>258.268762</v>
      </c>
      <c r="C19" s="42">
        <v>147.382678</v>
      </c>
      <c r="D19" s="42">
        <v>113.297146</v>
      </c>
      <c r="E19" s="42">
        <v>165.522974</v>
      </c>
      <c r="F19" s="185" t="s">
        <v>261</v>
      </c>
      <c r="G19" s="42" t="s">
        <v>261</v>
      </c>
      <c r="H19" s="42">
        <v>22.83521</v>
      </c>
      <c r="I19" s="42">
        <v>35.112914</v>
      </c>
      <c r="J19" s="42">
        <v>35.483796</v>
      </c>
      <c r="K19" s="185" t="s">
        <v>261</v>
      </c>
      <c r="L19" s="43" t="s">
        <v>37</v>
      </c>
    </row>
    <row r="20" spans="1:12" ht="12.75">
      <c r="A20" s="41" t="s">
        <v>38</v>
      </c>
      <c r="B20" s="42">
        <v>481.92048</v>
      </c>
      <c r="C20" s="42">
        <v>119.698564</v>
      </c>
      <c r="D20" s="42">
        <v>328.373965</v>
      </c>
      <c r="E20" s="42">
        <v>1110.343398</v>
      </c>
      <c r="F20" s="185" t="s">
        <v>261</v>
      </c>
      <c r="G20" s="42" t="s">
        <v>261</v>
      </c>
      <c r="H20" s="42">
        <v>17.597854</v>
      </c>
      <c r="I20" s="42">
        <v>9.685445</v>
      </c>
      <c r="J20" s="42">
        <v>12.885302</v>
      </c>
      <c r="K20" s="185" t="s">
        <v>261</v>
      </c>
      <c r="L20" s="43" t="s">
        <v>306</v>
      </c>
    </row>
    <row r="21" spans="1:12" ht="12.75">
      <c r="A21" s="41" t="s">
        <v>40</v>
      </c>
      <c r="B21" s="42">
        <v>3.613028</v>
      </c>
      <c r="C21" s="42">
        <v>3.59295</v>
      </c>
      <c r="D21" s="42">
        <v>20.923658</v>
      </c>
      <c r="E21" s="42">
        <v>3.013501</v>
      </c>
      <c r="F21" s="185" t="s">
        <v>261</v>
      </c>
      <c r="G21" s="42" t="s">
        <v>261</v>
      </c>
      <c r="H21" s="42">
        <v>6.222891</v>
      </c>
      <c r="I21" s="42">
        <v>4.074179</v>
      </c>
      <c r="J21" s="42">
        <v>5.888318</v>
      </c>
      <c r="K21" s="185" t="s">
        <v>261</v>
      </c>
      <c r="L21" s="43" t="s">
        <v>41</v>
      </c>
    </row>
    <row r="22" spans="1:12" ht="12.75">
      <c r="A22" s="41" t="s">
        <v>42</v>
      </c>
      <c r="B22" s="42">
        <v>20.293174</v>
      </c>
      <c r="C22" s="42">
        <v>26.00683</v>
      </c>
      <c r="D22" s="42">
        <v>21.613413</v>
      </c>
      <c r="E22" s="42">
        <v>23.059369</v>
      </c>
      <c r="F22" s="185" t="s">
        <v>261</v>
      </c>
      <c r="G22" s="42" t="s">
        <v>261</v>
      </c>
      <c r="H22" s="42">
        <v>0.744511</v>
      </c>
      <c r="I22" s="42" t="s">
        <v>0</v>
      </c>
      <c r="J22" s="42" t="s">
        <v>0</v>
      </c>
      <c r="K22" s="185" t="s">
        <v>261</v>
      </c>
      <c r="L22" s="43" t="s">
        <v>307</v>
      </c>
    </row>
    <row r="23" spans="1:12" ht="12.75">
      <c r="A23" s="41" t="s">
        <v>44</v>
      </c>
      <c r="B23" s="42">
        <v>192.695838</v>
      </c>
      <c r="C23" s="42">
        <v>124.667589</v>
      </c>
      <c r="D23" s="42">
        <v>248.51786</v>
      </c>
      <c r="E23" s="42">
        <v>211.777025</v>
      </c>
      <c r="F23" s="185" t="s">
        <v>261</v>
      </c>
      <c r="G23" s="42" t="s">
        <v>261</v>
      </c>
      <c r="H23" s="42">
        <v>6.561865</v>
      </c>
      <c r="I23" s="42">
        <v>2.912155</v>
      </c>
      <c r="J23" s="42">
        <v>2.050619</v>
      </c>
      <c r="K23" s="185" t="s">
        <v>261</v>
      </c>
      <c r="L23" s="43" t="s">
        <v>308</v>
      </c>
    </row>
    <row r="24" spans="1:12" ht="12.75">
      <c r="A24" s="44" t="s">
        <v>46</v>
      </c>
      <c r="B24" s="42" t="s">
        <v>0</v>
      </c>
      <c r="C24" s="42" t="s">
        <v>0</v>
      </c>
      <c r="D24" s="42" t="s">
        <v>0</v>
      </c>
      <c r="E24" s="42" t="s">
        <v>0</v>
      </c>
      <c r="F24" s="185" t="s">
        <v>261</v>
      </c>
      <c r="G24" s="42" t="s">
        <v>261</v>
      </c>
      <c r="H24" s="42" t="s">
        <v>0</v>
      </c>
      <c r="I24" s="42" t="s">
        <v>0</v>
      </c>
      <c r="J24" s="42" t="s">
        <v>0</v>
      </c>
      <c r="K24" s="185" t="s">
        <v>261</v>
      </c>
      <c r="L24" s="45" t="s">
        <v>309</v>
      </c>
    </row>
    <row r="25" spans="1:12" ht="12.75">
      <c r="A25" s="41" t="s">
        <v>48</v>
      </c>
      <c r="B25" s="42">
        <v>218.883368</v>
      </c>
      <c r="C25" s="42">
        <v>63.661564</v>
      </c>
      <c r="D25" s="42">
        <v>90.623522</v>
      </c>
      <c r="E25" s="42">
        <v>101.343482</v>
      </c>
      <c r="F25" s="185" t="s">
        <v>261</v>
      </c>
      <c r="G25" s="42" t="s">
        <v>261</v>
      </c>
      <c r="H25" s="42">
        <v>4.613862</v>
      </c>
      <c r="I25" s="42">
        <v>0.223314</v>
      </c>
      <c r="J25" s="42">
        <v>3.567277</v>
      </c>
      <c r="K25" s="185" t="s">
        <v>261</v>
      </c>
      <c r="L25" s="43" t="s">
        <v>49</v>
      </c>
    </row>
    <row r="26" spans="1:12" ht="12.75">
      <c r="A26" s="41" t="s">
        <v>50</v>
      </c>
      <c r="B26" s="42">
        <v>0.256947</v>
      </c>
      <c r="C26" s="42">
        <v>0.105687</v>
      </c>
      <c r="D26" s="42">
        <v>1.092128</v>
      </c>
      <c r="E26" s="42">
        <v>1.775865</v>
      </c>
      <c r="F26" s="185" t="s">
        <v>261</v>
      </c>
      <c r="G26" s="42" t="s">
        <v>261</v>
      </c>
      <c r="H26" s="42">
        <v>0.439304</v>
      </c>
      <c r="I26" s="42">
        <v>0.28558</v>
      </c>
      <c r="J26" s="42" t="s">
        <v>0</v>
      </c>
      <c r="K26" s="185" t="s">
        <v>261</v>
      </c>
      <c r="L26" s="43" t="s">
        <v>51</v>
      </c>
    </row>
    <row r="27" spans="1:12" ht="12.75">
      <c r="A27" s="41" t="s">
        <v>52</v>
      </c>
      <c r="B27" s="42">
        <v>11.222296</v>
      </c>
      <c r="C27" s="42">
        <v>6.503758</v>
      </c>
      <c r="D27" s="42">
        <v>22.75964</v>
      </c>
      <c r="E27" s="42">
        <v>28.51008</v>
      </c>
      <c r="F27" s="185" t="s">
        <v>261</v>
      </c>
      <c r="G27" s="42" t="s">
        <v>261</v>
      </c>
      <c r="H27" s="42">
        <v>0.072971</v>
      </c>
      <c r="I27" s="42">
        <v>0.648256</v>
      </c>
      <c r="J27" s="42">
        <v>0.904195</v>
      </c>
      <c r="K27" s="185" t="s">
        <v>261</v>
      </c>
      <c r="L27" s="43" t="s">
        <v>310</v>
      </c>
    </row>
    <row r="28" spans="1:12" ht="12.75">
      <c r="A28" s="41" t="s">
        <v>54</v>
      </c>
      <c r="B28" s="42">
        <v>476.688783</v>
      </c>
      <c r="C28" s="42">
        <v>64.56533</v>
      </c>
      <c r="D28" s="42">
        <v>99.086419</v>
      </c>
      <c r="E28" s="42">
        <v>92.049937</v>
      </c>
      <c r="F28" s="185" t="s">
        <v>261</v>
      </c>
      <c r="G28" s="42" t="s">
        <v>261</v>
      </c>
      <c r="H28" s="42">
        <v>1.694131</v>
      </c>
      <c r="I28" s="42">
        <v>0.627874</v>
      </c>
      <c r="J28" s="42">
        <v>2.016612</v>
      </c>
      <c r="K28" s="185" t="s">
        <v>261</v>
      </c>
      <c r="L28" s="43" t="s">
        <v>55</v>
      </c>
    </row>
    <row r="29" spans="1:64" s="16" customFormat="1" ht="25.5">
      <c r="A29" s="46" t="s">
        <v>284</v>
      </c>
      <c r="B29" s="42">
        <v>564.020277</v>
      </c>
      <c r="C29" s="42">
        <v>1075.411649</v>
      </c>
      <c r="D29" s="42">
        <v>191.968763</v>
      </c>
      <c r="E29" s="42">
        <v>450.615277</v>
      </c>
      <c r="F29" s="185" t="s">
        <v>261</v>
      </c>
      <c r="G29" s="42" t="s">
        <v>261</v>
      </c>
      <c r="H29" s="42">
        <v>7.521588</v>
      </c>
      <c r="I29" s="42">
        <v>23.984597</v>
      </c>
      <c r="J29" s="42">
        <v>36.477439</v>
      </c>
      <c r="K29" s="185" t="s">
        <v>261</v>
      </c>
      <c r="L29" s="47" t="s">
        <v>57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12" ht="12.75" customHeight="1">
      <c r="A30" s="48" t="s">
        <v>58</v>
      </c>
      <c r="B30" s="21">
        <v>78.291265</v>
      </c>
      <c r="C30" s="21">
        <v>37.247342</v>
      </c>
      <c r="D30" s="21">
        <v>30.224707</v>
      </c>
      <c r="E30" s="21">
        <v>34.084399</v>
      </c>
      <c r="F30" s="178" t="s">
        <v>261</v>
      </c>
      <c r="G30" s="21" t="s">
        <v>261</v>
      </c>
      <c r="H30" s="21">
        <v>2.077946</v>
      </c>
      <c r="I30" s="21">
        <v>0.642485</v>
      </c>
      <c r="J30" s="21">
        <v>1.018285</v>
      </c>
      <c r="K30" s="178" t="s">
        <v>261</v>
      </c>
      <c r="L30" s="49" t="s">
        <v>59</v>
      </c>
    </row>
    <row r="31" spans="1:12" ht="12.75" customHeight="1">
      <c r="A31" s="44" t="s">
        <v>60</v>
      </c>
      <c r="B31" s="50">
        <v>25.772045</v>
      </c>
      <c r="C31" s="50">
        <v>8.2124</v>
      </c>
      <c r="D31" s="50">
        <v>9.501744</v>
      </c>
      <c r="E31" s="50">
        <v>10.996249</v>
      </c>
      <c r="F31" s="186" t="s">
        <v>261</v>
      </c>
      <c r="G31" s="50" t="s">
        <v>261</v>
      </c>
      <c r="H31" s="50">
        <v>0.599419</v>
      </c>
      <c r="I31" s="50" t="s">
        <v>0</v>
      </c>
      <c r="J31" s="50" t="s">
        <v>0</v>
      </c>
      <c r="K31" s="186" t="s">
        <v>261</v>
      </c>
      <c r="L31" s="45" t="s">
        <v>61</v>
      </c>
    </row>
    <row r="32" spans="1:12" ht="12.75" customHeight="1">
      <c r="A32" s="44" t="s">
        <v>62</v>
      </c>
      <c r="B32" s="42">
        <v>38.142882</v>
      </c>
      <c r="C32" s="42">
        <v>2.915707</v>
      </c>
      <c r="D32" s="42">
        <v>3.456173</v>
      </c>
      <c r="E32" s="42">
        <v>4.598135</v>
      </c>
      <c r="F32" s="185" t="s">
        <v>261</v>
      </c>
      <c r="G32" s="42" t="s">
        <v>261</v>
      </c>
      <c r="H32" s="42" t="s">
        <v>0</v>
      </c>
      <c r="I32" s="42" t="s">
        <v>0</v>
      </c>
      <c r="J32" s="42" t="s">
        <v>0</v>
      </c>
      <c r="K32" s="185" t="s">
        <v>261</v>
      </c>
      <c r="L32" s="45" t="s">
        <v>63</v>
      </c>
    </row>
    <row r="33" spans="1:64" s="16" customFormat="1" ht="12.75" customHeight="1">
      <c r="A33" s="41" t="s">
        <v>64</v>
      </c>
      <c r="B33" s="42">
        <v>6.765071</v>
      </c>
      <c r="C33" s="42">
        <v>2.382914</v>
      </c>
      <c r="D33" s="42">
        <v>3.552059</v>
      </c>
      <c r="E33" s="42">
        <v>8.772253</v>
      </c>
      <c r="F33" s="185" t="s">
        <v>261</v>
      </c>
      <c r="G33" s="42" t="s">
        <v>261</v>
      </c>
      <c r="H33" s="42" t="s">
        <v>0</v>
      </c>
      <c r="I33" s="42" t="s">
        <v>0</v>
      </c>
      <c r="J33" s="42" t="s">
        <v>0</v>
      </c>
      <c r="K33" s="185" t="s">
        <v>261</v>
      </c>
      <c r="L33" s="43" t="s">
        <v>65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s="16" customFormat="1" ht="12.75" customHeight="1">
      <c r="A34" s="41" t="s">
        <v>66</v>
      </c>
      <c r="B34" s="42">
        <v>6.229033</v>
      </c>
      <c r="C34" s="42">
        <v>21.97972</v>
      </c>
      <c r="D34" s="42">
        <v>10.149025</v>
      </c>
      <c r="E34" s="42">
        <v>5.633694</v>
      </c>
      <c r="F34" s="185" t="s">
        <v>261</v>
      </c>
      <c r="G34" s="42" t="s">
        <v>261</v>
      </c>
      <c r="H34" s="42">
        <v>0.399002</v>
      </c>
      <c r="I34" s="42">
        <v>0.642378</v>
      </c>
      <c r="J34" s="42">
        <v>1.017285</v>
      </c>
      <c r="K34" s="185" t="s">
        <v>261</v>
      </c>
      <c r="L34" s="43" t="s">
        <v>67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:12" ht="12.75" customHeight="1">
      <c r="A35" s="44" t="s">
        <v>68</v>
      </c>
      <c r="B35" s="42">
        <v>0.384127</v>
      </c>
      <c r="C35" s="42">
        <v>1.43253</v>
      </c>
      <c r="D35" s="42">
        <v>0.452088</v>
      </c>
      <c r="E35" s="42">
        <v>0.900982</v>
      </c>
      <c r="F35" s="185" t="s">
        <v>261</v>
      </c>
      <c r="G35" s="42" t="s">
        <v>261</v>
      </c>
      <c r="H35" s="42" t="s">
        <v>0</v>
      </c>
      <c r="I35" s="42" t="s">
        <v>0</v>
      </c>
      <c r="J35" s="42" t="s">
        <v>0</v>
      </c>
      <c r="K35" s="185" t="s">
        <v>261</v>
      </c>
      <c r="L35" s="45" t="s">
        <v>69</v>
      </c>
    </row>
    <row r="36" spans="1:12" ht="12.75" customHeight="1">
      <c r="A36" s="44" t="s">
        <v>70</v>
      </c>
      <c r="B36" s="42">
        <v>0.998107</v>
      </c>
      <c r="C36" s="42">
        <v>0.324071</v>
      </c>
      <c r="D36" s="42">
        <v>3.113618</v>
      </c>
      <c r="E36" s="42">
        <v>3.183086</v>
      </c>
      <c r="F36" s="185" t="s">
        <v>261</v>
      </c>
      <c r="G36" s="42" t="s">
        <v>261</v>
      </c>
      <c r="H36" s="42">
        <v>1.079525</v>
      </c>
      <c r="I36" s="42" t="s">
        <v>0</v>
      </c>
      <c r="J36" s="42" t="s">
        <v>0</v>
      </c>
      <c r="K36" s="185" t="s">
        <v>261</v>
      </c>
      <c r="L36" s="51" t="s">
        <v>71</v>
      </c>
    </row>
    <row r="37" spans="1:12" ht="25.5">
      <c r="A37" s="52" t="s">
        <v>72</v>
      </c>
      <c r="B37" s="25">
        <v>72.832474</v>
      </c>
      <c r="C37" s="25">
        <v>16.724467</v>
      </c>
      <c r="D37" s="25">
        <v>23.997749</v>
      </c>
      <c r="E37" s="25">
        <v>20.513369</v>
      </c>
      <c r="F37" s="179" t="s">
        <v>261</v>
      </c>
      <c r="G37" s="25" t="s">
        <v>261</v>
      </c>
      <c r="H37" s="25">
        <v>0.059543</v>
      </c>
      <c r="I37" s="25" t="s">
        <v>0</v>
      </c>
      <c r="J37" s="25" t="s">
        <v>0</v>
      </c>
      <c r="K37" s="179" t="s">
        <v>261</v>
      </c>
      <c r="L37" s="53" t="s">
        <v>73</v>
      </c>
    </row>
    <row r="38" spans="1:12" ht="12.75">
      <c r="A38" s="41" t="s">
        <v>74</v>
      </c>
      <c r="B38" s="42">
        <v>15.456686</v>
      </c>
      <c r="C38" s="42">
        <v>0.342839</v>
      </c>
      <c r="D38" s="42">
        <v>0.760871</v>
      </c>
      <c r="E38" s="42">
        <v>2.360319</v>
      </c>
      <c r="F38" s="185" t="s">
        <v>261</v>
      </c>
      <c r="G38" s="42" t="s">
        <v>261</v>
      </c>
      <c r="H38" s="42" t="s">
        <v>0</v>
      </c>
      <c r="I38" s="42" t="s">
        <v>0</v>
      </c>
      <c r="J38" s="42" t="s">
        <v>0</v>
      </c>
      <c r="K38" s="185" t="s">
        <v>261</v>
      </c>
      <c r="L38" s="43" t="s">
        <v>75</v>
      </c>
    </row>
    <row r="39" spans="1:12" ht="12.75">
      <c r="A39" s="41" t="s">
        <v>76</v>
      </c>
      <c r="B39" s="42">
        <v>57.277062</v>
      </c>
      <c r="C39" s="42">
        <v>16.313018</v>
      </c>
      <c r="D39" s="42">
        <v>22.908521</v>
      </c>
      <c r="E39" s="42">
        <v>18.078554</v>
      </c>
      <c r="F39" s="185" t="s">
        <v>261</v>
      </c>
      <c r="G39" s="42" t="s">
        <v>261</v>
      </c>
      <c r="H39" s="42">
        <v>0.059543</v>
      </c>
      <c r="I39" s="42" t="s">
        <v>0</v>
      </c>
      <c r="J39" s="42" t="s">
        <v>0</v>
      </c>
      <c r="K39" s="185" t="s">
        <v>261</v>
      </c>
      <c r="L39" s="43" t="s">
        <v>77</v>
      </c>
    </row>
    <row r="40" spans="1:12" ht="12.75">
      <c r="A40" s="44" t="s">
        <v>70</v>
      </c>
      <c r="B40" s="42">
        <v>0.098726</v>
      </c>
      <c r="C40" s="42">
        <v>0.06861</v>
      </c>
      <c r="D40" s="42">
        <v>0.328357</v>
      </c>
      <c r="E40" s="42">
        <v>0.074496</v>
      </c>
      <c r="F40" s="185" t="s">
        <v>261</v>
      </c>
      <c r="G40" s="42" t="s">
        <v>261</v>
      </c>
      <c r="H40" s="42" t="s">
        <v>0</v>
      </c>
      <c r="I40" s="42" t="s">
        <v>0</v>
      </c>
      <c r="J40" s="42" t="s">
        <v>0</v>
      </c>
      <c r="K40" s="185" t="s">
        <v>261</v>
      </c>
      <c r="L40" s="51" t="s">
        <v>71</v>
      </c>
    </row>
    <row r="41" spans="1:12" ht="13.5" thickBot="1">
      <c r="A41" s="55" t="s">
        <v>78</v>
      </c>
      <c r="B41" s="57">
        <v>15.104354</v>
      </c>
      <c r="C41" s="57">
        <v>26.691361</v>
      </c>
      <c r="D41" s="57">
        <v>52.75764</v>
      </c>
      <c r="E41" s="57">
        <v>41.995922</v>
      </c>
      <c r="F41" s="187" t="s">
        <v>261</v>
      </c>
      <c r="G41" s="57" t="s">
        <v>261</v>
      </c>
      <c r="H41" s="57" t="s">
        <v>0</v>
      </c>
      <c r="I41" s="57" t="s">
        <v>0</v>
      </c>
      <c r="J41" s="57" t="s">
        <v>0</v>
      </c>
      <c r="K41" s="187" t="s">
        <v>261</v>
      </c>
      <c r="L41" s="58" t="s">
        <v>79</v>
      </c>
    </row>
    <row r="42" spans="1:12" ht="15" thickBot="1">
      <c r="A42" s="59" t="s">
        <v>250</v>
      </c>
      <c r="B42" s="60">
        <v>221.880664</v>
      </c>
      <c r="C42" s="60">
        <v>1413.235364</v>
      </c>
      <c r="D42" s="60">
        <v>231.979327</v>
      </c>
      <c r="E42" s="60">
        <v>320.800513</v>
      </c>
      <c r="F42" s="188" t="s">
        <v>261</v>
      </c>
      <c r="G42" s="60" t="s">
        <v>261</v>
      </c>
      <c r="H42" s="60">
        <v>3.303998</v>
      </c>
      <c r="I42" s="60">
        <v>1.072102</v>
      </c>
      <c r="J42" s="60">
        <v>1.120069</v>
      </c>
      <c r="K42" s="188" t="s">
        <v>261</v>
      </c>
      <c r="L42" s="61" t="s">
        <v>251</v>
      </c>
    </row>
    <row r="43" spans="1:12" ht="12.75">
      <c r="A43" s="41" t="s">
        <v>82</v>
      </c>
      <c r="B43" s="42">
        <v>74.872665</v>
      </c>
      <c r="C43" s="42">
        <v>7.876122</v>
      </c>
      <c r="D43" s="42">
        <v>16.816594</v>
      </c>
      <c r="E43" s="42">
        <v>1.512913</v>
      </c>
      <c r="F43" s="185" t="s">
        <v>261</v>
      </c>
      <c r="G43" s="42" t="s">
        <v>261</v>
      </c>
      <c r="H43" s="42" t="s">
        <v>0</v>
      </c>
      <c r="I43" s="42">
        <v>0.075681</v>
      </c>
      <c r="J43" s="42" t="s">
        <v>0</v>
      </c>
      <c r="K43" s="185" t="s">
        <v>261</v>
      </c>
      <c r="L43" s="43" t="s">
        <v>83</v>
      </c>
    </row>
    <row r="44" spans="1:64" s="16" customFormat="1" ht="12.75">
      <c r="A44" s="44" t="s">
        <v>84</v>
      </c>
      <c r="B44" s="42" t="s">
        <v>0</v>
      </c>
      <c r="C44" s="42" t="s">
        <v>0</v>
      </c>
      <c r="D44" s="42" t="s">
        <v>0</v>
      </c>
      <c r="E44" s="42">
        <v>3.444685</v>
      </c>
      <c r="F44" s="185" t="s">
        <v>261</v>
      </c>
      <c r="G44" s="42" t="s">
        <v>261</v>
      </c>
      <c r="H44" s="42" t="s">
        <v>0</v>
      </c>
      <c r="I44" s="42" t="s">
        <v>0</v>
      </c>
      <c r="J44" s="42" t="s">
        <v>0</v>
      </c>
      <c r="K44" s="185" t="s">
        <v>261</v>
      </c>
      <c r="L44" s="45" t="s">
        <v>85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12" ht="12.75">
      <c r="A45" s="41" t="s">
        <v>86</v>
      </c>
      <c r="B45" s="42">
        <v>5.899554</v>
      </c>
      <c r="C45" s="42">
        <v>6.996177</v>
      </c>
      <c r="D45" s="42">
        <v>2.715657</v>
      </c>
      <c r="E45" s="42">
        <v>4.056034</v>
      </c>
      <c r="F45" s="185" t="s">
        <v>261</v>
      </c>
      <c r="G45" s="42" t="s">
        <v>261</v>
      </c>
      <c r="H45" s="42">
        <v>0.088216</v>
      </c>
      <c r="I45" s="42" t="s">
        <v>0</v>
      </c>
      <c r="J45" s="42" t="s">
        <v>0</v>
      </c>
      <c r="K45" s="185" t="s">
        <v>261</v>
      </c>
      <c r="L45" s="43" t="s">
        <v>87</v>
      </c>
    </row>
    <row r="46" spans="1:64" s="16" customFormat="1" ht="20.25" customHeight="1">
      <c r="A46" s="44" t="s">
        <v>88</v>
      </c>
      <c r="B46" s="42">
        <v>30.543579</v>
      </c>
      <c r="C46" s="42">
        <v>738.804692</v>
      </c>
      <c r="D46" s="42">
        <v>97.324831</v>
      </c>
      <c r="E46" s="42">
        <v>170.230088</v>
      </c>
      <c r="F46" s="185" t="s">
        <v>261</v>
      </c>
      <c r="G46" s="42" t="s">
        <v>261</v>
      </c>
      <c r="H46" s="42">
        <v>0.687498</v>
      </c>
      <c r="I46" s="42">
        <v>0.317486</v>
      </c>
      <c r="J46" s="42">
        <v>0.070914</v>
      </c>
      <c r="K46" s="185" t="s">
        <v>261</v>
      </c>
      <c r="L46" s="45" t="s">
        <v>89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12" ht="12.75">
      <c r="A47" s="44" t="s">
        <v>90</v>
      </c>
      <c r="B47" s="42">
        <v>31.187062</v>
      </c>
      <c r="C47" s="42">
        <v>621.929826</v>
      </c>
      <c r="D47" s="42">
        <v>83.311084</v>
      </c>
      <c r="E47" s="42">
        <v>103.412088</v>
      </c>
      <c r="F47" s="185" t="s">
        <v>261</v>
      </c>
      <c r="G47" s="42" t="s">
        <v>261</v>
      </c>
      <c r="H47" s="42">
        <v>0.443671</v>
      </c>
      <c r="I47" s="42" t="s">
        <v>0</v>
      </c>
      <c r="J47" s="42" t="s">
        <v>0</v>
      </c>
      <c r="K47" s="185" t="s">
        <v>261</v>
      </c>
      <c r="L47" s="45" t="s">
        <v>91</v>
      </c>
    </row>
    <row r="48" spans="1:12" ht="13.5" thickBot="1">
      <c r="A48" s="62" t="s">
        <v>92</v>
      </c>
      <c r="B48" s="63">
        <v>1.086539</v>
      </c>
      <c r="C48" s="63">
        <v>0.381205</v>
      </c>
      <c r="D48" s="63">
        <v>1.586454</v>
      </c>
      <c r="E48" s="63">
        <v>4.060306</v>
      </c>
      <c r="F48" s="189" t="s">
        <v>261</v>
      </c>
      <c r="G48" s="63" t="s">
        <v>261</v>
      </c>
      <c r="H48" s="63" t="s">
        <v>0</v>
      </c>
      <c r="I48" s="63" t="s">
        <v>0</v>
      </c>
      <c r="J48" s="63" t="s">
        <v>0</v>
      </c>
      <c r="K48" s="189" t="s">
        <v>261</v>
      </c>
      <c r="L48" s="64" t="s">
        <v>311</v>
      </c>
    </row>
    <row r="49" spans="1:64" s="16" customFormat="1" ht="20.25" customHeight="1" thickBot="1">
      <c r="A49" s="117" t="s">
        <v>94</v>
      </c>
      <c r="B49" s="30">
        <v>292.404069</v>
      </c>
      <c r="C49" s="30">
        <v>373.641649</v>
      </c>
      <c r="D49" s="30">
        <v>608.316861</v>
      </c>
      <c r="E49" s="30">
        <v>631.551004</v>
      </c>
      <c r="F49" s="182" t="s">
        <v>261</v>
      </c>
      <c r="G49" s="21" t="s">
        <v>261</v>
      </c>
      <c r="H49" s="21">
        <v>30.035057</v>
      </c>
      <c r="I49" s="21">
        <v>842.668716</v>
      </c>
      <c r="J49" s="21">
        <v>69.241515</v>
      </c>
      <c r="K49" s="178" t="s">
        <v>261</v>
      </c>
      <c r="L49" s="118" t="s">
        <v>95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12" ht="15" thickBot="1">
      <c r="A50" s="66" t="s">
        <v>12</v>
      </c>
      <c r="B50" s="33">
        <v>195.809922</v>
      </c>
      <c r="C50" s="33">
        <v>299.94645</v>
      </c>
      <c r="D50" s="33">
        <v>381.008423</v>
      </c>
      <c r="E50" s="33">
        <v>331.027346</v>
      </c>
      <c r="F50" s="67" t="s">
        <v>261</v>
      </c>
      <c r="G50" s="33" t="s">
        <v>261</v>
      </c>
      <c r="H50" s="33">
        <v>4.49104</v>
      </c>
      <c r="I50" s="33">
        <v>811.356618</v>
      </c>
      <c r="J50" s="33">
        <v>57.095877</v>
      </c>
      <c r="K50" s="67" t="s">
        <v>261</v>
      </c>
      <c r="L50" s="68" t="s">
        <v>13</v>
      </c>
    </row>
    <row r="51" spans="1:12" ht="12.75">
      <c r="A51" s="41" t="s">
        <v>96</v>
      </c>
      <c r="B51" s="42">
        <v>136.718572</v>
      </c>
      <c r="C51" s="42">
        <v>256.958497</v>
      </c>
      <c r="D51" s="42">
        <v>92.737777</v>
      </c>
      <c r="E51" s="42">
        <v>174.877882</v>
      </c>
      <c r="F51" s="185" t="s">
        <v>261</v>
      </c>
      <c r="G51" s="42" t="s">
        <v>261</v>
      </c>
      <c r="H51" s="42">
        <v>0.056351</v>
      </c>
      <c r="I51" s="42">
        <v>802.141544</v>
      </c>
      <c r="J51" s="42">
        <v>51.634277</v>
      </c>
      <c r="K51" s="185" t="s">
        <v>261</v>
      </c>
      <c r="L51" s="43" t="s">
        <v>97</v>
      </c>
    </row>
    <row r="52" spans="1:12" ht="13.5" thickBot="1">
      <c r="A52" s="41" t="s">
        <v>98</v>
      </c>
      <c r="B52" s="42">
        <v>59.09135</v>
      </c>
      <c r="C52" s="42">
        <v>42.987953</v>
      </c>
      <c r="D52" s="42">
        <v>288.270646</v>
      </c>
      <c r="E52" s="42">
        <v>156.149464</v>
      </c>
      <c r="F52" s="185" t="s">
        <v>261</v>
      </c>
      <c r="G52" s="42" t="s">
        <v>261</v>
      </c>
      <c r="H52" s="42">
        <v>4.434689</v>
      </c>
      <c r="I52" s="42">
        <v>9.215074</v>
      </c>
      <c r="J52" s="42">
        <v>5.4616</v>
      </c>
      <c r="K52" s="185" t="s">
        <v>261</v>
      </c>
      <c r="L52" s="43" t="s">
        <v>312</v>
      </c>
    </row>
    <row r="53" spans="1:12" ht="15" thickBot="1">
      <c r="A53" s="69" t="s">
        <v>100</v>
      </c>
      <c r="B53" s="33">
        <v>96.594147</v>
      </c>
      <c r="C53" s="33">
        <v>73.695199</v>
      </c>
      <c r="D53" s="33">
        <v>227.308438</v>
      </c>
      <c r="E53" s="33">
        <v>300.523658</v>
      </c>
      <c r="F53" s="67" t="s">
        <v>261</v>
      </c>
      <c r="G53" s="33" t="s">
        <v>261</v>
      </c>
      <c r="H53" s="33">
        <v>25.544017</v>
      </c>
      <c r="I53" s="33">
        <v>31.312098</v>
      </c>
      <c r="J53" s="33">
        <v>12.145638</v>
      </c>
      <c r="K53" s="67" t="s">
        <v>261</v>
      </c>
      <c r="L53" s="68" t="s">
        <v>101</v>
      </c>
    </row>
    <row r="54" spans="1:12" ht="25.5">
      <c r="A54" s="52" t="s">
        <v>102</v>
      </c>
      <c r="B54" s="70">
        <v>33.107149</v>
      </c>
      <c r="C54" s="70">
        <v>40.337452</v>
      </c>
      <c r="D54" s="70">
        <v>117.535089</v>
      </c>
      <c r="E54" s="70">
        <v>216.999228</v>
      </c>
      <c r="F54" s="190" t="s">
        <v>261</v>
      </c>
      <c r="G54" s="70" t="s">
        <v>261</v>
      </c>
      <c r="H54" s="70">
        <v>5.350993</v>
      </c>
      <c r="I54" s="70">
        <v>12.870823</v>
      </c>
      <c r="J54" s="70">
        <v>3.613293</v>
      </c>
      <c r="K54" s="190" t="s">
        <v>261</v>
      </c>
      <c r="L54" s="53" t="s">
        <v>103</v>
      </c>
    </row>
    <row r="55" spans="1:12" ht="12.75" customHeight="1">
      <c r="A55" s="41" t="s">
        <v>104</v>
      </c>
      <c r="B55" s="42">
        <v>0.495032</v>
      </c>
      <c r="C55" s="42">
        <v>0.623751</v>
      </c>
      <c r="D55" s="42">
        <v>29.377123</v>
      </c>
      <c r="E55" s="42">
        <v>26.277224</v>
      </c>
      <c r="F55" s="185" t="s">
        <v>261</v>
      </c>
      <c r="G55" s="42" t="s">
        <v>261</v>
      </c>
      <c r="H55" s="42">
        <v>0.108874</v>
      </c>
      <c r="I55" s="42" t="s">
        <v>0</v>
      </c>
      <c r="J55" s="42" t="s">
        <v>0</v>
      </c>
      <c r="K55" s="185" t="s">
        <v>261</v>
      </c>
      <c r="L55" s="43" t="s">
        <v>105</v>
      </c>
    </row>
    <row r="56" spans="1:12" ht="12.75" customHeight="1">
      <c r="A56" s="44" t="s">
        <v>106</v>
      </c>
      <c r="B56" s="42">
        <v>0.10151</v>
      </c>
      <c r="C56" s="42">
        <v>0.215625</v>
      </c>
      <c r="D56" s="42">
        <v>0.215401</v>
      </c>
      <c r="E56" s="42">
        <v>0.078063</v>
      </c>
      <c r="F56" s="185" t="s">
        <v>261</v>
      </c>
      <c r="G56" s="42" t="s">
        <v>261</v>
      </c>
      <c r="H56" s="42" t="s">
        <v>0</v>
      </c>
      <c r="I56" s="42" t="s">
        <v>0</v>
      </c>
      <c r="J56" s="42" t="s">
        <v>0</v>
      </c>
      <c r="K56" s="185" t="s">
        <v>261</v>
      </c>
      <c r="L56" s="45" t="s">
        <v>107</v>
      </c>
    </row>
    <row r="57" spans="1:12" ht="12.75" customHeight="1">
      <c r="A57" s="41" t="s">
        <v>108</v>
      </c>
      <c r="B57" s="42">
        <v>23.63981</v>
      </c>
      <c r="C57" s="42">
        <v>25.607331</v>
      </c>
      <c r="D57" s="42">
        <v>46.375789</v>
      </c>
      <c r="E57" s="42">
        <v>111.921536</v>
      </c>
      <c r="F57" s="185" t="s">
        <v>261</v>
      </c>
      <c r="G57" s="42" t="s">
        <v>261</v>
      </c>
      <c r="H57" s="42" t="s">
        <v>0</v>
      </c>
      <c r="I57" s="42">
        <v>9.025435</v>
      </c>
      <c r="J57" s="42" t="s">
        <v>0</v>
      </c>
      <c r="K57" s="185" t="s">
        <v>261</v>
      </c>
      <c r="L57" s="43" t="s">
        <v>109</v>
      </c>
    </row>
    <row r="58" spans="1:12" ht="12.75" customHeight="1">
      <c r="A58" s="44" t="s">
        <v>110</v>
      </c>
      <c r="B58" s="42">
        <v>3.063888</v>
      </c>
      <c r="C58" s="42">
        <v>1.295136</v>
      </c>
      <c r="D58" s="42">
        <v>2.074986</v>
      </c>
      <c r="E58" s="42">
        <v>4.482685</v>
      </c>
      <c r="F58" s="185" t="s">
        <v>261</v>
      </c>
      <c r="G58" s="42" t="s">
        <v>261</v>
      </c>
      <c r="H58" s="42" t="s">
        <v>0</v>
      </c>
      <c r="I58" s="42" t="s">
        <v>0</v>
      </c>
      <c r="J58" s="42" t="s">
        <v>0</v>
      </c>
      <c r="K58" s="185" t="s">
        <v>261</v>
      </c>
      <c r="L58" s="45" t="s">
        <v>111</v>
      </c>
    </row>
    <row r="59" spans="1:12" ht="12.75" customHeight="1">
      <c r="A59" s="44" t="s">
        <v>112</v>
      </c>
      <c r="B59" s="42">
        <v>5.250133</v>
      </c>
      <c r="C59" s="42">
        <v>12.056245</v>
      </c>
      <c r="D59" s="42">
        <v>37.939295</v>
      </c>
      <c r="E59" s="42">
        <v>69.277156</v>
      </c>
      <c r="F59" s="185" t="s">
        <v>261</v>
      </c>
      <c r="G59" s="42" t="s">
        <v>261</v>
      </c>
      <c r="H59" s="42">
        <v>0.07836</v>
      </c>
      <c r="I59" s="42" t="s">
        <v>0</v>
      </c>
      <c r="J59" s="42" t="s">
        <v>0</v>
      </c>
      <c r="K59" s="185" t="s">
        <v>261</v>
      </c>
      <c r="L59" s="45" t="s">
        <v>113</v>
      </c>
    </row>
    <row r="60" spans="1:12" ht="12.75" customHeight="1">
      <c r="A60" s="44" t="s">
        <v>114</v>
      </c>
      <c r="B60" s="42">
        <v>0.424523</v>
      </c>
      <c r="C60" s="42">
        <v>0.185399</v>
      </c>
      <c r="D60" s="42">
        <v>0.9654</v>
      </c>
      <c r="E60" s="42">
        <v>1.710304</v>
      </c>
      <c r="F60" s="185" t="s">
        <v>261</v>
      </c>
      <c r="G60" s="42" t="s">
        <v>261</v>
      </c>
      <c r="H60" s="42">
        <v>5.163759</v>
      </c>
      <c r="I60" s="42">
        <v>3.827635</v>
      </c>
      <c r="J60" s="42">
        <v>3.57638</v>
      </c>
      <c r="K60" s="185" t="s">
        <v>261</v>
      </c>
      <c r="L60" s="45" t="s">
        <v>115</v>
      </c>
    </row>
    <row r="61" spans="1:12" ht="12.75">
      <c r="A61" s="41" t="s">
        <v>70</v>
      </c>
      <c r="B61" s="54">
        <v>0.132253</v>
      </c>
      <c r="C61" s="54">
        <v>0.353965</v>
      </c>
      <c r="D61" s="54">
        <v>0.587095</v>
      </c>
      <c r="E61" s="54">
        <v>3.25226</v>
      </c>
      <c r="F61" s="231" t="s">
        <v>261</v>
      </c>
      <c r="G61" s="42" t="s">
        <v>261</v>
      </c>
      <c r="H61" s="42" t="s">
        <v>0</v>
      </c>
      <c r="I61" s="42" t="s">
        <v>0</v>
      </c>
      <c r="J61" s="42" t="s">
        <v>0</v>
      </c>
      <c r="K61" s="185" t="s">
        <v>261</v>
      </c>
      <c r="L61" s="43" t="s">
        <v>71</v>
      </c>
    </row>
    <row r="62" spans="1:12" ht="13.5" thickBot="1">
      <c r="A62" s="24" t="s">
        <v>116</v>
      </c>
      <c r="B62" s="42">
        <v>63.486998</v>
      </c>
      <c r="C62" s="42">
        <v>33.357747</v>
      </c>
      <c r="D62" s="42">
        <v>109.773349</v>
      </c>
      <c r="E62" s="42">
        <v>83.52443</v>
      </c>
      <c r="F62" s="185" t="s">
        <v>261</v>
      </c>
      <c r="G62" s="71" t="s">
        <v>261</v>
      </c>
      <c r="H62" s="71">
        <v>20.193024</v>
      </c>
      <c r="I62" s="71">
        <v>18.441275</v>
      </c>
      <c r="J62" s="71">
        <v>8.532345</v>
      </c>
      <c r="K62" s="191" t="s">
        <v>261</v>
      </c>
      <c r="L62" s="53" t="s">
        <v>117</v>
      </c>
    </row>
    <row r="63" spans="1:12" ht="20.25" customHeight="1" thickBot="1">
      <c r="A63" s="17" t="s">
        <v>118</v>
      </c>
      <c r="B63" s="18">
        <v>152.623033</v>
      </c>
      <c r="C63" s="18">
        <v>298.401152</v>
      </c>
      <c r="D63" s="18">
        <v>332.097525</v>
      </c>
      <c r="E63" s="18">
        <v>257.646119</v>
      </c>
      <c r="F63" s="177" t="s">
        <v>261</v>
      </c>
      <c r="G63" s="18" t="s">
        <v>261</v>
      </c>
      <c r="H63" s="18" t="s">
        <v>0</v>
      </c>
      <c r="I63" s="18">
        <v>0.575172</v>
      </c>
      <c r="J63" s="18" t="s">
        <v>0</v>
      </c>
      <c r="K63" s="177" t="s">
        <v>261</v>
      </c>
      <c r="L63" s="65" t="s">
        <v>119</v>
      </c>
    </row>
    <row r="64" spans="1:12" ht="12.95" customHeight="1" thickBot="1">
      <c r="A64" s="66" t="s">
        <v>12</v>
      </c>
      <c r="B64" s="33">
        <v>130.822851</v>
      </c>
      <c r="C64" s="33">
        <v>296.177894</v>
      </c>
      <c r="D64" s="33">
        <v>326.06793</v>
      </c>
      <c r="E64" s="33">
        <v>256.199782</v>
      </c>
      <c r="F64" s="67" t="s">
        <v>261</v>
      </c>
      <c r="G64" s="33" t="s">
        <v>261</v>
      </c>
      <c r="H64" s="33" t="s">
        <v>0</v>
      </c>
      <c r="I64" s="33" t="s">
        <v>0</v>
      </c>
      <c r="J64" s="33" t="s">
        <v>0</v>
      </c>
      <c r="K64" s="67" t="s">
        <v>261</v>
      </c>
      <c r="L64" s="72" t="s">
        <v>120</v>
      </c>
    </row>
    <row r="65" spans="1:12" ht="12.95" customHeight="1">
      <c r="A65" s="41" t="s">
        <v>121</v>
      </c>
      <c r="B65" s="42">
        <v>116.02804</v>
      </c>
      <c r="C65" s="42">
        <v>287.856993</v>
      </c>
      <c r="D65" s="42">
        <v>278.318918</v>
      </c>
      <c r="E65" s="42">
        <v>212.551799</v>
      </c>
      <c r="F65" s="185" t="s">
        <v>261</v>
      </c>
      <c r="G65" s="42" t="s">
        <v>261</v>
      </c>
      <c r="H65" s="42" t="s">
        <v>0</v>
      </c>
      <c r="I65" s="42" t="s">
        <v>0</v>
      </c>
      <c r="J65" s="42" t="s">
        <v>0</v>
      </c>
      <c r="K65" s="185" t="s">
        <v>261</v>
      </c>
      <c r="L65" s="43" t="s">
        <v>122</v>
      </c>
    </row>
    <row r="66" spans="1:64" s="16" customFormat="1" ht="12.95" customHeight="1" thickBot="1">
      <c r="A66" s="41" t="s">
        <v>123</v>
      </c>
      <c r="B66" s="42">
        <v>14.794811</v>
      </c>
      <c r="C66" s="42">
        <v>8.320901</v>
      </c>
      <c r="D66" s="42">
        <v>47.749012</v>
      </c>
      <c r="E66" s="42">
        <v>43.647983</v>
      </c>
      <c r="F66" s="185" t="s">
        <v>261</v>
      </c>
      <c r="G66" s="42" t="s">
        <v>261</v>
      </c>
      <c r="H66" s="42" t="s">
        <v>0</v>
      </c>
      <c r="I66" s="42" t="s">
        <v>0</v>
      </c>
      <c r="J66" s="42" t="s">
        <v>0</v>
      </c>
      <c r="K66" s="185" t="s">
        <v>261</v>
      </c>
      <c r="L66" s="43" t="s">
        <v>124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12" ht="15" thickBot="1">
      <c r="A67" s="69" t="s">
        <v>100</v>
      </c>
      <c r="B67" s="33">
        <v>21.800182</v>
      </c>
      <c r="C67" s="33">
        <v>2.223258</v>
      </c>
      <c r="D67" s="33">
        <v>6.029595</v>
      </c>
      <c r="E67" s="33">
        <v>1.446337</v>
      </c>
      <c r="F67" s="67" t="s">
        <v>261</v>
      </c>
      <c r="G67" s="33" t="s">
        <v>261</v>
      </c>
      <c r="H67" s="33" t="s">
        <v>0</v>
      </c>
      <c r="I67" s="33">
        <v>0.571047</v>
      </c>
      <c r="J67" s="33" t="s">
        <v>0</v>
      </c>
      <c r="K67" s="67" t="s">
        <v>261</v>
      </c>
      <c r="L67" s="73" t="s">
        <v>125</v>
      </c>
    </row>
    <row r="68" spans="1:64" s="16" customFormat="1" ht="19.5" thickBot="1">
      <c r="A68" s="74" t="s">
        <v>126</v>
      </c>
      <c r="B68" s="18">
        <v>6328.812199</v>
      </c>
      <c r="C68" s="18">
        <v>8237.52043</v>
      </c>
      <c r="D68" s="18">
        <v>5868.567797</v>
      </c>
      <c r="E68" s="18">
        <v>8022.299952</v>
      </c>
      <c r="F68" s="177" t="s">
        <v>261</v>
      </c>
      <c r="G68" s="18" t="s">
        <v>261</v>
      </c>
      <c r="H68" s="18">
        <v>9376.279299</v>
      </c>
      <c r="I68" s="18">
        <v>8046.718239</v>
      </c>
      <c r="J68" s="18">
        <v>11100.941592</v>
      </c>
      <c r="K68" s="177" t="s">
        <v>261</v>
      </c>
      <c r="L68" s="75" t="s">
        <v>127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12" ht="15" thickBot="1">
      <c r="A69" s="66" t="s">
        <v>128</v>
      </c>
      <c r="B69" s="33">
        <v>744.739232</v>
      </c>
      <c r="C69" s="33">
        <v>632.066539</v>
      </c>
      <c r="D69" s="33">
        <v>817.06607</v>
      </c>
      <c r="E69" s="33">
        <v>714.557129</v>
      </c>
      <c r="F69" s="67" t="s">
        <v>261</v>
      </c>
      <c r="G69" s="33" t="s">
        <v>261</v>
      </c>
      <c r="H69" s="33">
        <v>690.891344</v>
      </c>
      <c r="I69" s="33">
        <v>213.085146</v>
      </c>
      <c r="J69" s="33">
        <v>269.458581</v>
      </c>
      <c r="K69" s="67" t="s">
        <v>261</v>
      </c>
      <c r="L69" s="76" t="s">
        <v>129</v>
      </c>
    </row>
    <row r="70" spans="1:12" ht="15" thickBot="1">
      <c r="A70" s="77" t="s">
        <v>130</v>
      </c>
      <c r="B70" s="78">
        <v>5584.072967</v>
      </c>
      <c r="C70" s="78">
        <v>7605.453891</v>
      </c>
      <c r="D70" s="78">
        <v>5051.501727</v>
      </c>
      <c r="E70" s="78">
        <v>7307.742823</v>
      </c>
      <c r="F70" s="192" t="s">
        <v>261</v>
      </c>
      <c r="G70" s="78" t="s">
        <v>261</v>
      </c>
      <c r="H70" s="78">
        <v>8685.387955</v>
      </c>
      <c r="I70" s="78">
        <v>7833.633093</v>
      </c>
      <c r="J70" s="78">
        <v>10831.483011</v>
      </c>
      <c r="K70" s="192" t="s">
        <v>261</v>
      </c>
      <c r="L70" s="79" t="s">
        <v>125</v>
      </c>
    </row>
    <row r="71" spans="1:12" ht="13.5" thickBot="1">
      <c r="A71" s="80" t="s">
        <v>131</v>
      </c>
      <c r="B71" s="81">
        <v>2899.526803</v>
      </c>
      <c r="C71" s="81">
        <v>5215.50193</v>
      </c>
      <c r="D71" s="81">
        <v>2008.90249</v>
      </c>
      <c r="E71" s="81">
        <v>3170.630113</v>
      </c>
      <c r="F71" s="194" t="s">
        <v>261</v>
      </c>
      <c r="G71" s="81" t="s">
        <v>261</v>
      </c>
      <c r="H71" s="81">
        <v>673.849963</v>
      </c>
      <c r="I71" s="81">
        <v>1418.579098</v>
      </c>
      <c r="J71" s="81">
        <v>1672.330405</v>
      </c>
      <c r="K71" s="194" t="s">
        <v>261</v>
      </c>
      <c r="L71" s="82" t="s">
        <v>132</v>
      </c>
    </row>
    <row r="72" spans="1:64" s="90" customFormat="1" ht="25.5">
      <c r="A72" s="83" t="s">
        <v>133</v>
      </c>
      <c r="B72" s="84">
        <v>83.417523</v>
      </c>
      <c r="C72" s="84">
        <v>102.020094</v>
      </c>
      <c r="D72" s="84">
        <v>434.250831</v>
      </c>
      <c r="E72" s="84">
        <v>253.529146</v>
      </c>
      <c r="F72" s="196" t="s">
        <v>261</v>
      </c>
      <c r="G72" s="84" t="s">
        <v>261</v>
      </c>
      <c r="H72" s="84">
        <v>9.07125</v>
      </c>
      <c r="I72" s="84">
        <v>3.935071</v>
      </c>
      <c r="J72" s="84">
        <v>2.569506</v>
      </c>
      <c r="K72" s="196" t="s">
        <v>261</v>
      </c>
      <c r="L72" s="85" t="s">
        <v>134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12" ht="12.75">
      <c r="A73" s="44" t="s">
        <v>135</v>
      </c>
      <c r="B73" s="50">
        <v>18.218006</v>
      </c>
      <c r="C73" s="50">
        <v>21.151456</v>
      </c>
      <c r="D73" s="50">
        <v>53.233473</v>
      </c>
      <c r="E73" s="50">
        <v>41.27919</v>
      </c>
      <c r="F73" s="186" t="s">
        <v>261</v>
      </c>
      <c r="G73" s="50" t="s">
        <v>261</v>
      </c>
      <c r="H73" s="50">
        <v>0.078857</v>
      </c>
      <c r="I73" s="50" t="s">
        <v>0</v>
      </c>
      <c r="J73" s="50" t="s">
        <v>0</v>
      </c>
      <c r="K73" s="186" t="s">
        <v>261</v>
      </c>
      <c r="L73" s="45" t="s">
        <v>136</v>
      </c>
    </row>
    <row r="74" spans="1:12" ht="13.5" thickBot="1">
      <c r="A74" s="86" t="s">
        <v>137</v>
      </c>
      <c r="B74" s="87">
        <v>65.199517</v>
      </c>
      <c r="C74" s="87">
        <v>80.868638</v>
      </c>
      <c r="D74" s="87">
        <v>381.017358</v>
      </c>
      <c r="E74" s="87">
        <v>212.249956</v>
      </c>
      <c r="F74" s="201" t="s">
        <v>261</v>
      </c>
      <c r="G74" s="87" t="s">
        <v>261</v>
      </c>
      <c r="H74" s="87">
        <v>8.992393</v>
      </c>
      <c r="I74" s="87">
        <v>3.935067</v>
      </c>
      <c r="J74" s="87">
        <v>2.569506</v>
      </c>
      <c r="K74" s="201" t="s">
        <v>261</v>
      </c>
      <c r="L74" s="88" t="s">
        <v>138</v>
      </c>
    </row>
    <row r="75" spans="1:12" ht="25.5">
      <c r="A75" s="89" t="s">
        <v>139</v>
      </c>
      <c r="B75" s="22">
        <v>303.221655</v>
      </c>
      <c r="C75" s="22">
        <v>147.15201</v>
      </c>
      <c r="D75" s="22">
        <v>275.559382</v>
      </c>
      <c r="E75" s="22">
        <v>766.493379</v>
      </c>
      <c r="F75" s="202" t="s">
        <v>261</v>
      </c>
      <c r="G75" s="22" t="s">
        <v>261</v>
      </c>
      <c r="H75" s="22">
        <v>299.974762</v>
      </c>
      <c r="I75" s="22">
        <v>279.663178</v>
      </c>
      <c r="J75" s="22">
        <v>45.828</v>
      </c>
      <c r="K75" s="202" t="s">
        <v>261</v>
      </c>
      <c r="L75" s="85" t="s">
        <v>140</v>
      </c>
    </row>
    <row r="76" spans="1:12" ht="12.75">
      <c r="A76" s="41" t="s">
        <v>141</v>
      </c>
      <c r="B76" s="50">
        <v>196.035906</v>
      </c>
      <c r="C76" s="50">
        <v>17.014863</v>
      </c>
      <c r="D76" s="50">
        <v>46.625569</v>
      </c>
      <c r="E76" s="50">
        <v>41.753842</v>
      </c>
      <c r="F76" s="186" t="s">
        <v>261</v>
      </c>
      <c r="G76" s="50" t="s">
        <v>261</v>
      </c>
      <c r="H76" s="50">
        <v>119.107256</v>
      </c>
      <c r="I76" s="50">
        <v>143.276079</v>
      </c>
      <c r="J76" s="50">
        <v>0.31898</v>
      </c>
      <c r="K76" s="186" t="s">
        <v>261</v>
      </c>
      <c r="L76" s="43" t="s">
        <v>142</v>
      </c>
    </row>
    <row r="77" spans="1:12" ht="12.75">
      <c r="A77" s="41" t="s">
        <v>143</v>
      </c>
      <c r="B77" s="50">
        <v>22.138255</v>
      </c>
      <c r="C77" s="50">
        <v>43.598938</v>
      </c>
      <c r="D77" s="50">
        <v>52.864946</v>
      </c>
      <c r="E77" s="50">
        <v>544.031059</v>
      </c>
      <c r="F77" s="186" t="s">
        <v>261</v>
      </c>
      <c r="G77" s="50" t="s">
        <v>261</v>
      </c>
      <c r="H77" s="50">
        <v>107.845998</v>
      </c>
      <c r="I77" s="50">
        <v>40.610064</v>
      </c>
      <c r="J77" s="50">
        <v>40.043218</v>
      </c>
      <c r="K77" s="186" t="s">
        <v>261</v>
      </c>
      <c r="L77" s="43" t="s">
        <v>144</v>
      </c>
    </row>
    <row r="78" spans="1:12" ht="12.75">
      <c r="A78" s="41" t="s">
        <v>145</v>
      </c>
      <c r="B78" s="50">
        <v>1.504148</v>
      </c>
      <c r="C78" s="50">
        <v>0.203923</v>
      </c>
      <c r="D78" s="50">
        <v>2.046509</v>
      </c>
      <c r="E78" s="50">
        <v>1.009457</v>
      </c>
      <c r="F78" s="186" t="s">
        <v>261</v>
      </c>
      <c r="G78" s="50" t="s">
        <v>261</v>
      </c>
      <c r="H78" s="50" t="s">
        <v>0</v>
      </c>
      <c r="I78" s="50" t="s">
        <v>0</v>
      </c>
      <c r="J78" s="50" t="s">
        <v>0</v>
      </c>
      <c r="K78" s="186" t="s">
        <v>261</v>
      </c>
      <c r="L78" s="43" t="s">
        <v>146</v>
      </c>
    </row>
    <row r="79" spans="1:64" s="94" customFormat="1" ht="12.75">
      <c r="A79" s="41" t="s">
        <v>147</v>
      </c>
      <c r="B79" s="50">
        <v>24.838246</v>
      </c>
      <c r="C79" s="50">
        <v>4.387108</v>
      </c>
      <c r="D79" s="50">
        <v>92.78923</v>
      </c>
      <c r="E79" s="50">
        <v>13.094664</v>
      </c>
      <c r="F79" s="186" t="s">
        <v>261</v>
      </c>
      <c r="G79" s="50" t="s">
        <v>261</v>
      </c>
      <c r="H79" s="50">
        <v>70.938345</v>
      </c>
      <c r="I79" s="50">
        <v>94.481781</v>
      </c>
      <c r="J79" s="50">
        <v>3.778229</v>
      </c>
      <c r="K79" s="186" t="s">
        <v>261</v>
      </c>
      <c r="L79" s="43" t="s">
        <v>148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12" ht="12.75">
      <c r="A80" s="41" t="s">
        <v>149</v>
      </c>
      <c r="B80" s="50">
        <v>57.262153</v>
      </c>
      <c r="C80" s="50">
        <v>77.797531</v>
      </c>
      <c r="D80" s="50">
        <v>76.367402</v>
      </c>
      <c r="E80" s="50">
        <v>147.903347</v>
      </c>
      <c r="F80" s="186" t="s">
        <v>261</v>
      </c>
      <c r="G80" s="50" t="s">
        <v>261</v>
      </c>
      <c r="H80" s="50">
        <v>1.58308</v>
      </c>
      <c r="I80" s="50">
        <v>1.215477</v>
      </c>
      <c r="J80" s="50">
        <v>1.362608</v>
      </c>
      <c r="K80" s="186" t="s">
        <v>261</v>
      </c>
      <c r="L80" s="43" t="s">
        <v>150</v>
      </c>
    </row>
    <row r="81" spans="1:12" ht="12.75">
      <c r="A81" s="44" t="s">
        <v>70</v>
      </c>
      <c r="B81" s="50">
        <v>1.442947</v>
      </c>
      <c r="C81" s="50">
        <v>4.149647</v>
      </c>
      <c r="D81" s="50">
        <v>4.865726</v>
      </c>
      <c r="E81" s="50">
        <v>18.70101</v>
      </c>
      <c r="F81" s="186" t="s">
        <v>261</v>
      </c>
      <c r="G81" s="50" t="s">
        <v>261</v>
      </c>
      <c r="H81" s="50">
        <v>0.495512</v>
      </c>
      <c r="I81" s="50">
        <v>0.079716</v>
      </c>
      <c r="J81" s="50">
        <v>0.324965</v>
      </c>
      <c r="K81" s="186" t="s">
        <v>261</v>
      </c>
      <c r="L81" s="45" t="s">
        <v>71</v>
      </c>
    </row>
    <row r="82" spans="1:64" s="16" customFormat="1" ht="12.75">
      <c r="A82" s="91" t="s">
        <v>151</v>
      </c>
      <c r="B82" s="25">
        <v>2297.906986</v>
      </c>
      <c r="C82" s="25">
        <v>2140.779857</v>
      </c>
      <c r="D82" s="25">
        <v>2332.789024</v>
      </c>
      <c r="E82" s="25">
        <v>3117.090185</v>
      </c>
      <c r="F82" s="179" t="s">
        <v>261</v>
      </c>
      <c r="G82" s="25" t="s">
        <v>261</v>
      </c>
      <c r="H82" s="25">
        <v>7702.49198</v>
      </c>
      <c r="I82" s="25">
        <v>6131.455746</v>
      </c>
      <c r="J82" s="25">
        <v>9110.7551</v>
      </c>
      <c r="K82" s="179" t="s">
        <v>261</v>
      </c>
      <c r="L82" s="92" t="s">
        <v>152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12" ht="12.75" customHeight="1">
      <c r="A83" s="44" t="s">
        <v>153</v>
      </c>
      <c r="B83" s="50">
        <v>57.793934</v>
      </c>
      <c r="C83" s="50">
        <v>24.708595</v>
      </c>
      <c r="D83" s="50">
        <v>6.140105</v>
      </c>
      <c r="E83" s="50">
        <v>1.532238</v>
      </c>
      <c r="F83" s="186" t="s">
        <v>261</v>
      </c>
      <c r="G83" s="50" t="s">
        <v>261</v>
      </c>
      <c r="H83" s="50" t="s">
        <v>0</v>
      </c>
      <c r="I83" s="50" t="s">
        <v>0</v>
      </c>
      <c r="J83" s="50">
        <v>0.075</v>
      </c>
      <c r="K83" s="186" t="s">
        <v>261</v>
      </c>
      <c r="L83" s="43" t="s">
        <v>154</v>
      </c>
    </row>
    <row r="84" spans="1:12" ht="12.75" customHeight="1">
      <c r="A84" s="44" t="s">
        <v>155</v>
      </c>
      <c r="B84" s="42">
        <v>1.575746</v>
      </c>
      <c r="C84" s="42">
        <v>13.986281</v>
      </c>
      <c r="D84" s="42">
        <v>52.511733</v>
      </c>
      <c r="E84" s="42">
        <v>34.611553</v>
      </c>
      <c r="F84" s="185" t="s">
        <v>261</v>
      </c>
      <c r="G84" s="42" t="s">
        <v>261</v>
      </c>
      <c r="H84" s="42">
        <v>11.115161</v>
      </c>
      <c r="I84" s="42">
        <v>4.141661</v>
      </c>
      <c r="J84" s="42">
        <v>8.264662</v>
      </c>
      <c r="K84" s="185" t="s">
        <v>261</v>
      </c>
      <c r="L84" s="43" t="s">
        <v>156</v>
      </c>
    </row>
    <row r="85" spans="1:12" ht="12.75" customHeight="1">
      <c r="A85" s="41" t="s">
        <v>157</v>
      </c>
      <c r="B85" s="42">
        <v>1614.043291</v>
      </c>
      <c r="C85" s="42">
        <v>1295.584947</v>
      </c>
      <c r="D85" s="42">
        <v>1426.68922</v>
      </c>
      <c r="E85" s="42">
        <v>2085.129136</v>
      </c>
      <c r="F85" s="185" t="s">
        <v>261</v>
      </c>
      <c r="G85" s="42" t="s">
        <v>261</v>
      </c>
      <c r="H85" s="42">
        <v>7553.535659</v>
      </c>
      <c r="I85" s="42">
        <v>5932.247948</v>
      </c>
      <c r="J85" s="42">
        <v>9033.863161</v>
      </c>
      <c r="K85" s="185" t="s">
        <v>261</v>
      </c>
      <c r="L85" s="43" t="s">
        <v>158</v>
      </c>
    </row>
    <row r="86" spans="1:12" ht="12.75" customHeight="1">
      <c r="A86" s="41" t="s">
        <v>159</v>
      </c>
      <c r="B86" s="42">
        <v>39.827775</v>
      </c>
      <c r="C86" s="42">
        <v>2.659885</v>
      </c>
      <c r="D86" s="42">
        <v>5.047306</v>
      </c>
      <c r="E86" s="42">
        <v>4.26137</v>
      </c>
      <c r="F86" s="185" t="s">
        <v>261</v>
      </c>
      <c r="G86" s="42" t="s">
        <v>261</v>
      </c>
      <c r="H86" s="42">
        <v>1.29985</v>
      </c>
      <c r="I86" s="42">
        <v>0.092629</v>
      </c>
      <c r="J86" s="42">
        <v>0.085742</v>
      </c>
      <c r="K86" s="185" t="s">
        <v>261</v>
      </c>
      <c r="L86" s="43" t="s">
        <v>160</v>
      </c>
    </row>
    <row r="87" spans="1:12" ht="12.75" customHeight="1">
      <c r="A87" s="41" t="s">
        <v>161</v>
      </c>
      <c r="B87" s="42">
        <v>276.56116</v>
      </c>
      <c r="C87" s="42">
        <v>579.365681</v>
      </c>
      <c r="D87" s="42">
        <v>548.538207</v>
      </c>
      <c r="E87" s="42">
        <v>558.642905</v>
      </c>
      <c r="F87" s="185" t="s">
        <v>261</v>
      </c>
      <c r="G87" s="42" t="s">
        <v>261</v>
      </c>
      <c r="H87" s="42">
        <v>72.588186</v>
      </c>
      <c r="I87" s="42">
        <v>164.581293</v>
      </c>
      <c r="J87" s="42">
        <v>61.856917</v>
      </c>
      <c r="K87" s="185" t="s">
        <v>261</v>
      </c>
      <c r="L87" s="43" t="s">
        <v>162</v>
      </c>
    </row>
    <row r="88" spans="1:12" ht="12.75" customHeight="1">
      <c r="A88" s="41" t="s">
        <v>163</v>
      </c>
      <c r="B88" s="42" t="s">
        <v>0</v>
      </c>
      <c r="C88" s="42" t="s">
        <v>0</v>
      </c>
      <c r="D88" s="42">
        <v>0.693555</v>
      </c>
      <c r="E88" s="42">
        <v>0.188662</v>
      </c>
      <c r="F88" s="185" t="s">
        <v>261</v>
      </c>
      <c r="G88" s="42" t="s">
        <v>261</v>
      </c>
      <c r="H88" s="42" t="s">
        <v>0</v>
      </c>
      <c r="I88" s="42" t="s">
        <v>0</v>
      </c>
      <c r="J88" s="42" t="s">
        <v>0</v>
      </c>
      <c r="K88" s="185" t="s">
        <v>261</v>
      </c>
      <c r="L88" s="43" t="s">
        <v>164</v>
      </c>
    </row>
    <row r="89" spans="1:64" s="94" customFormat="1" ht="12.75" customHeight="1">
      <c r="A89" s="41" t="s">
        <v>165</v>
      </c>
      <c r="B89" s="42">
        <v>265.31498</v>
      </c>
      <c r="C89" s="42">
        <v>174.151559</v>
      </c>
      <c r="D89" s="42">
        <v>205.365166</v>
      </c>
      <c r="E89" s="42">
        <v>314.805034</v>
      </c>
      <c r="F89" s="185" t="s">
        <v>261</v>
      </c>
      <c r="G89" s="42" t="s">
        <v>261</v>
      </c>
      <c r="H89" s="42">
        <v>55.580165</v>
      </c>
      <c r="I89" s="42">
        <v>7.915207</v>
      </c>
      <c r="J89" s="42">
        <v>1.248274</v>
      </c>
      <c r="K89" s="185" t="s">
        <v>261</v>
      </c>
      <c r="L89" s="43" t="s">
        <v>166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1:12" ht="12.75" customHeight="1">
      <c r="A90" s="41" t="s">
        <v>167</v>
      </c>
      <c r="B90" s="42">
        <v>17.529277</v>
      </c>
      <c r="C90" s="42">
        <v>38.463317</v>
      </c>
      <c r="D90" s="42">
        <v>70.43906</v>
      </c>
      <c r="E90" s="42">
        <v>96.339233</v>
      </c>
      <c r="F90" s="185" t="s">
        <v>261</v>
      </c>
      <c r="G90" s="42" t="s">
        <v>261</v>
      </c>
      <c r="H90" s="42">
        <v>7.775589</v>
      </c>
      <c r="I90" s="42">
        <v>22.303624</v>
      </c>
      <c r="J90" s="42">
        <v>5.211806</v>
      </c>
      <c r="K90" s="185" t="s">
        <v>261</v>
      </c>
      <c r="L90" s="43" t="s">
        <v>168</v>
      </c>
    </row>
    <row r="91" spans="1:64" s="16" customFormat="1" ht="12.75" customHeight="1">
      <c r="A91" s="44" t="s">
        <v>169</v>
      </c>
      <c r="B91" s="42" t="s">
        <v>0</v>
      </c>
      <c r="C91" s="42">
        <v>0.189577</v>
      </c>
      <c r="D91" s="42">
        <v>0.360005</v>
      </c>
      <c r="E91" s="42">
        <v>0.433794</v>
      </c>
      <c r="F91" s="185" t="s">
        <v>261</v>
      </c>
      <c r="G91" s="42" t="s">
        <v>261</v>
      </c>
      <c r="H91" s="42" t="s">
        <v>0</v>
      </c>
      <c r="I91" s="42" t="s">
        <v>0</v>
      </c>
      <c r="J91" s="42" t="s">
        <v>0</v>
      </c>
      <c r="K91" s="185" t="s">
        <v>261</v>
      </c>
      <c r="L91" s="43" t="s">
        <v>170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s="16" customFormat="1" ht="12.75" customHeight="1" thickBot="1">
      <c r="A92" s="44" t="s">
        <v>70</v>
      </c>
      <c r="B92" s="93">
        <v>25.232605</v>
      </c>
      <c r="C92" s="93">
        <v>11.670015</v>
      </c>
      <c r="D92" s="93">
        <v>17.004667</v>
      </c>
      <c r="E92" s="93">
        <v>21.14626</v>
      </c>
      <c r="F92" s="232" t="s">
        <v>261</v>
      </c>
      <c r="G92" s="42" t="s">
        <v>261</v>
      </c>
      <c r="H92" s="42">
        <v>0.576418</v>
      </c>
      <c r="I92" s="42">
        <v>0.173383</v>
      </c>
      <c r="J92" s="42">
        <v>0.149538</v>
      </c>
      <c r="K92" s="185" t="s">
        <v>261</v>
      </c>
      <c r="L92" s="45" t="s">
        <v>71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s="16" customFormat="1" ht="19.5" thickBot="1">
      <c r="A93" s="17" t="s">
        <v>171</v>
      </c>
      <c r="B93" s="18">
        <v>234.844665</v>
      </c>
      <c r="C93" s="18">
        <v>592.965317</v>
      </c>
      <c r="D93" s="18">
        <v>273.381619</v>
      </c>
      <c r="E93" s="18">
        <v>257.596772</v>
      </c>
      <c r="F93" s="177" t="s">
        <v>261</v>
      </c>
      <c r="G93" s="18" t="s">
        <v>261</v>
      </c>
      <c r="H93" s="18">
        <v>16.665137</v>
      </c>
      <c r="I93" s="18">
        <v>106.707341</v>
      </c>
      <c r="J93" s="18">
        <v>11.065764</v>
      </c>
      <c r="K93" s="177" t="s">
        <v>261</v>
      </c>
      <c r="L93" s="65" t="s">
        <v>172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12" ht="29.25" thickBot="1">
      <c r="A94" s="69" t="s">
        <v>173</v>
      </c>
      <c r="B94" s="33">
        <v>39.609521</v>
      </c>
      <c r="C94" s="33">
        <v>28.695832</v>
      </c>
      <c r="D94" s="33">
        <v>52.687401</v>
      </c>
      <c r="E94" s="33">
        <v>35.563053</v>
      </c>
      <c r="F94" s="67" t="s">
        <v>261</v>
      </c>
      <c r="G94" s="33" t="s">
        <v>261</v>
      </c>
      <c r="H94" s="33" t="s">
        <v>0</v>
      </c>
      <c r="I94" s="33" t="s">
        <v>0</v>
      </c>
      <c r="J94" s="33" t="s">
        <v>0</v>
      </c>
      <c r="K94" s="67" t="s">
        <v>261</v>
      </c>
      <c r="L94" s="96" t="s">
        <v>174</v>
      </c>
    </row>
    <row r="95" spans="1:12" ht="15" thickBot="1">
      <c r="A95" s="97" t="s">
        <v>100</v>
      </c>
      <c r="B95" s="60">
        <v>195.235144</v>
      </c>
      <c r="C95" s="60">
        <v>564.269485</v>
      </c>
      <c r="D95" s="60">
        <v>220.694218</v>
      </c>
      <c r="E95" s="60">
        <v>222.033719</v>
      </c>
      <c r="F95" s="188" t="s">
        <v>261</v>
      </c>
      <c r="G95" s="60" t="s">
        <v>261</v>
      </c>
      <c r="H95" s="60">
        <v>16.618083</v>
      </c>
      <c r="I95" s="60">
        <v>106.704968</v>
      </c>
      <c r="J95" s="60">
        <v>11.05788</v>
      </c>
      <c r="K95" s="188" t="s">
        <v>261</v>
      </c>
      <c r="L95" s="79" t="s">
        <v>125</v>
      </c>
    </row>
    <row r="96" spans="1:12" ht="12.75">
      <c r="A96" s="98" t="s">
        <v>252</v>
      </c>
      <c r="B96" s="22">
        <v>19.925311</v>
      </c>
      <c r="C96" s="22">
        <v>45.797957</v>
      </c>
      <c r="D96" s="22">
        <v>21.96298</v>
      </c>
      <c r="E96" s="22">
        <v>48.041841</v>
      </c>
      <c r="F96" s="202" t="s">
        <v>261</v>
      </c>
      <c r="G96" s="22" t="s">
        <v>261</v>
      </c>
      <c r="H96" s="22">
        <v>13.622749</v>
      </c>
      <c r="I96" s="22">
        <v>14.875735</v>
      </c>
      <c r="J96" s="22">
        <v>8.665622</v>
      </c>
      <c r="K96" s="202" t="s">
        <v>261</v>
      </c>
      <c r="L96" s="85" t="s">
        <v>253</v>
      </c>
    </row>
    <row r="97" spans="1:12" ht="12.75">
      <c r="A97" s="41" t="s">
        <v>177</v>
      </c>
      <c r="B97" s="42">
        <v>6.056653</v>
      </c>
      <c r="C97" s="42">
        <v>29.954576</v>
      </c>
      <c r="D97" s="42">
        <v>11.220461</v>
      </c>
      <c r="E97" s="42">
        <v>29.270464</v>
      </c>
      <c r="F97" s="185" t="s">
        <v>261</v>
      </c>
      <c r="G97" s="42" t="s">
        <v>261</v>
      </c>
      <c r="H97" s="42">
        <v>0.489807</v>
      </c>
      <c r="I97" s="42">
        <v>0.858733</v>
      </c>
      <c r="J97" s="42">
        <v>0.383182</v>
      </c>
      <c r="K97" s="185" t="s">
        <v>261</v>
      </c>
      <c r="L97" s="43" t="s">
        <v>178</v>
      </c>
    </row>
    <row r="98" spans="1:12" ht="12.75">
      <c r="A98" s="41" t="s">
        <v>179</v>
      </c>
      <c r="B98" s="42">
        <v>0.336481</v>
      </c>
      <c r="C98" s="42">
        <v>1.494268</v>
      </c>
      <c r="D98" s="42">
        <v>0.344092</v>
      </c>
      <c r="E98" s="42">
        <v>16.139725</v>
      </c>
      <c r="F98" s="185" t="s">
        <v>261</v>
      </c>
      <c r="G98" s="42" t="s">
        <v>261</v>
      </c>
      <c r="H98" s="42">
        <v>1.059627</v>
      </c>
      <c r="I98" s="42">
        <v>1.94775</v>
      </c>
      <c r="J98" s="42">
        <v>1.798194</v>
      </c>
      <c r="K98" s="185" t="s">
        <v>261</v>
      </c>
      <c r="L98" s="43" t="s">
        <v>180</v>
      </c>
    </row>
    <row r="99" spans="1:12" ht="12.75">
      <c r="A99" s="41" t="s">
        <v>181</v>
      </c>
      <c r="B99" s="42">
        <v>0.205382</v>
      </c>
      <c r="C99" s="42">
        <v>0.161772</v>
      </c>
      <c r="D99" s="42">
        <v>0.686853</v>
      </c>
      <c r="E99" s="42">
        <v>1.214027</v>
      </c>
      <c r="F99" s="185" t="s">
        <v>261</v>
      </c>
      <c r="G99" s="42" t="s">
        <v>261</v>
      </c>
      <c r="H99" s="42">
        <v>0.242578</v>
      </c>
      <c r="I99" s="42">
        <v>0.056542</v>
      </c>
      <c r="J99" s="42" t="s">
        <v>0</v>
      </c>
      <c r="K99" s="185" t="s">
        <v>261</v>
      </c>
      <c r="L99" s="43" t="s">
        <v>182</v>
      </c>
    </row>
    <row r="100" spans="1:12" ht="12.75">
      <c r="A100" s="41" t="s">
        <v>183</v>
      </c>
      <c r="B100" s="42">
        <v>4.583481</v>
      </c>
      <c r="C100" s="42">
        <v>0.744707</v>
      </c>
      <c r="D100" s="42">
        <v>1.461219</v>
      </c>
      <c r="E100" s="42">
        <v>1.256473</v>
      </c>
      <c r="F100" s="185" t="s">
        <v>261</v>
      </c>
      <c r="G100" s="42" t="s">
        <v>261</v>
      </c>
      <c r="H100" s="42">
        <v>11.00945</v>
      </c>
      <c r="I100" s="42">
        <v>8.331049</v>
      </c>
      <c r="J100" s="42">
        <v>6.484246</v>
      </c>
      <c r="K100" s="185" t="s">
        <v>261</v>
      </c>
      <c r="L100" s="43" t="s">
        <v>184</v>
      </c>
    </row>
    <row r="101" spans="1:12" ht="12.75">
      <c r="A101" s="41" t="s">
        <v>70</v>
      </c>
      <c r="B101" s="42">
        <v>8.743314</v>
      </c>
      <c r="C101" s="42">
        <v>13.442634</v>
      </c>
      <c r="D101" s="42">
        <v>8.250355</v>
      </c>
      <c r="E101" s="42">
        <v>0.161152</v>
      </c>
      <c r="F101" s="185" t="s">
        <v>261</v>
      </c>
      <c r="G101" s="42" t="s">
        <v>261</v>
      </c>
      <c r="H101" s="42">
        <v>0.821287</v>
      </c>
      <c r="I101" s="42">
        <v>3.681661</v>
      </c>
      <c r="J101" s="42" t="s">
        <v>0</v>
      </c>
      <c r="K101" s="185" t="s">
        <v>261</v>
      </c>
      <c r="L101" s="43" t="s">
        <v>71</v>
      </c>
    </row>
    <row r="102" spans="1:12" ht="25.5">
      <c r="A102" s="99" t="s">
        <v>185</v>
      </c>
      <c r="B102" s="70">
        <v>21.773111</v>
      </c>
      <c r="C102" s="70">
        <v>9.48636</v>
      </c>
      <c r="D102" s="70">
        <v>6.02648</v>
      </c>
      <c r="E102" s="70">
        <v>4.015858</v>
      </c>
      <c r="F102" s="190" t="s">
        <v>261</v>
      </c>
      <c r="G102" s="70" t="s">
        <v>261</v>
      </c>
      <c r="H102" s="70">
        <v>0.13047</v>
      </c>
      <c r="I102" s="70" t="s">
        <v>0</v>
      </c>
      <c r="J102" s="70" t="s">
        <v>0</v>
      </c>
      <c r="K102" s="190" t="s">
        <v>261</v>
      </c>
      <c r="L102" s="100" t="s">
        <v>186</v>
      </c>
    </row>
    <row r="103" spans="1:12" ht="25.5">
      <c r="A103" s="99" t="s">
        <v>187</v>
      </c>
      <c r="B103" s="54">
        <v>5.453352</v>
      </c>
      <c r="C103" s="54">
        <v>57.969537</v>
      </c>
      <c r="D103" s="54">
        <v>14.196158</v>
      </c>
      <c r="E103" s="54">
        <v>23.829008</v>
      </c>
      <c r="F103" s="231" t="s">
        <v>261</v>
      </c>
      <c r="G103" s="70" t="s">
        <v>261</v>
      </c>
      <c r="H103" s="70">
        <v>0.183983</v>
      </c>
      <c r="I103" s="70">
        <v>0.348688</v>
      </c>
      <c r="J103" s="70">
        <v>0.27968</v>
      </c>
      <c r="K103" s="190" t="s">
        <v>261</v>
      </c>
      <c r="L103" s="100" t="s">
        <v>188</v>
      </c>
    </row>
    <row r="104" spans="1:12" ht="13.5" thickBot="1">
      <c r="A104" s="55" t="s">
        <v>189</v>
      </c>
      <c r="B104" s="56">
        <v>148.08337</v>
      </c>
      <c r="C104" s="56">
        <v>451.015631</v>
      </c>
      <c r="D104" s="56">
        <v>178.5086</v>
      </c>
      <c r="E104" s="56">
        <v>146.147012</v>
      </c>
      <c r="F104" s="204" t="s">
        <v>261</v>
      </c>
      <c r="G104" s="56" t="s">
        <v>261</v>
      </c>
      <c r="H104" s="56">
        <v>2.680881</v>
      </c>
      <c r="I104" s="56">
        <v>91.467089</v>
      </c>
      <c r="J104" s="56">
        <v>2.072578</v>
      </c>
      <c r="K104" s="204" t="s">
        <v>261</v>
      </c>
      <c r="L104" s="58" t="s">
        <v>190</v>
      </c>
    </row>
    <row r="105" spans="1:64" s="106" customFormat="1" ht="12.75">
      <c r="A105" s="101" t="s">
        <v>191</v>
      </c>
      <c r="B105" s="102"/>
      <c r="C105" s="102"/>
      <c r="D105" s="102"/>
      <c r="E105" s="102"/>
      <c r="F105" s="102"/>
      <c r="G105" s="103"/>
      <c r="H105" s="103"/>
      <c r="I105" s="103"/>
      <c r="J105" s="103"/>
      <c r="K105" s="103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</row>
    <row r="106" spans="1:64" s="106" customFormat="1" ht="12.75">
      <c r="A106" s="107" t="s">
        <v>255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322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</row>
    <row r="107" spans="1:64" s="106" customFormat="1" ht="12.75">
      <c r="A107" s="107" t="s">
        <v>257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</row>
    <row r="108" spans="1:80" s="106" customFormat="1" ht="12.75">
      <c r="A108" s="107" t="s">
        <v>331</v>
      </c>
      <c r="C108" s="105"/>
      <c r="G108" s="105"/>
      <c r="H108" s="105"/>
      <c r="I108" s="105"/>
      <c r="J108" s="105"/>
      <c r="K108" s="105"/>
      <c r="L108" s="104" t="s">
        <v>332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</row>
    <row r="109" spans="1:64" s="16" customFormat="1" ht="12.75">
      <c r="A109" s="107" t="s">
        <v>205</v>
      </c>
      <c r="G109" s="15"/>
      <c r="H109" s="15"/>
      <c r="I109" s="15"/>
      <c r="J109" s="15"/>
      <c r="K109" s="15"/>
      <c r="L109" s="108" t="s">
        <v>243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968503937007874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70"/>
  <sheetViews>
    <sheetView zoomScale="96" zoomScaleNormal="96" zoomScaleSheetLayoutView="75" workbookViewId="0" topLeftCell="A88">
      <selection activeCell="A139" sqref="A139"/>
    </sheetView>
  </sheetViews>
  <sheetFormatPr defaultColWidth="9.140625" defaultRowHeight="12.75"/>
  <cols>
    <col min="1" max="1" width="31.421875" style="109" customWidth="1"/>
    <col min="2" max="11" width="9.140625" style="6" customWidth="1"/>
    <col min="12" max="12" width="31.421875" style="112" customWidth="1"/>
    <col min="13" max="16384" width="9.140625" style="6" customWidth="1"/>
  </cols>
  <sheetData>
    <row r="1" spans="1:12" ht="18" customHeigh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9.5" customHeight="1">
      <c r="A2" s="1" t="s">
        <v>360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5.75" customHeight="1">
      <c r="A3" s="350" t="s">
        <v>346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2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">
        <v>2007</v>
      </c>
      <c r="H5" s="13">
        <v>2008</v>
      </c>
      <c r="I5" s="137">
        <v>2009</v>
      </c>
      <c r="J5" s="137">
        <v>2010</v>
      </c>
      <c r="K5" s="220">
        <v>2011</v>
      </c>
      <c r="L5" s="14" t="s">
        <v>9</v>
      </c>
    </row>
    <row r="6" spans="1:12" s="16" customFormat="1" ht="19.5" customHeight="1" thickBot="1">
      <c r="A6" s="17" t="s">
        <v>10</v>
      </c>
      <c r="B6" s="18">
        <v>13555.758258780003</v>
      </c>
      <c r="C6" s="18">
        <v>17993.97557660838</v>
      </c>
      <c r="D6" s="18">
        <v>15257.756868190556</v>
      </c>
      <c r="E6" s="18">
        <v>17392.048341480706</v>
      </c>
      <c r="F6" s="177" t="s">
        <v>261</v>
      </c>
      <c r="G6" s="18">
        <v>10679.595043564</v>
      </c>
      <c r="H6" s="18">
        <v>15228.840080373127</v>
      </c>
      <c r="I6" s="18">
        <v>10476.941922334263</v>
      </c>
      <c r="J6" s="18">
        <v>12237.925363175962</v>
      </c>
      <c r="K6" s="177" t="s">
        <v>261</v>
      </c>
      <c r="L6" s="19" t="s">
        <v>11</v>
      </c>
    </row>
    <row r="7" spans="1:12" ht="19.5" customHeight="1">
      <c r="A7" s="20" t="s">
        <v>12</v>
      </c>
      <c r="B7" s="21">
        <v>3916.1655800800004</v>
      </c>
      <c r="C7" s="21">
        <v>3987.639034351002</v>
      </c>
      <c r="D7" s="21">
        <v>3945.839329203162</v>
      </c>
      <c r="E7" s="21">
        <v>5029.505467993683</v>
      </c>
      <c r="F7" s="178" t="s">
        <v>261</v>
      </c>
      <c r="G7" s="21">
        <v>4891.632463564</v>
      </c>
      <c r="H7" s="21">
        <v>5504.730050040861</v>
      </c>
      <c r="I7" s="21">
        <v>3275.8289851963095</v>
      </c>
      <c r="J7" s="21">
        <v>4943.825415197394</v>
      </c>
      <c r="K7" s="178" t="s">
        <v>261</v>
      </c>
      <c r="L7" s="23" t="s">
        <v>13</v>
      </c>
    </row>
    <row r="8" spans="1:12" ht="20.1" customHeight="1">
      <c r="A8" s="24" t="s">
        <v>14</v>
      </c>
      <c r="B8" s="25">
        <v>9620.548957540002</v>
      </c>
      <c r="C8" s="25">
        <v>13942.20799638671</v>
      </c>
      <c r="D8" s="25">
        <v>11276.042896816918</v>
      </c>
      <c r="E8" s="25">
        <v>12269.960919809913</v>
      </c>
      <c r="F8" s="179" t="s">
        <v>261</v>
      </c>
      <c r="G8" s="25">
        <v>5781.751431736001</v>
      </c>
      <c r="H8" s="25">
        <v>8795.011615590725</v>
      </c>
      <c r="I8" s="25">
        <v>6265.1452907101475</v>
      </c>
      <c r="J8" s="25">
        <v>6223.464985591471</v>
      </c>
      <c r="K8" s="179" t="s">
        <v>261</v>
      </c>
      <c r="L8" s="26" t="s">
        <v>15</v>
      </c>
    </row>
    <row r="9" spans="1:12" ht="20.1" customHeight="1">
      <c r="A9" s="24" t="s">
        <v>209</v>
      </c>
      <c r="B9" s="25" t="s">
        <v>0</v>
      </c>
      <c r="C9" s="25" t="s">
        <v>0</v>
      </c>
      <c r="D9" s="25" t="s">
        <v>0</v>
      </c>
      <c r="E9" s="25" t="s">
        <v>0</v>
      </c>
      <c r="F9" s="179" t="s">
        <v>261</v>
      </c>
      <c r="G9" s="25">
        <v>3687.0023144</v>
      </c>
      <c r="H9" s="25">
        <v>4686.419177895777</v>
      </c>
      <c r="I9" s="25">
        <v>2843.2869770435527</v>
      </c>
      <c r="J9" s="25">
        <v>4302.506</v>
      </c>
      <c r="K9" s="179" t="s">
        <v>261</v>
      </c>
      <c r="L9" s="26" t="s">
        <v>210</v>
      </c>
    </row>
    <row r="10" spans="1:12" ht="20.1" customHeight="1" thickBot="1">
      <c r="A10" s="27" t="s">
        <v>244</v>
      </c>
      <c r="B10" s="21">
        <v>19.04372116</v>
      </c>
      <c r="C10" s="21">
        <v>64.12854587066468</v>
      </c>
      <c r="D10" s="21">
        <v>35.87464217047639</v>
      </c>
      <c r="E10" s="21">
        <v>92.58195367710921</v>
      </c>
      <c r="F10" s="178" t="s">
        <v>261</v>
      </c>
      <c r="G10" s="21">
        <v>6.211148264</v>
      </c>
      <c r="H10" s="21">
        <v>929.0984147415405</v>
      </c>
      <c r="I10" s="21">
        <v>935.9676464278052</v>
      </c>
      <c r="J10" s="21">
        <v>1070.634962387097</v>
      </c>
      <c r="K10" s="178" t="s">
        <v>261</v>
      </c>
      <c r="L10" s="28" t="s">
        <v>303</v>
      </c>
    </row>
    <row r="11" spans="1:12" s="16" customFormat="1" ht="19.5" thickBot="1">
      <c r="A11" s="29" t="s">
        <v>20</v>
      </c>
      <c r="B11" s="30">
        <v>6421.1528997000005</v>
      </c>
      <c r="C11" s="30">
        <v>9483.055635025543</v>
      </c>
      <c r="D11" s="30">
        <v>6364.7100619525745</v>
      </c>
      <c r="E11" s="30">
        <v>7113.330969430438</v>
      </c>
      <c r="F11" s="182" t="s">
        <v>261</v>
      </c>
      <c r="G11" s="30">
        <v>4852.0681997500005</v>
      </c>
      <c r="H11" s="30">
        <v>5228.188251242103</v>
      </c>
      <c r="I11" s="30">
        <v>3195.187813773868</v>
      </c>
      <c r="J11" s="30">
        <v>4684.061861737545</v>
      </c>
      <c r="K11" s="182" t="s">
        <v>261</v>
      </c>
      <c r="L11" s="31" t="s">
        <v>21</v>
      </c>
    </row>
    <row r="12" spans="1:12" ht="20.25" customHeight="1" thickBot="1">
      <c r="A12" s="32" t="s">
        <v>246</v>
      </c>
      <c r="B12" s="33">
        <v>3228.3506803999994</v>
      </c>
      <c r="C12" s="33">
        <v>3247.415226546287</v>
      </c>
      <c r="D12" s="33">
        <v>3164.1480239265115</v>
      </c>
      <c r="E12" s="33">
        <v>4073.0744722644113</v>
      </c>
      <c r="F12" s="67" t="s">
        <v>261</v>
      </c>
      <c r="G12" s="33">
        <v>4577.452138248001</v>
      </c>
      <c r="H12" s="33">
        <v>5014.013934849525</v>
      </c>
      <c r="I12" s="33">
        <v>3042.16638060502</v>
      </c>
      <c r="J12" s="33">
        <v>4469.57728706069</v>
      </c>
      <c r="K12" s="67" t="s">
        <v>261</v>
      </c>
      <c r="L12" s="35" t="s">
        <v>247</v>
      </c>
    </row>
    <row r="13" spans="1:12" ht="15.75" customHeight="1">
      <c r="A13" s="36" t="s">
        <v>24</v>
      </c>
      <c r="B13" s="25">
        <v>3313.0317794799994</v>
      </c>
      <c r="C13" s="25">
        <v>4054.436241902279</v>
      </c>
      <c r="D13" s="25">
        <v>2376.686904507584</v>
      </c>
      <c r="E13" s="25">
        <v>4119.846755347942</v>
      </c>
      <c r="F13" s="179" t="s">
        <v>261</v>
      </c>
      <c r="G13" s="25">
        <v>4598.891152514</v>
      </c>
      <c r="H13" s="22">
        <v>5070.913655223166</v>
      </c>
      <c r="I13" s="22">
        <v>3133.4970821712077</v>
      </c>
      <c r="J13" s="22">
        <v>4526.473024768663</v>
      </c>
      <c r="K13" s="202" t="s">
        <v>261</v>
      </c>
      <c r="L13" s="38" t="s">
        <v>215</v>
      </c>
    </row>
    <row r="14" spans="1:12" ht="12.75">
      <c r="A14" s="39" t="s">
        <v>26</v>
      </c>
      <c r="B14" s="21">
        <v>2399.29207238</v>
      </c>
      <c r="C14" s="21">
        <v>2420.471883212446</v>
      </c>
      <c r="D14" s="21">
        <v>2133.6364879299294</v>
      </c>
      <c r="E14" s="21">
        <v>3659.362700936788</v>
      </c>
      <c r="F14" s="178" t="s">
        <v>261</v>
      </c>
      <c r="G14" s="21">
        <v>4555.275055758</v>
      </c>
      <c r="H14" s="21">
        <v>5003.777672615826</v>
      </c>
      <c r="I14" s="21">
        <v>3041.412786955589</v>
      </c>
      <c r="J14" s="21">
        <v>4465.45271794241</v>
      </c>
      <c r="K14" s="178" t="s">
        <v>261</v>
      </c>
      <c r="L14" s="40" t="s">
        <v>27</v>
      </c>
    </row>
    <row r="15" spans="1:12" ht="12.75">
      <c r="A15" s="41" t="s">
        <v>28</v>
      </c>
      <c r="B15" s="42">
        <v>21.11816792</v>
      </c>
      <c r="C15" s="42">
        <v>19.525139788591</v>
      </c>
      <c r="D15" s="42">
        <v>27.440461439863277</v>
      </c>
      <c r="E15" s="42">
        <v>52.4968639614561</v>
      </c>
      <c r="F15" s="185" t="s">
        <v>261</v>
      </c>
      <c r="G15" s="42">
        <v>1.813212096</v>
      </c>
      <c r="H15" s="42">
        <v>131.35219771409726</v>
      </c>
      <c r="I15" s="42">
        <v>5.629156833297576</v>
      </c>
      <c r="J15" s="42">
        <v>165.5092287092328</v>
      </c>
      <c r="K15" s="185" t="s">
        <v>261</v>
      </c>
      <c r="L15" s="43" t="s">
        <v>29</v>
      </c>
    </row>
    <row r="16" spans="1:12" ht="12.75">
      <c r="A16" s="41" t="s">
        <v>30</v>
      </c>
      <c r="B16" s="42">
        <v>96.25092554</v>
      </c>
      <c r="C16" s="42">
        <v>102.38047358905155</v>
      </c>
      <c r="D16" s="42">
        <v>73.84452040162358</v>
      </c>
      <c r="E16" s="42">
        <v>205.41860867237688</v>
      </c>
      <c r="F16" s="185" t="s">
        <v>261</v>
      </c>
      <c r="G16" s="42">
        <v>35.105216004</v>
      </c>
      <c r="H16" s="42">
        <v>74.7200538196686</v>
      </c>
      <c r="I16" s="42">
        <v>17.63951941643424</v>
      </c>
      <c r="J16" s="42">
        <v>21.273059746215974</v>
      </c>
      <c r="K16" s="185" t="s">
        <v>261</v>
      </c>
      <c r="L16" s="43" t="s">
        <v>31</v>
      </c>
    </row>
    <row r="17" spans="1:12" ht="12.75">
      <c r="A17" s="41" t="s">
        <v>32</v>
      </c>
      <c r="B17" s="42">
        <v>11.72946564</v>
      </c>
      <c r="C17" s="42">
        <v>15.243533965053508</v>
      </c>
      <c r="D17" s="42">
        <v>20.008716086306343</v>
      </c>
      <c r="E17" s="42">
        <v>37.100061220556746</v>
      </c>
      <c r="F17" s="185" t="s">
        <v>261</v>
      </c>
      <c r="G17" s="42">
        <v>3.1610660439999996</v>
      </c>
      <c r="H17" s="42">
        <v>1.2497363567893265</v>
      </c>
      <c r="I17" s="42">
        <v>0.4047414717871701</v>
      </c>
      <c r="J17" s="42">
        <v>0.6897581505376345</v>
      </c>
      <c r="K17" s="185" t="s">
        <v>261</v>
      </c>
      <c r="L17" s="43" t="s">
        <v>305</v>
      </c>
    </row>
    <row r="18" spans="1:12" ht="12.75">
      <c r="A18" s="41" t="s">
        <v>34</v>
      </c>
      <c r="B18" s="42">
        <v>30.679175139999998</v>
      </c>
      <c r="C18" s="42">
        <v>37.263173439339916</v>
      </c>
      <c r="D18" s="42">
        <v>30.714398632770774</v>
      </c>
      <c r="E18" s="42">
        <v>55.45976528907923</v>
      </c>
      <c r="F18" s="185" t="s">
        <v>261</v>
      </c>
      <c r="G18" s="42">
        <v>1.02821482</v>
      </c>
      <c r="H18" s="42">
        <v>0.43753070798364535</v>
      </c>
      <c r="I18" s="42">
        <v>0.3436601587642137</v>
      </c>
      <c r="J18" s="42">
        <v>1.5034767805500129</v>
      </c>
      <c r="K18" s="185" t="s">
        <v>261</v>
      </c>
      <c r="L18" s="43" t="s">
        <v>35</v>
      </c>
    </row>
    <row r="19" spans="1:12" ht="12.75">
      <c r="A19" s="41" t="s">
        <v>36</v>
      </c>
      <c r="B19" s="42">
        <v>296.70623498000003</v>
      </c>
      <c r="C19" s="42">
        <v>200.45725325857777</v>
      </c>
      <c r="D19" s="42">
        <v>223.77062593462935</v>
      </c>
      <c r="E19" s="42">
        <v>346.23624969442545</v>
      </c>
      <c r="F19" s="185" t="s">
        <v>261</v>
      </c>
      <c r="G19" s="42">
        <v>1225.5898618100002</v>
      </c>
      <c r="H19" s="42">
        <v>1020.7355558202626</v>
      </c>
      <c r="I19" s="42">
        <v>675.262540227419</v>
      </c>
      <c r="J19" s="42">
        <v>482.2715301526381</v>
      </c>
      <c r="K19" s="185" t="s">
        <v>261</v>
      </c>
      <c r="L19" s="43" t="s">
        <v>37</v>
      </c>
    </row>
    <row r="20" spans="1:12" ht="12.75">
      <c r="A20" s="41" t="s">
        <v>38</v>
      </c>
      <c r="B20" s="42">
        <v>342.323158</v>
      </c>
      <c r="C20" s="42">
        <v>373.2948881381801</v>
      </c>
      <c r="D20" s="42">
        <v>449.80091860713526</v>
      </c>
      <c r="E20" s="42">
        <v>731.5047233228831</v>
      </c>
      <c r="F20" s="185" t="s">
        <v>261</v>
      </c>
      <c r="G20" s="42">
        <v>150.268385158</v>
      </c>
      <c r="H20" s="42">
        <v>1635.112558613669</v>
      </c>
      <c r="I20" s="42">
        <v>952.7864192233426</v>
      </c>
      <c r="J20" s="42">
        <v>1469.1436232117878</v>
      </c>
      <c r="K20" s="185" t="s">
        <v>261</v>
      </c>
      <c r="L20" s="43" t="s">
        <v>306</v>
      </c>
    </row>
    <row r="21" spans="1:12" ht="12.75">
      <c r="A21" s="41" t="s">
        <v>40</v>
      </c>
      <c r="B21" s="42">
        <v>120.04926156</v>
      </c>
      <c r="C21" s="42">
        <v>137.40813935691318</v>
      </c>
      <c r="D21" s="42">
        <v>115.16577654347363</v>
      </c>
      <c r="E21" s="42">
        <v>154.64901897866267</v>
      </c>
      <c r="F21" s="185" t="s">
        <v>261</v>
      </c>
      <c r="G21" s="42">
        <v>40.413697674000005</v>
      </c>
      <c r="H21" s="42">
        <v>105.36403583645362</v>
      </c>
      <c r="I21" s="42">
        <v>59.86226131731388</v>
      </c>
      <c r="J21" s="42">
        <v>49.11619965288562</v>
      </c>
      <c r="K21" s="185" t="s">
        <v>261</v>
      </c>
      <c r="L21" s="43" t="s">
        <v>41</v>
      </c>
    </row>
    <row r="22" spans="1:12" ht="12.75">
      <c r="A22" s="41" t="s">
        <v>42</v>
      </c>
      <c r="B22" s="42">
        <v>9.186579880000002</v>
      </c>
      <c r="C22" s="42">
        <v>28.45121668226249</v>
      </c>
      <c r="D22" s="42">
        <v>22.19083529160436</v>
      </c>
      <c r="E22" s="42">
        <v>29.98679278372591</v>
      </c>
      <c r="F22" s="185" t="s">
        <v>261</v>
      </c>
      <c r="G22" s="42">
        <v>0.17696282400000002</v>
      </c>
      <c r="H22" s="42">
        <v>0.08059281256724769</v>
      </c>
      <c r="I22" s="42">
        <v>0.2669169706071658</v>
      </c>
      <c r="J22" s="42">
        <v>0.35089815053763446</v>
      </c>
      <c r="K22" s="185" t="s">
        <v>261</v>
      </c>
      <c r="L22" s="43" t="s">
        <v>307</v>
      </c>
    </row>
    <row r="23" spans="1:12" ht="12.75">
      <c r="A23" s="41" t="s">
        <v>44</v>
      </c>
      <c r="B23" s="42">
        <v>935.1516555</v>
      </c>
      <c r="C23" s="42">
        <v>839.5351814582806</v>
      </c>
      <c r="D23" s="42">
        <v>550.8681691946165</v>
      </c>
      <c r="E23" s="42">
        <v>1280.2146725755006</v>
      </c>
      <c r="F23" s="185" t="s">
        <v>261</v>
      </c>
      <c r="G23" s="42">
        <v>2527.9113775379997</v>
      </c>
      <c r="H23" s="42">
        <v>1186.7122564221131</v>
      </c>
      <c r="I23" s="42">
        <v>590.7935850675821</v>
      </c>
      <c r="J23" s="42">
        <v>1512.0035865879572</v>
      </c>
      <c r="K23" s="185" t="s">
        <v>261</v>
      </c>
      <c r="L23" s="43" t="s">
        <v>308</v>
      </c>
    </row>
    <row r="24" spans="1:12" ht="12.75">
      <c r="A24" s="44" t="s">
        <v>46</v>
      </c>
      <c r="B24" s="42">
        <v>0.08288876</v>
      </c>
      <c r="C24" s="42">
        <v>0.08661356913183281</v>
      </c>
      <c r="D24" s="42">
        <v>0.12488784447767572</v>
      </c>
      <c r="E24" s="42">
        <v>0.3369140042826553</v>
      </c>
      <c r="F24" s="185" t="s">
        <v>261</v>
      </c>
      <c r="G24" s="42" t="s">
        <v>0</v>
      </c>
      <c r="H24" s="42" t="s">
        <v>0</v>
      </c>
      <c r="I24" s="42" t="s">
        <v>0</v>
      </c>
      <c r="J24" s="42" t="s">
        <v>0</v>
      </c>
      <c r="K24" s="185" t="s">
        <v>261</v>
      </c>
      <c r="L24" s="45" t="s">
        <v>309</v>
      </c>
    </row>
    <row r="25" spans="1:12" ht="12.75">
      <c r="A25" s="41" t="s">
        <v>48</v>
      </c>
      <c r="B25" s="42">
        <v>253.70918702</v>
      </c>
      <c r="C25" s="42">
        <v>241.22614114840434</v>
      </c>
      <c r="D25" s="42">
        <v>135.7769066438795</v>
      </c>
      <c r="E25" s="42">
        <v>252.87098983426714</v>
      </c>
      <c r="F25" s="185" t="s">
        <v>261</v>
      </c>
      <c r="G25" s="42">
        <v>183.80597935400002</v>
      </c>
      <c r="H25" s="42">
        <v>206.43234418226808</v>
      </c>
      <c r="I25" s="42">
        <v>240.39120360437673</v>
      </c>
      <c r="J25" s="42">
        <v>395.0376675089617</v>
      </c>
      <c r="K25" s="185" t="s">
        <v>261</v>
      </c>
      <c r="L25" s="43" t="s">
        <v>49</v>
      </c>
    </row>
    <row r="26" spans="1:12" ht="12.75">
      <c r="A26" s="41" t="s">
        <v>50</v>
      </c>
      <c r="B26" s="42">
        <v>14.303424119999999</v>
      </c>
      <c r="C26" s="42">
        <v>21.247353247588425</v>
      </c>
      <c r="D26" s="42">
        <v>25.789574877163</v>
      </c>
      <c r="E26" s="42">
        <v>25.18741259100642</v>
      </c>
      <c r="F26" s="185" t="s">
        <v>261</v>
      </c>
      <c r="G26" s="42">
        <v>10.05971594</v>
      </c>
      <c r="H26" s="42">
        <v>32.28345754250054</v>
      </c>
      <c r="I26" s="42">
        <v>3.6309161124222267</v>
      </c>
      <c r="J26" s="42">
        <v>7.529216487328412</v>
      </c>
      <c r="K26" s="185" t="s">
        <v>261</v>
      </c>
      <c r="L26" s="43" t="s">
        <v>51</v>
      </c>
    </row>
    <row r="27" spans="1:12" ht="12.75">
      <c r="A27" s="41" t="s">
        <v>52</v>
      </c>
      <c r="B27" s="42">
        <v>120.38924402</v>
      </c>
      <c r="C27" s="42">
        <v>251.31722904826114</v>
      </c>
      <c r="D27" s="42">
        <v>186.37293313394574</v>
      </c>
      <c r="E27" s="42">
        <v>180.86486516059955</v>
      </c>
      <c r="F27" s="185" t="s">
        <v>261</v>
      </c>
      <c r="G27" s="42">
        <v>259.163614996</v>
      </c>
      <c r="H27" s="42">
        <v>427.36676966841196</v>
      </c>
      <c r="I27" s="42">
        <v>341.2687620682257</v>
      </c>
      <c r="J27" s="42">
        <v>233.29390816259965</v>
      </c>
      <c r="K27" s="185" t="s">
        <v>261</v>
      </c>
      <c r="L27" s="43" t="s">
        <v>310</v>
      </c>
    </row>
    <row r="28" spans="1:12" ht="12.75">
      <c r="A28" s="41" t="s">
        <v>54</v>
      </c>
      <c r="B28" s="42">
        <v>52.95696802</v>
      </c>
      <c r="C28" s="42">
        <v>89.8395612798517</v>
      </c>
      <c r="D28" s="42">
        <v>148.4104464857936</v>
      </c>
      <c r="E28" s="42">
        <v>158.41768601713062</v>
      </c>
      <c r="F28" s="185" t="s">
        <v>261</v>
      </c>
      <c r="G28" s="42">
        <v>9.15814445</v>
      </c>
      <c r="H28" s="42">
        <v>2.54505003227889</v>
      </c>
      <c r="I28" s="42">
        <v>2.269813344775799</v>
      </c>
      <c r="J28" s="42">
        <v>3.2188269467170194</v>
      </c>
      <c r="K28" s="185" t="s">
        <v>261</v>
      </c>
      <c r="L28" s="43" t="s">
        <v>55</v>
      </c>
    </row>
    <row r="29" spans="1:12" s="16" customFormat="1" ht="25.5">
      <c r="A29" s="46" t="s">
        <v>284</v>
      </c>
      <c r="B29" s="42">
        <v>94.65573628000001</v>
      </c>
      <c r="C29" s="42">
        <v>63.1959852429583</v>
      </c>
      <c r="D29" s="42">
        <v>123.35731681264687</v>
      </c>
      <c r="E29" s="42">
        <v>148.6180768308351</v>
      </c>
      <c r="F29" s="185" t="s">
        <v>261</v>
      </c>
      <c r="G29" s="42">
        <v>107.61960705</v>
      </c>
      <c r="H29" s="42">
        <v>179.38553308676137</v>
      </c>
      <c r="I29" s="42">
        <v>150.86275477365373</v>
      </c>
      <c r="J29" s="42">
        <v>124.49537939338644</v>
      </c>
      <c r="K29" s="185" t="s">
        <v>261</v>
      </c>
      <c r="L29" s="47" t="s">
        <v>57</v>
      </c>
    </row>
    <row r="30" spans="1:12" ht="14.25">
      <c r="A30" s="48" t="s">
        <v>58</v>
      </c>
      <c r="B30" s="21">
        <v>913.7397071</v>
      </c>
      <c r="C30" s="21">
        <v>1633.964358689833</v>
      </c>
      <c r="D30" s="21">
        <v>243.05041657765435</v>
      </c>
      <c r="E30" s="21">
        <v>460.4840544111535</v>
      </c>
      <c r="F30" s="178" t="s">
        <v>261</v>
      </c>
      <c r="G30" s="21">
        <v>43.616096756</v>
      </c>
      <c r="H30" s="21">
        <v>67.13598260733956</v>
      </c>
      <c r="I30" s="21">
        <v>92.08429521561895</v>
      </c>
      <c r="J30" s="21">
        <v>61.02030682625281</v>
      </c>
      <c r="K30" s="178" t="s">
        <v>261</v>
      </c>
      <c r="L30" s="49" t="s">
        <v>59</v>
      </c>
    </row>
    <row r="31" spans="1:12" ht="12.75" customHeight="1">
      <c r="A31" s="44" t="s">
        <v>60</v>
      </c>
      <c r="B31" s="50">
        <v>125.60410808</v>
      </c>
      <c r="C31" s="50">
        <v>60.69864508038585</v>
      </c>
      <c r="D31" s="50">
        <v>25.24971160008545</v>
      </c>
      <c r="E31" s="50">
        <v>1.3287233832976446</v>
      </c>
      <c r="F31" s="186" t="s">
        <v>261</v>
      </c>
      <c r="G31" s="50">
        <v>22.229757785999997</v>
      </c>
      <c r="H31" s="50">
        <v>11.426725586909159</v>
      </c>
      <c r="I31" s="50">
        <v>24.55498819995709</v>
      </c>
      <c r="J31" s="50">
        <v>30.57103613079745</v>
      </c>
      <c r="K31" s="186" t="s">
        <v>261</v>
      </c>
      <c r="L31" s="45" t="s">
        <v>61</v>
      </c>
    </row>
    <row r="32" spans="1:12" ht="12.75" customHeight="1">
      <c r="A32" s="44" t="s">
        <v>62</v>
      </c>
      <c r="B32" s="42">
        <v>35.080590459999996</v>
      </c>
      <c r="C32" s="42">
        <v>24.032582165058955</v>
      </c>
      <c r="D32" s="42">
        <v>18.229844050416578</v>
      </c>
      <c r="E32" s="42">
        <v>28.960434368308352</v>
      </c>
      <c r="F32" s="185" t="s">
        <v>261</v>
      </c>
      <c r="G32" s="42">
        <v>0.216166584</v>
      </c>
      <c r="H32" s="42">
        <v>11.866424738775555</v>
      </c>
      <c r="I32" s="42">
        <v>0.09716798970178073</v>
      </c>
      <c r="J32" s="42">
        <v>0.15111410752688173</v>
      </c>
      <c r="K32" s="185" t="s">
        <v>261</v>
      </c>
      <c r="L32" s="45" t="s">
        <v>63</v>
      </c>
    </row>
    <row r="33" spans="1:12" s="16" customFormat="1" ht="12.75" customHeight="1">
      <c r="A33" s="41" t="s">
        <v>64</v>
      </c>
      <c r="B33" s="42">
        <v>9.10946732</v>
      </c>
      <c r="C33" s="42">
        <v>35.20267294748125</v>
      </c>
      <c r="D33" s="42">
        <v>16.13734244819483</v>
      </c>
      <c r="E33" s="42">
        <v>34.52219524625267</v>
      </c>
      <c r="F33" s="185" t="s">
        <v>261</v>
      </c>
      <c r="G33" s="42">
        <v>5.717804886000001</v>
      </c>
      <c r="H33" s="42">
        <v>1.837398794921455</v>
      </c>
      <c r="I33" s="42">
        <v>1.411328041192877</v>
      </c>
      <c r="J33" s="42">
        <v>1.303913831799444</v>
      </c>
      <c r="K33" s="185" t="s">
        <v>261</v>
      </c>
      <c r="L33" s="43" t="s">
        <v>65</v>
      </c>
    </row>
    <row r="34" spans="1:12" s="16" customFormat="1" ht="12.75" customHeight="1">
      <c r="A34" s="41" t="s">
        <v>66</v>
      </c>
      <c r="B34" s="42">
        <v>5.990572160000001</v>
      </c>
      <c r="C34" s="42">
        <v>6.159466473740621</v>
      </c>
      <c r="D34" s="42">
        <v>66.31365092928861</v>
      </c>
      <c r="E34" s="42">
        <v>74.77505730192719</v>
      </c>
      <c r="F34" s="185" t="s">
        <v>261</v>
      </c>
      <c r="G34" s="42">
        <v>10.33648786</v>
      </c>
      <c r="H34" s="42">
        <v>25.329009963417263</v>
      </c>
      <c r="I34" s="42">
        <v>16.614803690195238</v>
      </c>
      <c r="J34" s="42">
        <v>26.633484967741936</v>
      </c>
      <c r="K34" s="185" t="s">
        <v>261</v>
      </c>
      <c r="L34" s="43" t="s">
        <v>67</v>
      </c>
    </row>
    <row r="35" spans="1:12" ht="12.75" customHeight="1">
      <c r="A35" s="44" t="s">
        <v>68</v>
      </c>
      <c r="B35" s="42">
        <v>7.45222696</v>
      </c>
      <c r="C35" s="42">
        <v>5.664118818450649</v>
      </c>
      <c r="D35" s="42">
        <v>4.384682760093997</v>
      </c>
      <c r="E35" s="42">
        <v>7.457723597430406</v>
      </c>
      <c r="F35" s="185" t="s">
        <v>261</v>
      </c>
      <c r="G35" s="42">
        <v>0.44277046000000003</v>
      </c>
      <c r="H35" s="42">
        <v>0.09213669033785238</v>
      </c>
      <c r="I35" s="42">
        <v>0.17567045698347994</v>
      </c>
      <c r="J35" s="42">
        <v>0.3702784946236559</v>
      </c>
      <c r="K35" s="185" t="s">
        <v>261</v>
      </c>
      <c r="L35" s="45" t="s">
        <v>69</v>
      </c>
    </row>
    <row r="36" spans="1:12" ht="12.75" customHeight="1">
      <c r="A36" s="44" t="s">
        <v>70</v>
      </c>
      <c r="B36" s="42">
        <v>730.50274212</v>
      </c>
      <c r="C36" s="42">
        <v>1502.2068732047157</v>
      </c>
      <c r="D36" s="42">
        <v>112.73518478957487</v>
      </c>
      <c r="E36" s="42">
        <v>313.4399205139373</v>
      </c>
      <c r="F36" s="185" t="s">
        <v>261</v>
      </c>
      <c r="G36" s="42">
        <v>4.67310918</v>
      </c>
      <c r="H36" s="42">
        <v>16.584286832978265</v>
      </c>
      <c r="I36" s="42">
        <v>49.230336837588496</v>
      </c>
      <c r="J36" s="42">
        <v>1.990479293763441</v>
      </c>
      <c r="K36" s="185" t="s">
        <v>261</v>
      </c>
      <c r="L36" s="51" t="s">
        <v>71</v>
      </c>
    </row>
    <row r="37" spans="1:12" ht="25.5">
      <c r="A37" s="52" t="s">
        <v>72</v>
      </c>
      <c r="B37" s="25">
        <v>88.65272250000001</v>
      </c>
      <c r="C37" s="25">
        <v>62.47744186764212</v>
      </c>
      <c r="D37" s="25">
        <v>139.4088869899594</v>
      </c>
      <c r="E37" s="25">
        <v>273.91210310492505</v>
      </c>
      <c r="F37" s="179" t="s">
        <v>261</v>
      </c>
      <c r="G37" s="25">
        <v>0.9526880140000001</v>
      </c>
      <c r="H37" s="25">
        <v>0.9479308155799441</v>
      </c>
      <c r="I37" s="25">
        <v>0.5351426732460846</v>
      </c>
      <c r="J37" s="25">
        <v>1.0277543440860215</v>
      </c>
      <c r="K37" s="179" t="s">
        <v>261</v>
      </c>
      <c r="L37" s="53" t="s">
        <v>73</v>
      </c>
    </row>
    <row r="38" spans="1:12" ht="12.75">
      <c r="A38" s="41" t="s">
        <v>74</v>
      </c>
      <c r="B38" s="42">
        <v>43.393111780000005</v>
      </c>
      <c r="C38" s="42">
        <v>5.300064630225081</v>
      </c>
      <c r="D38" s="42">
        <v>11.268639179662465</v>
      </c>
      <c r="E38" s="42">
        <v>7.240216167023554</v>
      </c>
      <c r="F38" s="185" t="s">
        <v>261</v>
      </c>
      <c r="G38" s="42">
        <v>0.6297280640000001</v>
      </c>
      <c r="H38" s="42">
        <v>0.27616447170217345</v>
      </c>
      <c r="I38" s="42">
        <v>0.3456768933705213</v>
      </c>
      <c r="J38" s="42">
        <v>0.2838808172043011</v>
      </c>
      <c r="K38" s="185" t="s">
        <v>261</v>
      </c>
      <c r="L38" s="43" t="s">
        <v>75</v>
      </c>
    </row>
    <row r="39" spans="1:12" ht="12.75">
      <c r="A39" s="41" t="s">
        <v>76</v>
      </c>
      <c r="B39" s="42">
        <v>44.02142048000001</v>
      </c>
      <c r="C39" s="42">
        <v>57.147726926591744</v>
      </c>
      <c r="D39" s="42">
        <v>128.06017944883573</v>
      </c>
      <c r="E39" s="42">
        <v>266.56028246252674</v>
      </c>
      <c r="F39" s="185" t="s">
        <v>261</v>
      </c>
      <c r="G39" s="42">
        <v>0.32295995</v>
      </c>
      <c r="H39" s="42">
        <v>0.6717663438777707</v>
      </c>
      <c r="I39" s="42">
        <v>0.1438961596223986</v>
      </c>
      <c r="J39" s="42">
        <v>0.7438735268817205</v>
      </c>
      <c r="K39" s="185" t="s">
        <v>261</v>
      </c>
      <c r="L39" s="43" t="s">
        <v>77</v>
      </c>
    </row>
    <row r="40" spans="1:12" ht="12.75">
      <c r="A40" s="44" t="s">
        <v>70</v>
      </c>
      <c r="B40" s="42">
        <v>1.2381902400000002</v>
      </c>
      <c r="C40" s="42" t="s">
        <v>0</v>
      </c>
      <c r="D40" s="42">
        <v>0.08006836146122623</v>
      </c>
      <c r="E40" s="42">
        <v>0.11160447537473232</v>
      </c>
      <c r="F40" s="185" t="s">
        <v>261</v>
      </c>
      <c r="G40" s="42" t="s">
        <v>0</v>
      </c>
      <c r="H40" s="42" t="s">
        <v>0</v>
      </c>
      <c r="I40" s="42" t="s">
        <v>0</v>
      </c>
      <c r="J40" s="42" t="s">
        <v>0</v>
      </c>
      <c r="K40" s="185" t="s">
        <v>261</v>
      </c>
      <c r="L40" s="51" t="s">
        <v>71</v>
      </c>
    </row>
    <row r="41" spans="1:12" ht="13.5" thickBot="1">
      <c r="A41" s="55" t="s">
        <v>78</v>
      </c>
      <c r="B41" s="57">
        <v>740.40588552</v>
      </c>
      <c r="C41" s="57">
        <v>764.4659014661995</v>
      </c>
      <c r="D41" s="57">
        <v>891.1026490066225</v>
      </c>
      <c r="E41" s="57">
        <v>139.79966822269807</v>
      </c>
      <c r="F41" s="187" t="s">
        <v>261</v>
      </c>
      <c r="G41" s="57">
        <v>21.224394476</v>
      </c>
      <c r="H41" s="57">
        <v>9.288331418119217</v>
      </c>
      <c r="I41" s="57">
        <v>0.21845097618536796</v>
      </c>
      <c r="J41" s="57">
        <v>3.0968147741935486</v>
      </c>
      <c r="K41" s="187" t="s">
        <v>261</v>
      </c>
      <c r="L41" s="58" t="s">
        <v>79</v>
      </c>
    </row>
    <row r="42" spans="1:12" ht="15" thickBot="1">
      <c r="A42" s="59" t="s">
        <v>250</v>
      </c>
      <c r="B42" s="60">
        <v>3192.8022193</v>
      </c>
      <c r="C42" s="60">
        <v>6235.640408479255</v>
      </c>
      <c r="D42" s="60">
        <v>3200.562038026063</v>
      </c>
      <c r="E42" s="60">
        <v>3040.2564971660277</v>
      </c>
      <c r="F42" s="188" t="s">
        <v>261</v>
      </c>
      <c r="G42" s="60">
        <v>274.616061502</v>
      </c>
      <c r="H42" s="60">
        <v>214.17431639257734</v>
      </c>
      <c r="I42" s="60">
        <v>153.02143316884786</v>
      </c>
      <c r="J42" s="60">
        <v>214.48457467685432</v>
      </c>
      <c r="K42" s="188" t="s">
        <v>261</v>
      </c>
      <c r="L42" s="61" t="s">
        <v>251</v>
      </c>
    </row>
    <row r="43" spans="1:12" ht="12.75">
      <c r="A43" s="41" t="s">
        <v>82</v>
      </c>
      <c r="B43" s="42">
        <v>69.0227874</v>
      </c>
      <c r="C43" s="42">
        <v>308.50532443729907</v>
      </c>
      <c r="D43" s="42">
        <v>135.49553514206366</v>
      </c>
      <c r="E43" s="42">
        <v>107.14621037888232</v>
      </c>
      <c r="F43" s="185" t="s">
        <v>261</v>
      </c>
      <c r="G43" s="42">
        <v>22.008595192</v>
      </c>
      <c r="H43" s="42">
        <v>36.00477895416398</v>
      </c>
      <c r="I43" s="42">
        <v>21.405792748337266</v>
      </c>
      <c r="J43" s="42">
        <v>35.1730079011995</v>
      </c>
      <c r="K43" s="185" t="s">
        <v>261</v>
      </c>
      <c r="L43" s="43" t="s">
        <v>83</v>
      </c>
    </row>
    <row r="44" spans="1:12" s="16" customFormat="1" ht="12.75">
      <c r="A44" s="44" t="s">
        <v>84</v>
      </c>
      <c r="B44" s="42" t="s">
        <v>0</v>
      </c>
      <c r="C44" s="42">
        <v>7.486422829581994</v>
      </c>
      <c r="D44" s="42">
        <v>7.924823755607776</v>
      </c>
      <c r="E44" s="42">
        <v>14.37678670235546</v>
      </c>
      <c r="F44" s="185" t="s">
        <v>261</v>
      </c>
      <c r="G44" s="42" t="s">
        <v>0</v>
      </c>
      <c r="H44" s="42">
        <v>1.0783747148698084</v>
      </c>
      <c r="I44" s="42">
        <v>1.3857755846384896</v>
      </c>
      <c r="J44" s="42">
        <v>2.8154105974045236</v>
      </c>
      <c r="K44" s="185" t="s">
        <v>261</v>
      </c>
      <c r="L44" s="45" t="s">
        <v>85</v>
      </c>
    </row>
    <row r="45" spans="1:12" ht="12.75">
      <c r="A45" s="41" t="s">
        <v>86</v>
      </c>
      <c r="B45" s="42">
        <v>70.96754485999999</v>
      </c>
      <c r="C45" s="42">
        <v>120.911539056806</v>
      </c>
      <c r="D45" s="42">
        <v>203.73381756035036</v>
      </c>
      <c r="E45" s="42">
        <v>171.6971313516231</v>
      </c>
      <c r="F45" s="185" t="s">
        <v>261</v>
      </c>
      <c r="G45" s="42">
        <v>26.859573774</v>
      </c>
      <c r="H45" s="42">
        <v>4.917511964708414</v>
      </c>
      <c r="I45" s="42">
        <v>4.619609525852821</v>
      </c>
      <c r="J45" s="42">
        <v>9.257177479307355</v>
      </c>
      <c r="K45" s="185" t="s">
        <v>261</v>
      </c>
      <c r="L45" s="43" t="s">
        <v>87</v>
      </c>
    </row>
    <row r="46" spans="1:12" s="16" customFormat="1" ht="10.5" customHeight="1">
      <c r="A46" s="44" t="s">
        <v>88</v>
      </c>
      <c r="B46" s="42">
        <v>1334.52560834</v>
      </c>
      <c r="C46" s="42">
        <v>2332.042524368</v>
      </c>
      <c r="D46" s="42">
        <v>916.011941892758</v>
      </c>
      <c r="E46" s="42">
        <v>1098.1465696873101</v>
      </c>
      <c r="F46" s="185" t="s">
        <v>261</v>
      </c>
      <c r="G46" s="42">
        <v>38.242438874</v>
      </c>
      <c r="H46" s="42">
        <v>14.363306219066065</v>
      </c>
      <c r="I46" s="42">
        <v>12.563891868697704</v>
      </c>
      <c r="J46" s="42">
        <v>33.142652281292264</v>
      </c>
      <c r="K46" s="185" t="s">
        <v>261</v>
      </c>
      <c r="L46" s="45" t="s">
        <v>89</v>
      </c>
    </row>
    <row r="47" spans="1:12" ht="12.75">
      <c r="A47" s="44" t="s">
        <v>90</v>
      </c>
      <c r="B47" s="42">
        <v>788.2748684000001</v>
      </c>
      <c r="C47" s="42">
        <v>1761.0240659960186</v>
      </c>
      <c r="D47" s="42">
        <v>1607.763191625721</v>
      </c>
      <c r="E47" s="42">
        <v>1122.9049015289845</v>
      </c>
      <c r="F47" s="185" t="s">
        <v>261</v>
      </c>
      <c r="G47" s="42">
        <v>81.780755222</v>
      </c>
      <c r="H47" s="42">
        <v>69.88258383903595</v>
      </c>
      <c r="I47" s="42">
        <v>16.187942501609097</v>
      </c>
      <c r="J47" s="42">
        <v>63.149533462365596</v>
      </c>
      <c r="K47" s="185" t="s">
        <v>261</v>
      </c>
      <c r="L47" s="45" t="s">
        <v>91</v>
      </c>
    </row>
    <row r="48" spans="1:12" ht="13.5" thickBot="1">
      <c r="A48" s="62" t="s">
        <v>92</v>
      </c>
      <c r="B48" s="63">
        <v>16.271703199999997</v>
      </c>
      <c r="C48" s="63">
        <v>71.70617310171751</v>
      </c>
      <c r="D48" s="63">
        <v>86.58231147190772</v>
      </c>
      <c r="E48" s="63">
        <v>65.50084310571862</v>
      </c>
      <c r="F48" s="189" t="s">
        <v>261</v>
      </c>
      <c r="G48" s="63">
        <v>62.108601684</v>
      </c>
      <c r="H48" s="63">
        <v>20.791778093393585</v>
      </c>
      <c r="I48" s="63">
        <v>4.774125724093542</v>
      </c>
      <c r="J48" s="63">
        <v>9.926486129032257</v>
      </c>
      <c r="K48" s="189" t="s">
        <v>261</v>
      </c>
      <c r="L48" s="64" t="s">
        <v>311</v>
      </c>
    </row>
    <row r="49" spans="1:12" s="16" customFormat="1" ht="20.25" customHeight="1" thickBot="1">
      <c r="A49" s="117" t="s">
        <v>94</v>
      </c>
      <c r="B49" s="30">
        <v>786.1698303200001</v>
      </c>
      <c r="C49" s="30">
        <v>982.3940314108152</v>
      </c>
      <c r="D49" s="30">
        <v>1458.5887203588977</v>
      </c>
      <c r="E49" s="30">
        <v>1661.1235402688865</v>
      </c>
      <c r="F49" s="182" t="s">
        <v>261</v>
      </c>
      <c r="G49" s="30">
        <v>350.72518465999997</v>
      </c>
      <c r="H49" s="21">
        <v>421.4262082957492</v>
      </c>
      <c r="I49" s="21">
        <v>239.8938425230637</v>
      </c>
      <c r="J49" s="21">
        <v>456.718906724568</v>
      </c>
      <c r="K49" s="178" t="s">
        <v>261</v>
      </c>
      <c r="L49" s="118" t="s">
        <v>95</v>
      </c>
    </row>
    <row r="50" spans="1:12" ht="15" thickBot="1">
      <c r="A50" s="66" t="s">
        <v>12</v>
      </c>
      <c r="B50" s="33">
        <v>344.9945842</v>
      </c>
      <c r="C50" s="33">
        <v>423.64866372979515</v>
      </c>
      <c r="D50" s="33">
        <v>513.5767784661397</v>
      </c>
      <c r="E50" s="33">
        <v>635.7682302902998</v>
      </c>
      <c r="F50" s="67" t="s">
        <v>261</v>
      </c>
      <c r="G50" s="33">
        <v>275.50165465599997</v>
      </c>
      <c r="H50" s="33">
        <v>373.1341860553511</v>
      </c>
      <c r="I50" s="33">
        <v>227.85421583351211</v>
      </c>
      <c r="J50" s="33">
        <v>400.6887392895806</v>
      </c>
      <c r="K50" s="67" t="s">
        <v>261</v>
      </c>
      <c r="L50" s="68" t="s">
        <v>13</v>
      </c>
    </row>
    <row r="51" spans="1:12" ht="12.75">
      <c r="A51" s="41" t="s">
        <v>96</v>
      </c>
      <c r="B51" s="42">
        <v>47.6538466</v>
      </c>
      <c r="C51" s="42">
        <v>72.31269470353631</v>
      </c>
      <c r="D51" s="42">
        <v>49.149113437299725</v>
      </c>
      <c r="E51" s="42">
        <v>69.56881</v>
      </c>
      <c r="F51" s="185" t="s">
        <v>261</v>
      </c>
      <c r="G51" s="42">
        <v>15.128871016</v>
      </c>
      <c r="H51" s="42">
        <v>20.80900776845277</v>
      </c>
      <c r="I51" s="42">
        <v>3.470392619609526</v>
      </c>
      <c r="J51" s="42">
        <v>3.2916015584122245</v>
      </c>
      <c r="K51" s="185" t="s">
        <v>261</v>
      </c>
      <c r="L51" s="43" t="s">
        <v>97</v>
      </c>
    </row>
    <row r="52" spans="1:12" ht="13.5" thickBot="1">
      <c r="A52" s="41" t="s">
        <v>98</v>
      </c>
      <c r="B52" s="42">
        <v>297.34073760000007</v>
      </c>
      <c r="C52" s="42">
        <v>351.3359690262588</v>
      </c>
      <c r="D52" s="42">
        <v>464.42766502884</v>
      </c>
      <c r="E52" s="42">
        <v>566.1994202902998</v>
      </c>
      <c r="F52" s="185" t="s">
        <v>261</v>
      </c>
      <c r="G52" s="42">
        <v>260.37278364</v>
      </c>
      <c r="H52" s="42">
        <v>352.3251782868983</v>
      </c>
      <c r="I52" s="42">
        <v>224.3838232139026</v>
      </c>
      <c r="J52" s="42">
        <v>397.3971377311684</v>
      </c>
      <c r="K52" s="185" t="s">
        <v>261</v>
      </c>
      <c r="L52" s="43" t="s">
        <v>312</v>
      </c>
    </row>
    <row r="53" spans="1:12" ht="15" thickBot="1">
      <c r="A53" s="69" t="s">
        <v>100</v>
      </c>
      <c r="B53" s="33">
        <v>441.17524612000017</v>
      </c>
      <c r="C53" s="33">
        <v>558.7453676810202</v>
      </c>
      <c r="D53" s="33">
        <v>945.011941892758</v>
      </c>
      <c r="E53" s="33">
        <v>1025.3553099785868</v>
      </c>
      <c r="F53" s="67" t="s">
        <v>261</v>
      </c>
      <c r="G53" s="33">
        <v>75.22353000400001</v>
      </c>
      <c r="H53" s="33">
        <v>48.292022240398104</v>
      </c>
      <c r="I53" s="33">
        <v>12.039626689551598</v>
      </c>
      <c r="J53" s="33">
        <v>56.03016743498741</v>
      </c>
      <c r="K53" s="67" t="s">
        <v>261</v>
      </c>
      <c r="L53" s="68" t="s">
        <v>101</v>
      </c>
    </row>
    <row r="54" spans="1:12" ht="25.5">
      <c r="A54" s="52" t="s">
        <v>102</v>
      </c>
      <c r="B54" s="70">
        <v>433.7794950000001</v>
      </c>
      <c r="C54" s="70">
        <v>552.1372908123545</v>
      </c>
      <c r="D54" s="70">
        <v>922.0950010681478</v>
      </c>
      <c r="E54" s="70">
        <v>993.1948935117773</v>
      </c>
      <c r="F54" s="190" t="s">
        <v>261</v>
      </c>
      <c r="G54" s="70">
        <v>70.26063158200002</v>
      </c>
      <c r="H54" s="70">
        <v>16.05573681945341</v>
      </c>
      <c r="I54" s="70">
        <v>8.970521347350354</v>
      </c>
      <c r="J54" s="70">
        <v>52.914789187539796</v>
      </c>
      <c r="K54" s="190" t="s">
        <v>261</v>
      </c>
      <c r="L54" s="53" t="s">
        <v>103</v>
      </c>
    </row>
    <row r="55" spans="1:12" ht="12.75" customHeight="1">
      <c r="A55" s="41" t="s">
        <v>104</v>
      </c>
      <c r="B55" s="42">
        <v>144.18606822</v>
      </c>
      <c r="C55" s="42">
        <v>179.29783982851018</v>
      </c>
      <c r="D55" s="42">
        <v>313.53099765007477</v>
      </c>
      <c r="E55" s="42">
        <v>280.5894764668094</v>
      </c>
      <c r="F55" s="185" t="s">
        <v>261</v>
      </c>
      <c r="G55" s="42">
        <v>1.3117557800000001</v>
      </c>
      <c r="H55" s="42">
        <v>1.0278170217344522</v>
      </c>
      <c r="I55" s="42">
        <v>0.4798326539369234</v>
      </c>
      <c r="J55" s="42">
        <v>0.5283803604223042</v>
      </c>
      <c r="K55" s="185" t="s">
        <v>261</v>
      </c>
      <c r="L55" s="43" t="s">
        <v>105</v>
      </c>
    </row>
    <row r="56" spans="1:12" ht="12.75" customHeight="1">
      <c r="A56" s="44" t="s">
        <v>106</v>
      </c>
      <c r="B56" s="42" t="s">
        <v>0</v>
      </c>
      <c r="C56" s="42" t="s">
        <v>0</v>
      </c>
      <c r="D56" s="42">
        <v>2.4766289254432814</v>
      </c>
      <c r="E56" s="42">
        <v>0.078000835117773</v>
      </c>
      <c r="F56" s="185" t="s">
        <v>261</v>
      </c>
      <c r="G56" s="42">
        <v>0.28871472</v>
      </c>
      <c r="H56" s="42">
        <v>0.4311946632235852</v>
      </c>
      <c r="I56" s="42">
        <v>0.7192018880068655</v>
      </c>
      <c r="J56" s="42">
        <v>0.10906627956989247</v>
      </c>
      <c r="K56" s="185" t="s">
        <v>261</v>
      </c>
      <c r="L56" s="45" t="s">
        <v>107</v>
      </c>
    </row>
    <row r="57" spans="1:12" ht="12.75" customHeight="1">
      <c r="A57" s="41" t="s">
        <v>108</v>
      </c>
      <c r="B57" s="42">
        <v>188.39905228</v>
      </c>
      <c r="C57" s="42">
        <v>289.01418359558795</v>
      </c>
      <c r="D57" s="42">
        <v>491.69685964537496</v>
      </c>
      <c r="E57" s="42">
        <v>607.4937811134904</v>
      </c>
      <c r="F57" s="185" t="s">
        <v>261</v>
      </c>
      <c r="G57" s="42">
        <v>22.115071588000003</v>
      </c>
      <c r="H57" s="42">
        <v>3.9030979341510657</v>
      </c>
      <c r="I57" s="42">
        <v>2.9859901308732026</v>
      </c>
      <c r="J57" s="42">
        <v>44.02696236597246</v>
      </c>
      <c r="K57" s="185" t="s">
        <v>261</v>
      </c>
      <c r="L57" s="43" t="s">
        <v>109</v>
      </c>
    </row>
    <row r="58" spans="1:12" ht="12.75" customHeight="1">
      <c r="A58" s="44" t="s">
        <v>110</v>
      </c>
      <c r="B58" s="42">
        <v>10.799973379999999</v>
      </c>
      <c r="C58" s="42">
        <v>14.958267631296893</v>
      </c>
      <c r="D58" s="42">
        <v>5.902307199316386</v>
      </c>
      <c r="E58" s="42">
        <v>9.144639443254817</v>
      </c>
      <c r="F58" s="185" t="s">
        <v>261</v>
      </c>
      <c r="G58" s="42">
        <v>12.898257674</v>
      </c>
      <c r="H58" s="42">
        <v>0.24053447385409946</v>
      </c>
      <c r="I58" s="42">
        <v>0.2605020381892298</v>
      </c>
      <c r="J58" s="42">
        <v>0.19413891175625186</v>
      </c>
      <c r="K58" s="185" t="s">
        <v>261</v>
      </c>
      <c r="L58" s="45" t="s">
        <v>111</v>
      </c>
    </row>
    <row r="59" spans="1:12" ht="12.75" customHeight="1">
      <c r="A59" s="44" t="s">
        <v>112</v>
      </c>
      <c r="B59" s="42">
        <v>46.14170954</v>
      </c>
      <c r="C59" s="42">
        <v>43.39633915257438</v>
      </c>
      <c r="D59" s="42">
        <v>61.052360606707964</v>
      </c>
      <c r="E59" s="42">
        <v>41.653293126338326</v>
      </c>
      <c r="F59" s="185" t="s">
        <v>261</v>
      </c>
      <c r="G59" s="42">
        <v>16.177295400000002</v>
      </c>
      <c r="H59" s="42">
        <v>0.8267205939315687</v>
      </c>
      <c r="I59" s="42">
        <v>0.474597725809912</v>
      </c>
      <c r="J59" s="42">
        <v>0.4420463504516809</v>
      </c>
      <c r="K59" s="185" t="s">
        <v>261</v>
      </c>
      <c r="L59" s="45" t="s">
        <v>113</v>
      </c>
    </row>
    <row r="60" spans="1:12" ht="12.75" customHeight="1">
      <c r="A60" s="44" t="s">
        <v>114</v>
      </c>
      <c r="B60" s="42">
        <v>12.38944348</v>
      </c>
      <c r="C60" s="42">
        <v>10.025640797311256</v>
      </c>
      <c r="D60" s="42">
        <v>9.290002136295664</v>
      </c>
      <c r="E60" s="42">
        <v>7.486802398286938</v>
      </c>
      <c r="F60" s="185" t="s">
        <v>261</v>
      </c>
      <c r="G60" s="42">
        <v>3.0000062800000005</v>
      </c>
      <c r="H60" s="42">
        <v>0.7910987088444159</v>
      </c>
      <c r="I60" s="42">
        <v>0.5286848315812057</v>
      </c>
      <c r="J60" s="42">
        <v>0.7146935963999084</v>
      </c>
      <c r="K60" s="185" t="s">
        <v>261</v>
      </c>
      <c r="L60" s="45" t="s">
        <v>115</v>
      </c>
    </row>
    <row r="61" spans="1:12" ht="12.75" customHeight="1">
      <c r="A61" s="41" t="s">
        <v>70</v>
      </c>
      <c r="B61" s="54">
        <v>31.863248100000003</v>
      </c>
      <c r="C61" s="54">
        <v>15.445019807073955</v>
      </c>
      <c r="D61" s="54">
        <v>38.14584490493484</v>
      </c>
      <c r="E61" s="54">
        <v>46.748900128479654</v>
      </c>
      <c r="F61" s="231" t="s">
        <v>261</v>
      </c>
      <c r="G61" s="54">
        <v>14.469530140000002</v>
      </c>
      <c r="H61" s="54">
        <v>8.835273423714224</v>
      </c>
      <c r="I61" s="54">
        <v>3.521712078953014</v>
      </c>
      <c r="J61" s="54">
        <v>6.899501322967299</v>
      </c>
      <c r="K61" s="231" t="s">
        <v>261</v>
      </c>
      <c r="L61" s="43" t="s">
        <v>71</v>
      </c>
    </row>
    <row r="62" spans="1:12" ht="13.5" thickBot="1">
      <c r="A62" s="24" t="s">
        <v>116</v>
      </c>
      <c r="B62" s="42">
        <v>7.395751120000001</v>
      </c>
      <c r="C62" s="42">
        <v>6.608076868665596</v>
      </c>
      <c r="D62" s="42">
        <v>22.916940824610126</v>
      </c>
      <c r="E62" s="42">
        <v>32.160416466809416</v>
      </c>
      <c r="F62" s="185" t="s">
        <v>261</v>
      </c>
      <c r="G62" s="42">
        <v>4.962898422</v>
      </c>
      <c r="H62" s="42">
        <v>32.23628542094469</v>
      </c>
      <c r="I62" s="42">
        <v>3.069105342201244</v>
      </c>
      <c r="J62" s="42">
        <v>3.1153782474476217</v>
      </c>
      <c r="K62" s="185" t="s">
        <v>261</v>
      </c>
      <c r="L62" s="53" t="s">
        <v>117</v>
      </c>
    </row>
    <row r="63" spans="1:12" ht="20.25" customHeight="1" thickBot="1">
      <c r="A63" s="17" t="s">
        <v>118</v>
      </c>
      <c r="B63" s="18">
        <v>81.74720432000001</v>
      </c>
      <c r="C63" s="18">
        <v>112.0092938478028</v>
      </c>
      <c r="D63" s="18">
        <v>72.87647938474686</v>
      </c>
      <c r="E63" s="18">
        <v>68.73972616702355</v>
      </c>
      <c r="F63" s="177" t="s">
        <v>261</v>
      </c>
      <c r="G63" s="18">
        <v>3.872434374</v>
      </c>
      <c r="H63" s="18">
        <v>27.119325586399825</v>
      </c>
      <c r="I63" s="18">
        <v>0.9640635056854752</v>
      </c>
      <c r="J63" s="18">
        <v>2.2099817935523065</v>
      </c>
      <c r="K63" s="177" t="s">
        <v>261</v>
      </c>
      <c r="L63" s="65" t="s">
        <v>119</v>
      </c>
    </row>
    <row r="64" spans="1:13" ht="12.95" customHeight="1" thickBot="1">
      <c r="A64" s="66" t="s">
        <v>12</v>
      </c>
      <c r="B64" s="33">
        <v>81.66043452</v>
      </c>
      <c r="C64" s="33">
        <v>111.9613624437299</v>
      </c>
      <c r="D64" s="33">
        <v>72.85524460585346</v>
      </c>
      <c r="E64" s="33">
        <v>68.73964715203425</v>
      </c>
      <c r="F64" s="67" t="s">
        <v>261</v>
      </c>
      <c r="G64" s="33">
        <v>3.872434374</v>
      </c>
      <c r="H64" s="33">
        <v>27.080693285990957</v>
      </c>
      <c r="I64" s="33">
        <v>0.9640635056854752</v>
      </c>
      <c r="J64" s="33">
        <v>2.2099817935523065</v>
      </c>
      <c r="K64" s="67" t="s">
        <v>261</v>
      </c>
      <c r="L64" s="72" t="s">
        <v>120</v>
      </c>
      <c r="M64" s="5"/>
    </row>
    <row r="65" spans="1:13" ht="12.95" customHeight="1">
      <c r="A65" s="41" t="s">
        <v>121</v>
      </c>
      <c r="B65" s="42">
        <v>31.949127840000003</v>
      </c>
      <c r="C65" s="42">
        <v>12.746576205787782</v>
      </c>
      <c r="D65" s="42">
        <v>27.413608203375347</v>
      </c>
      <c r="E65" s="42">
        <v>8.46396072805139</v>
      </c>
      <c r="F65" s="185" t="s">
        <v>261</v>
      </c>
      <c r="G65" s="42">
        <v>3.5641466499999996</v>
      </c>
      <c r="H65" s="42">
        <v>26.98062935227028</v>
      </c>
      <c r="I65" s="42">
        <v>0.9047414717871701</v>
      </c>
      <c r="J65" s="42">
        <v>2.0618080946275756</v>
      </c>
      <c r="K65" s="185" t="s">
        <v>261</v>
      </c>
      <c r="L65" s="43" t="s">
        <v>122</v>
      </c>
      <c r="M65" s="5"/>
    </row>
    <row r="66" spans="1:12" s="16" customFormat="1" ht="12.95" customHeight="1" thickBot="1">
      <c r="A66" s="41" t="s">
        <v>123</v>
      </c>
      <c r="B66" s="42">
        <v>49.71130667999999</v>
      </c>
      <c r="C66" s="42">
        <v>99.2147862379421</v>
      </c>
      <c r="D66" s="42">
        <v>45.441636402478096</v>
      </c>
      <c r="E66" s="42">
        <v>60.27568642398287</v>
      </c>
      <c r="F66" s="185" t="s">
        <v>261</v>
      </c>
      <c r="G66" s="42">
        <v>0.308287724</v>
      </c>
      <c r="H66" s="42">
        <v>0.10006393372068</v>
      </c>
      <c r="I66" s="42">
        <v>0.05932203389830508</v>
      </c>
      <c r="J66" s="42">
        <v>0.1481736989247312</v>
      </c>
      <c r="K66" s="185" t="s">
        <v>261</v>
      </c>
      <c r="L66" s="43" t="s">
        <v>124</v>
      </c>
    </row>
    <row r="67" spans="1:13" ht="15" thickBot="1">
      <c r="A67" s="69" t="s">
        <v>100</v>
      </c>
      <c r="B67" s="33">
        <v>0.08676980000000001</v>
      </c>
      <c r="C67" s="33" t="s">
        <v>0</v>
      </c>
      <c r="D67" s="33" t="s">
        <v>0</v>
      </c>
      <c r="E67" s="33" t="s">
        <v>0</v>
      </c>
      <c r="F67" s="67" t="s">
        <v>261</v>
      </c>
      <c r="G67" s="33" t="s">
        <v>0</v>
      </c>
      <c r="H67" s="33" t="s">
        <v>0</v>
      </c>
      <c r="I67" s="33" t="s">
        <v>0</v>
      </c>
      <c r="J67" s="33" t="s">
        <v>0</v>
      </c>
      <c r="K67" s="67" t="s">
        <v>261</v>
      </c>
      <c r="L67" s="73" t="s">
        <v>125</v>
      </c>
      <c r="M67" s="223"/>
    </row>
    <row r="68" spans="1:13" s="16" customFormat="1" ht="19.5" thickBot="1">
      <c r="A68" s="74" t="s">
        <v>126</v>
      </c>
      <c r="B68" s="18">
        <v>5986.40007582</v>
      </c>
      <c r="C68" s="18">
        <v>7071.40705958253</v>
      </c>
      <c r="D68" s="18">
        <v>7050.801110873745</v>
      </c>
      <c r="E68" s="18">
        <v>8165.9891946576545</v>
      </c>
      <c r="F68" s="177" t="s">
        <v>261</v>
      </c>
      <c r="G68" s="18">
        <v>4578.395361508001</v>
      </c>
      <c r="H68" s="18">
        <v>7808.013300714933</v>
      </c>
      <c r="I68" s="18">
        <v>5570.965801330187</v>
      </c>
      <c r="J68" s="18">
        <v>5633.619903158551</v>
      </c>
      <c r="K68" s="177" t="s">
        <v>261</v>
      </c>
      <c r="L68" s="75" t="s">
        <v>127</v>
      </c>
      <c r="M68" s="224"/>
    </row>
    <row r="69" spans="1:13" ht="15" thickBot="1">
      <c r="A69" s="66" t="s">
        <v>128</v>
      </c>
      <c r="B69" s="33">
        <v>250.10802782000002</v>
      </c>
      <c r="C69" s="33">
        <v>204.61378163118957</v>
      </c>
      <c r="D69" s="33">
        <v>188.318286690878</v>
      </c>
      <c r="E69" s="33">
        <v>228.17278490364023</v>
      </c>
      <c r="F69" s="67" t="s">
        <v>261</v>
      </c>
      <c r="G69" s="33">
        <v>30.446532684</v>
      </c>
      <c r="H69" s="33">
        <v>90.50123584999355</v>
      </c>
      <c r="I69" s="33">
        <v>4.487084316670242</v>
      </c>
      <c r="J69" s="33">
        <v>69.31917509150537</v>
      </c>
      <c r="K69" s="67" t="s">
        <v>261</v>
      </c>
      <c r="L69" s="76" t="s">
        <v>129</v>
      </c>
      <c r="M69" s="223"/>
    </row>
    <row r="70" spans="1:13" ht="15" thickBot="1">
      <c r="A70" s="77" t="s">
        <v>130</v>
      </c>
      <c r="B70" s="78">
        <v>5736.292048</v>
      </c>
      <c r="C70" s="78">
        <v>6866.793277951339</v>
      </c>
      <c r="D70" s="78">
        <v>6862.482824182867</v>
      </c>
      <c r="E70" s="78">
        <v>7937.816409754015</v>
      </c>
      <c r="F70" s="192" t="s">
        <v>261</v>
      </c>
      <c r="G70" s="78">
        <v>4547.948828824001</v>
      </c>
      <c r="H70" s="78">
        <v>7717.512064864939</v>
      </c>
      <c r="I70" s="78">
        <v>5566.478717013517</v>
      </c>
      <c r="J70" s="78">
        <v>5564.300728067046</v>
      </c>
      <c r="K70" s="192" t="s">
        <v>261</v>
      </c>
      <c r="L70" s="79" t="s">
        <v>125</v>
      </c>
      <c r="M70" s="223"/>
    </row>
    <row r="71" spans="1:13" ht="13.5" thickBot="1">
      <c r="A71" s="80" t="s">
        <v>131</v>
      </c>
      <c r="B71" s="81">
        <v>2453.7734815400004</v>
      </c>
      <c r="C71" s="81">
        <v>2533.115090269111</v>
      </c>
      <c r="D71" s="81">
        <v>2296.2739799188207</v>
      </c>
      <c r="E71" s="81">
        <v>2351.8164665256477</v>
      </c>
      <c r="F71" s="194" t="s">
        <v>261</v>
      </c>
      <c r="G71" s="81">
        <v>3810.0591430500003</v>
      </c>
      <c r="H71" s="81">
        <v>6973.9702827389565</v>
      </c>
      <c r="I71" s="81">
        <v>5010.359236215404</v>
      </c>
      <c r="J71" s="81">
        <v>4551.508700444666</v>
      </c>
      <c r="K71" s="194" t="s">
        <v>261</v>
      </c>
      <c r="L71" s="82" t="s">
        <v>132</v>
      </c>
      <c r="M71" s="223"/>
    </row>
    <row r="72" spans="1:13" s="90" customFormat="1" ht="25.5">
      <c r="A72" s="83" t="s">
        <v>133</v>
      </c>
      <c r="B72" s="84">
        <v>636.34374656</v>
      </c>
      <c r="C72" s="84">
        <v>566.199478109055</v>
      </c>
      <c r="D72" s="84">
        <v>1307.1611407818843</v>
      </c>
      <c r="E72" s="84">
        <v>1956.099339522102</v>
      </c>
      <c r="F72" s="196" t="s">
        <v>261</v>
      </c>
      <c r="G72" s="84">
        <v>595.843233492</v>
      </c>
      <c r="H72" s="84">
        <v>662.7926975075546</v>
      </c>
      <c r="I72" s="84">
        <v>325.0333404848745</v>
      </c>
      <c r="J72" s="84">
        <v>640.9899346025865</v>
      </c>
      <c r="K72" s="196" t="s">
        <v>261</v>
      </c>
      <c r="L72" s="85" t="s">
        <v>134</v>
      </c>
      <c r="M72" s="224"/>
    </row>
    <row r="73" spans="1:13" ht="12.75">
      <c r="A73" s="44" t="s">
        <v>135</v>
      </c>
      <c r="B73" s="50">
        <v>108.04432332</v>
      </c>
      <c r="C73" s="50">
        <v>71.79411309711035</v>
      </c>
      <c r="D73" s="50">
        <v>147.8106814783166</v>
      </c>
      <c r="E73" s="50">
        <v>300.17814143468945</v>
      </c>
      <c r="F73" s="186" t="s">
        <v>261</v>
      </c>
      <c r="G73" s="50">
        <v>36.530477968</v>
      </c>
      <c r="H73" s="50">
        <v>25.974867699591133</v>
      </c>
      <c r="I73" s="50">
        <v>9.490645784166487</v>
      </c>
      <c r="J73" s="50">
        <v>15.183470924731184</v>
      </c>
      <c r="K73" s="186" t="s">
        <v>261</v>
      </c>
      <c r="L73" s="45" t="s">
        <v>136</v>
      </c>
      <c r="M73" s="223"/>
    </row>
    <row r="74" spans="1:13" ht="13.5" thickBot="1">
      <c r="A74" s="86" t="s">
        <v>137</v>
      </c>
      <c r="B74" s="87">
        <v>528.29942324</v>
      </c>
      <c r="C74" s="87">
        <v>494.4053650119446</v>
      </c>
      <c r="D74" s="87">
        <v>1159.3504593035677</v>
      </c>
      <c r="E74" s="87">
        <v>1655.9211980874124</v>
      </c>
      <c r="F74" s="201" t="s">
        <v>261</v>
      </c>
      <c r="G74" s="87">
        <v>559.312755524</v>
      </c>
      <c r="H74" s="87">
        <v>636.8178298079634</v>
      </c>
      <c r="I74" s="87">
        <v>315.54269470070795</v>
      </c>
      <c r="J74" s="87">
        <v>625.8064636778554</v>
      </c>
      <c r="K74" s="201" t="s">
        <v>261</v>
      </c>
      <c r="L74" s="233" t="s">
        <v>138</v>
      </c>
      <c r="M74" s="223"/>
    </row>
    <row r="75" spans="1:13" ht="25.5">
      <c r="A75" s="89" t="s">
        <v>139</v>
      </c>
      <c r="B75" s="22">
        <v>316.52589980000005</v>
      </c>
      <c r="C75" s="22">
        <v>454.72073899633796</v>
      </c>
      <c r="D75" s="22">
        <v>531.0122409741508</v>
      </c>
      <c r="E75" s="22">
        <v>489.5152419486081</v>
      </c>
      <c r="F75" s="202" t="s">
        <v>261</v>
      </c>
      <c r="G75" s="22">
        <v>10.435944738</v>
      </c>
      <c r="H75" s="22">
        <v>2.753467032494082</v>
      </c>
      <c r="I75" s="22">
        <v>2.64644925981549</v>
      </c>
      <c r="J75" s="22">
        <v>6.175512797487449</v>
      </c>
      <c r="K75" s="202" t="s">
        <v>261</v>
      </c>
      <c r="L75" s="85" t="s">
        <v>140</v>
      </c>
      <c r="M75" s="223"/>
    </row>
    <row r="76" spans="1:13" ht="12.75">
      <c r="A76" s="41" t="s">
        <v>141</v>
      </c>
      <c r="B76" s="50">
        <v>50.858270559999994</v>
      </c>
      <c r="C76" s="50">
        <v>71.93847292751295</v>
      </c>
      <c r="D76" s="50">
        <v>89.3574663533433</v>
      </c>
      <c r="E76" s="50">
        <v>63.23226152034261</v>
      </c>
      <c r="F76" s="186" t="s">
        <v>261</v>
      </c>
      <c r="G76" s="50">
        <v>1.1792818520000001</v>
      </c>
      <c r="H76" s="50">
        <v>1.8525881859264044</v>
      </c>
      <c r="I76" s="50">
        <v>0.48382321390259597</v>
      </c>
      <c r="J76" s="50">
        <v>2.899056537634409</v>
      </c>
      <c r="K76" s="186" t="s">
        <v>261</v>
      </c>
      <c r="L76" s="43" t="s">
        <v>142</v>
      </c>
      <c r="M76" s="223"/>
    </row>
    <row r="77" spans="1:13" ht="12.75">
      <c r="A77" s="41" t="s">
        <v>143</v>
      </c>
      <c r="B77" s="50">
        <v>138.82418758</v>
      </c>
      <c r="C77" s="50">
        <v>197.1804723154137</v>
      </c>
      <c r="D77" s="50">
        <v>254.8995513779107</v>
      </c>
      <c r="E77" s="50">
        <v>168.88811646680944</v>
      </c>
      <c r="F77" s="186" t="s">
        <v>261</v>
      </c>
      <c r="G77" s="50">
        <v>1.1404913859999999</v>
      </c>
      <c r="H77" s="50" t="s">
        <v>0</v>
      </c>
      <c r="I77" s="50">
        <v>0.6202960738039047</v>
      </c>
      <c r="J77" s="50">
        <v>1.3308667956989249</v>
      </c>
      <c r="K77" s="186" t="s">
        <v>261</v>
      </c>
      <c r="L77" s="43" t="s">
        <v>144</v>
      </c>
      <c r="M77" s="223"/>
    </row>
    <row r="78" spans="1:13" ht="12.75">
      <c r="A78" s="41" t="s">
        <v>145</v>
      </c>
      <c r="B78" s="50">
        <v>1.00348562</v>
      </c>
      <c r="C78" s="50">
        <v>1.6599987995712755</v>
      </c>
      <c r="D78" s="50">
        <v>2.359431745353557</v>
      </c>
      <c r="E78" s="50">
        <v>2.295010770877944</v>
      </c>
      <c r="F78" s="186" t="s">
        <v>261</v>
      </c>
      <c r="G78" s="50" t="s">
        <v>0</v>
      </c>
      <c r="H78" s="50" t="s">
        <v>0</v>
      </c>
      <c r="I78" s="50">
        <v>0.160695129800472</v>
      </c>
      <c r="J78" s="50" t="s">
        <v>0</v>
      </c>
      <c r="K78" s="186" t="s">
        <v>261</v>
      </c>
      <c r="L78" s="43" t="s">
        <v>146</v>
      </c>
      <c r="M78" s="223"/>
    </row>
    <row r="79" spans="1:13" s="94" customFormat="1" ht="12.75">
      <c r="A79" s="41" t="s">
        <v>147</v>
      </c>
      <c r="B79" s="50">
        <v>7.738643959999999</v>
      </c>
      <c r="C79" s="50">
        <v>40.57542407288317</v>
      </c>
      <c r="D79" s="50">
        <v>17.70367442854091</v>
      </c>
      <c r="E79" s="50">
        <v>8.385867173447537</v>
      </c>
      <c r="F79" s="186" t="s">
        <v>261</v>
      </c>
      <c r="G79" s="50">
        <v>1.73671501</v>
      </c>
      <c r="H79" s="50" t="s">
        <v>0</v>
      </c>
      <c r="I79" s="50">
        <v>0.22546663806050202</v>
      </c>
      <c r="J79" s="50">
        <v>0.3071169668081382</v>
      </c>
      <c r="K79" s="186" t="s">
        <v>261</v>
      </c>
      <c r="L79" s="43" t="s">
        <v>148</v>
      </c>
      <c r="M79" s="223"/>
    </row>
    <row r="80" spans="1:13" ht="12.75">
      <c r="A80" s="41" t="s">
        <v>149</v>
      </c>
      <c r="B80" s="50">
        <v>107.37098174</v>
      </c>
      <c r="C80" s="50">
        <v>127.98575452511551</v>
      </c>
      <c r="D80" s="50">
        <v>134.43732108523818</v>
      </c>
      <c r="E80" s="50">
        <v>227.7250745824411</v>
      </c>
      <c r="F80" s="186" t="s">
        <v>261</v>
      </c>
      <c r="G80" s="50">
        <v>0.17669649</v>
      </c>
      <c r="H80" s="50">
        <v>0.8478690553044976</v>
      </c>
      <c r="I80" s="50" t="s">
        <v>0</v>
      </c>
      <c r="J80" s="50">
        <v>0.24305150537634412</v>
      </c>
      <c r="K80" s="186" t="s">
        <v>261</v>
      </c>
      <c r="L80" s="43" t="s">
        <v>150</v>
      </c>
      <c r="M80" s="223"/>
    </row>
    <row r="81" spans="1:13" ht="12.75">
      <c r="A81" s="44" t="s">
        <v>70</v>
      </c>
      <c r="B81" s="50">
        <v>10.73033034</v>
      </c>
      <c r="C81" s="50">
        <v>15.380616355841372</v>
      </c>
      <c r="D81" s="50">
        <v>32.254795983764154</v>
      </c>
      <c r="E81" s="50">
        <v>18.988911434689506</v>
      </c>
      <c r="F81" s="186" t="s">
        <v>261</v>
      </c>
      <c r="G81" s="50">
        <v>6.2027600000000005</v>
      </c>
      <c r="H81" s="50" t="s">
        <v>0</v>
      </c>
      <c r="I81" s="50">
        <v>1.1292426517914609</v>
      </c>
      <c r="J81" s="50">
        <v>1.3884878736900628</v>
      </c>
      <c r="K81" s="186" t="s">
        <v>261</v>
      </c>
      <c r="L81" s="45" t="s">
        <v>71</v>
      </c>
      <c r="M81" s="223"/>
    </row>
    <row r="82" spans="1:13" s="16" customFormat="1" ht="12.75">
      <c r="A82" s="91" t="s">
        <v>151</v>
      </c>
      <c r="B82" s="25">
        <v>2329.6489201</v>
      </c>
      <c r="C82" s="25">
        <v>3312.7579705768358</v>
      </c>
      <c r="D82" s="25">
        <v>2728.0354625080113</v>
      </c>
      <c r="E82" s="25">
        <v>3140.3853617576574</v>
      </c>
      <c r="F82" s="179" t="s">
        <v>261</v>
      </c>
      <c r="G82" s="25">
        <v>131.61050754400003</v>
      </c>
      <c r="H82" s="25">
        <v>77.9956175859342</v>
      </c>
      <c r="I82" s="25">
        <v>228.439691053422</v>
      </c>
      <c r="J82" s="25">
        <v>365.62658022230676</v>
      </c>
      <c r="K82" s="179" t="s">
        <v>261</v>
      </c>
      <c r="L82" s="92" t="s">
        <v>152</v>
      </c>
      <c r="M82" s="224"/>
    </row>
    <row r="83" spans="1:13" ht="12.75" customHeight="1">
      <c r="A83" s="44" t="s">
        <v>153</v>
      </c>
      <c r="B83" s="50">
        <v>0.625726</v>
      </c>
      <c r="C83" s="50">
        <v>0.22991341633611578</v>
      </c>
      <c r="D83" s="50">
        <v>0.533881649220252</v>
      </c>
      <c r="E83" s="50">
        <v>1.6290896573875802</v>
      </c>
      <c r="F83" s="186" t="s">
        <v>261</v>
      </c>
      <c r="G83" s="50">
        <v>3.0313590880000008</v>
      </c>
      <c r="H83" s="50">
        <v>1.786835829567463</v>
      </c>
      <c r="I83" s="50">
        <v>0.431817206608024</v>
      </c>
      <c r="J83" s="50">
        <v>1.1622690752688174</v>
      </c>
      <c r="K83" s="186" t="s">
        <v>261</v>
      </c>
      <c r="L83" s="43" t="s">
        <v>154</v>
      </c>
      <c r="M83" s="223"/>
    </row>
    <row r="84" spans="1:13" ht="12.75" customHeight="1">
      <c r="A84" s="44" t="s">
        <v>155</v>
      </c>
      <c r="B84" s="42">
        <v>20.09326764</v>
      </c>
      <c r="C84" s="42">
        <v>19.511615133976424</v>
      </c>
      <c r="D84" s="42">
        <v>20.989297158726767</v>
      </c>
      <c r="E84" s="42">
        <v>24.438542847965735</v>
      </c>
      <c r="F84" s="185" t="s">
        <v>261</v>
      </c>
      <c r="G84" s="42">
        <v>25.81833057</v>
      </c>
      <c r="H84" s="42">
        <v>10.39466967936303</v>
      </c>
      <c r="I84" s="42">
        <v>7.910469856254022</v>
      </c>
      <c r="J84" s="42">
        <v>16.122695103100323</v>
      </c>
      <c r="K84" s="185" t="s">
        <v>261</v>
      </c>
      <c r="L84" s="43" t="s">
        <v>156</v>
      </c>
      <c r="M84" s="223"/>
    </row>
    <row r="85" spans="1:13" ht="12.75" customHeight="1">
      <c r="A85" s="41" t="s">
        <v>157</v>
      </c>
      <c r="B85" s="42">
        <v>1087.0415264600001</v>
      </c>
      <c r="C85" s="42">
        <v>1961.4173797858653</v>
      </c>
      <c r="D85" s="42">
        <v>1295.0465498825038</v>
      </c>
      <c r="E85" s="42">
        <v>1530.990659750858</v>
      </c>
      <c r="F85" s="185" t="s">
        <v>261</v>
      </c>
      <c r="G85" s="42">
        <v>8.92927651</v>
      </c>
      <c r="H85" s="42">
        <v>21.060516650073165</v>
      </c>
      <c r="I85" s="42">
        <v>13.473653722377172</v>
      </c>
      <c r="J85" s="42">
        <v>80.97360598591398</v>
      </c>
      <c r="K85" s="185" t="s">
        <v>261</v>
      </c>
      <c r="L85" s="43" t="s">
        <v>158</v>
      </c>
      <c r="M85" s="223"/>
    </row>
    <row r="86" spans="1:13" ht="12.75" customHeight="1">
      <c r="A86" s="41" t="s">
        <v>159</v>
      </c>
      <c r="B86" s="42">
        <v>1.3960583199999999</v>
      </c>
      <c r="C86" s="42">
        <v>1.9377118756698821</v>
      </c>
      <c r="D86" s="42">
        <v>1.5429822687459944</v>
      </c>
      <c r="E86" s="42">
        <v>0.4526053104925053</v>
      </c>
      <c r="F86" s="185" t="s">
        <v>261</v>
      </c>
      <c r="G86" s="42">
        <v>3.9833668560000004</v>
      </c>
      <c r="H86" s="42">
        <v>3.746710264686895</v>
      </c>
      <c r="I86" s="42">
        <v>1.259322033898305</v>
      </c>
      <c r="J86" s="42">
        <v>4.348824301075269</v>
      </c>
      <c r="K86" s="185" t="s">
        <v>261</v>
      </c>
      <c r="L86" s="43" t="s">
        <v>160</v>
      </c>
      <c r="M86" s="223"/>
    </row>
    <row r="87" spans="1:13" ht="12.75" customHeight="1">
      <c r="A87" s="41" t="s">
        <v>161</v>
      </c>
      <c r="B87" s="42">
        <v>347.0451229</v>
      </c>
      <c r="C87" s="42">
        <v>369.201218819108</v>
      </c>
      <c r="D87" s="42">
        <v>327.21961119418927</v>
      </c>
      <c r="E87" s="42">
        <v>417.197267574251</v>
      </c>
      <c r="F87" s="185" t="s">
        <v>261</v>
      </c>
      <c r="G87" s="42">
        <v>20.65399276</v>
      </c>
      <c r="H87" s="42">
        <v>17.377892296105017</v>
      </c>
      <c r="I87" s="42">
        <v>51.18892941428877</v>
      </c>
      <c r="J87" s="42">
        <v>11.978955443443777</v>
      </c>
      <c r="K87" s="185" t="s">
        <v>261</v>
      </c>
      <c r="L87" s="43" t="s">
        <v>162</v>
      </c>
      <c r="M87" s="223"/>
    </row>
    <row r="88" spans="1:13" ht="12.75" customHeight="1">
      <c r="A88" s="41" t="s">
        <v>163</v>
      </c>
      <c r="B88" s="42">
        <v>44.90259398</v>
      </c>
      <c r="C88" s="42">
        <v>2.6014698177920685</v>
      </c>
      <c r="D88" s="42">
        <v>1.1715872676778465</v>
      </c>
      <c r="E88" s="42">
        <v>0.16315280513918629</v>
      </c>
      <c r="F88" s="185" t="s">
        <v>261</v>
      </c>
      <c r="G88" s="42">
        <v>10.66918972</v>
      </c>
      <c r="H88" s="42" t="s">
        <v>0</v>
      </c>
      <c r="I88" s="42">
        <v>6.8254237288135595</v>
      </c>
      <c r="J88" s="42">
        <v>5.362102709677419</v>
      </c>
      <c r="K88" s="185" t="s">
        <v>261</v>
      </c>
      <c r="L88" s="43" t="s">
        <v>164</v>
      </c>
      <c r="M88" s="223"/>
    </row>
    <row r="89" spans="1:13" s="94" customFormat="1" ht="12.75" customHeight="1">
      <c r="A89" s="41" t="s">
        <v>165</v>
      </c>
      <c r="B89" s="42">
        <v>620.35595152</v>
      </c>
      <c r="C89" s="42">
        <v>598.9570040970699</v>
      </c>
      <c r="D89" s="42">
        <v>788.3837427900021</v>
      </c>
      <c r="E89" s="42">
        <v>915.9162744111349</v>
      </c>
      <c r="F89" s="185" t="s">
        <v>261</v>
      </c>
      <c r="G89" s="42">
        <v>9.064286286</v>
      </c>
      <c r="H89" s="42">
        <v>3.2557852593070797</v>
      </c>
      <c r="I89" s="42">
        <v>129.73855395837802</v>
      </c>
      <c r="J89" s="42">
        <v>140.15525106978498</v>
      </c>
      <c r="K89" s="185" t="s">
        <v>261</v>
      </c>
      <c r="L89" s="43" t="s">
        <v>166</v>
      </c>
      <c r="M89" s="223"/>
    </row>
    <row r="90" spans="1:13" ht="12.75" customHeight="1">
      <c r="A90" s="41" t="s">
        <v>167</v>
      </c>
      <c r="B90" s="42">
        <v>6.88512302</v>
      </c>
      <c r="C90" s="42">
        <v>12.421554190782423</v>
      </c>
      <c r="D90" s="42">
        <v>13.525763725699637</v>
      </c>
      <c r="E90" s="42">
        <v>17.671036916488223</v>
      </c>
      <c r="F90" s="185" t="s">
        <v>261</v>
      </c>
      <c r="G90" s="42">
        <v>1.441400938</v>
      </c>
      <c r="H90" s="42">
        <v>7.978376780718743</v>
      </c>
      <c r="I90" s="42">
        <v>0.8651147822355717</v>
      </c>
      <c r="J90" s="42">
        <v>2.2762179208251485</v>
      </c>
      <c r="K90" s="185" t="s">
        <v>261</v>
      </c>
      <c r="L90" s="43" t="s">
        <v>168</v>
      </c>
      <c r="M90" s="223"/>
    </row>
    <row r="91" spans="1:12" s="16" customFormat="1" ht="12.75" customHeight="1">
      <c r="A91" s="44" t="s">
        <v>169</v>
      </c>
      <c r="B91" s="42">
        <v>48.21232392</v>
      </c>
      <c r="C91" s="42">
        <v>60.94323683469643</v>
      </c>
      <c r="D91" s="42">
        <v>61.938090151676995</v>
      </c>
      <c r="E91" s="42">
        <v>59.716684689507495</v>
      </c>
      <c r="F91" s="185" t="s">
        <v>261</v>
      </c>
      <c r="G91" s="42">
        <v>1.66097016</v>
      </c>
      <c r="H91" s="42" t="s">
        <v>0</v>
      </c>
      <c r="I91" s="50">
        <v>0.37633555031109206</v>
      </c>
      <c r="J91" s="42">
        <v>0.05302860215053764</v>
      </c>
      <c r="K91" s="185" t="s">
        <v>261</v>
      </c>
      <c r="L91" s="43" t="s">
        <v>170</v>
      </c>
    </row>
    <row r="92" spans="1:12" s="16" customFormat="1" ht="12.75" customHeight="1" thickBot="1">
      <c r="A92" s="44" t="s">
        <v>70</v>
      </c>
      <c r="B92" s="93">
        <v>153.09122634</v>
      </c>
      <c r="C92" s="93">
        <v>285.53686660553916</v>
      </c>
      <c r="D92" s="93">
        <v>217.6839564195685</v>
      </c>
      <c r="E92" s="93">
        <v>172.21004779443254</v>
      </c>
      <c r="F92" s="232" t="s">
        <v>261</v>
      </c>
      <c r="G92" s="93">
        <v>46.358334656000004</v>
      </c>
      <c r="H92" s="42">
        <v>12.385822476640033</v>
      </c>
      <c r="I92" s="42">
        <v>16.370070800257455</v>
      </c>
      <c r="J92" s="42">
        <v>103.19363001106655</v>
      </c>
      <c r="K92" s="185" t="s">
        <v>261</v>
      </c>
      <c r="L92" s="45" t="s">
        <v>71</v>
      </c>
    </row>
    <row r="93" spans="1:12" s="16" customFormat="1" ht="19.5" thickBot="1">
      <c r="A93" s="17" t="s">
        <v>171</v>
      </c>
      <c r="B93" s="18">
        <v>261.24452746000003</v>
      </c>
      <c r="C93" s="18">
        <v>280.98101087102043</v>
      </c>
      <c r="D93" s="18">
        <v>274.9058534501175</v>
      </c>
      <c r="E93" s="18">
        <v>290.28295727959306</v>
      </c>
      <c r="F93" s="177" t="s">
        <v>261</v>
      </c>
      <c r="G93" s="18">
        <v>888.322715008</v>
      </c>
      <c r="H93" s="18">
        <v>814.9945797924025</v>
      </c>
      <c r="I93" s="18">
        <v>533.9627547736537</v>
      </c>
      <c r="J93" s="18">
        <v>390.67974737464937</v>
      </c>
      <c r="K93" s="177" t="s">
        <v>261</v>
      </c>
      <c r="L93" s="65" t="s">
        <v>172</v>
      </c>
    </row>
    <row r="94" spans="1:12" ht="29.25" thickBot="1">
      <c r="A94" s="69" t="s">
        <v>173</v>
      </c>
      <c r="B94" s="33">
        <v>11.05185314</v>
      </c>
      <c r="C94" s="33" t="s">
        <v>0</v>
      </c>
      <c r="D94" s="33">
        <v>6.940995513779106</v>
      </c>
      <c r="E94" s="33">
        <v>23.750333383297644</v>
      </c>
      <c r="F94" s="67" t="s">
        <v>261</v>
      </c>
      <c r="G94" s="33">
        <v>4.359703602</v>
      </c>
      <c r="H94" s="33" t="s">
        <v>0</v>
      </c>
      <c r="I94" s="33">
        <v>0.35724093542158336</v>
      </c>
      <c r="J94" s="33">
        <v>2.0302319620654137</v>
      </c>
      <c r="K94" s="67" t="s">
        <v>261</v>
      </c>
      <c r="L94" s="96" t="s">
        <v>174</v>
      </c>
    </row>
    <row r="95" spans="1:12" ht="15" thickBot="1">
      <c r="A95" s="97" t="s">
        <v>100</v>
      </c>
      <c r="B95" s="60">
        <v>250.19267432</v>
      </c>
      <c r="C95" s="60">
        <v>280.98101087102043</v>
      </c>
      <c r="D95" s="60">
        <v>267.96485793633843</v>
      </c>
      <c r="E95" s="60">
        <v>266.5326238962954</v>
      </c>
      <c r="F95" s="188" t="s">
        <v>261</v>
      </c>
      <c r="G95" s="60">
        <v>883.9630114060001</v>
      </c>
      <c r="H95" s="60">
        <v>814.9945797924025</v>
      </c>
      <c r="I95" s="60">
        <v>533.6055138382321</v>
      </c>
      <c r="J95" s="60">
        <v>388.64951541258387</v>
      </c>
      <c r="K95" s="188" t="s">
        <v>261</v>
      </c>
      <c r="L95" s="79" t="s">
        <v>125</v>
      </c>
    </row>
    <row r="96" spans="1:12" ht="12.75">
      <c r="A96" s="98" t="s">
        <v>252</v>
      </c>
      <c r="B96" s="22">
        <v>225.87820358</v>
      </c>
      <c r="C96" s="22">
        <v>235.28344542621878</v>
      </c>
      <c r="D96" s="22">
        <v>210.48100833155308</v>
      </c>
      <c r="E96" s="22">
        <v>220.40601764361872</v>
      </c>
      <c r="F96" s="202" t="s">
        <v>261</v>
      </c>
      <c r="G96" s="22">
        <v>738.8180195980001</v>
      </c>
      <c r="H96" s="22">
        <v>756.8064970293296</v>
      </c>
      <c r="I96" s="22">
        <v>487.65850675820633</v>
      </c>
      <c r="J96" s="22">
        <v>347.0735515846269</v>
      </c>
      <c r="K96" s="202" t="s">
        <v>261</v>
      </c>
      <c r="L96" s="85" t="s">
        <v>253</v>
      </c>
    </row>
    <row r="97" spans="1:12" ht="12.75">
      <c r="A97" s="41" t="s">
        <v>177</v>
      </c>
      <c r="B97" s="42">
        <v>77.09344250000001</v>
      </c>
      <c r="C97" s="42">
        <v>58.952126768461945</v>
      </c>
      <c r="D97" s="42">
        <v>13.623862422559283</v>
      </c>
      <c r="E97" s="42">
        <v>47.50364273892933</v>
      </c>
      <c r="F97" s="185" t="s">
        <v>261</v>
      </c>
      <c r="G97" s="42">
        <v>261.493551922</v>
      </c>
      <c r="H97" s="42">
        <v>499.1984598685599</v>
      </c>
      <c r="I97" s="42">
        <v>194.3005149109633</v>
      </c>
      <c r="J97" s="42">
        <v>156.7961367332327</v>
      </c>
      <c r="K97" s="185" t="s">
        <v>261</v>
      </c>
      <c r="L97" s="43" t="s">
        <v>178</v>
      </c>
    </row>
    <row r="98" spans="1:12" ht="12.75">
      <c r="A98" s="41" t="s">
        <v>179</v>
      </c>
      <c r="B98" s="42">
        <v>108.04964934</v>
      </c>
      <c r="C98" s="42">
        <v>118.57621616995138</v>
      </c>
      <c r="D98" s="42">
        <v>97.11961119418928</v>
      </c>
      <c r="E98" s="42">
        <v>79.94865486443739</v>
      </c>
      <c r="F98" s="185" t="s">
        <v>261</v>
      </c>
      <c r="G98" s="42">
        <v>180.335208516</v>
      </c>
      <c r="H98" s="42">
        <v>123.2138128814289</v>
      </c>
      <c r="I98" s="42">
        <v>197.00431237931772</v>
      </c>
      <c r="J98" s="42">
        <v>125.24237851191664</v>
      </c>
      <c r="K98" s="185" t="s">
        <v>261</v>
      </c>
      <c r="L98" s="43" t="s">
        <v>180</v>
      </c>
    </row>
    <row r="99" spans="1:12" ht="12.75">
      <c r="A99" s="41" t="s">
        <v>181</v>
      </c>
      <c r="B99" s="42">
        <v>32.75811996</v>
      </c>
      <c r="C99" s="42">
        <v>43.96227018220793</v>
      </c>
      <c r="D99" s="42">
        <v>54.46438795129246</v>
      </c>
      <c r="E99" s="42">
        <v>39.884786124197</v>
      </c>
      <c r="F99" s="185" t="s">
        <v>261</v>
      </c>
      <c r="G99" s="42">
        <v>201.82453541200002</v>
      </c>
      <c r="H99" s="42">
        <v>73.12596821390143</v>
      </c>
      <c r="I99" s="42">
        <v>59.03730959021669</v>
      </c>
      <c r="J99" s="42">
        <v>25.19685151658724</v>
      </c>
      <c r="K99" s="185" t="s">
        <v>261</v>
      </c>
      <c r="L99" s="43" t="s">
        <v>182</v>
      </c>
    </row>
    <row r="100" spans="1:12" ht="12.75">
      <c r="A100" s="41" t="s">
        <v>183</v>
      </c>
      <c r="B100" s="42">
        <v>7.8716481400000005</v>
      </c>
      <c r="C100" s="42">
        <v>12.76936081577969</v>
      </c>
      <c r="D100" s="42">
        <v>44.92933133945738</v>
      </c>
      <c r="E100" s="42">
        <v>52.30763342354963</v>
      </c>
      <c r="F100" s="185" t="s">
        <v>261</v>
      </c>
      <c r="G100" s="42">
        <v>85.94074974200001</v>
      </c>
      <c r="H100" s="42">
        <v>52.26175217344524</v>
      </c>
      <c r="I100" s="42">
        <v>28.257627118644066</v>
      </c>
      <c r="J100" s="42">
        <v>34.09164129600866</v>
      </c>
      <c r="K100" s="185" t="s">
        <v>261</v>
      </c>
      <c r="L100" s="43" t="s">
        <v>184</v>
      </c>
    </row>
    <row r="101" spans="1:12" ht="12.75">
      <c r="A101" s="41" t="s">
        <v>70</v>
      </c>
      <c r="B101" s="42">
        <v>0.10534363999999999</v>
      </c>
      <c r="C101" s="42">
        <v>1.0234714898177921</v>
      </c>
      <c r="D101" s="42">
        <v>0.3438154240546892</v>
      </c>
      <c r="E101" s="42">
        <v>0.7613004925053533</v>
      </c>
      <c r="F101" s="185" t="s">
        <v>261</v>
      </c>
      <c r="G101" s="42">
        <v>9.223974006</v>
      </c>
      <c r="H101" s="42">
        <v>9.006503891994312</v>
      </c>
      <c r="I101" s="42">
        <v>9.058742759064579</v>
      </c>
      <c r="J101" s="42">
        <v>5.74654352688172</v>
      </c>
      <c r="K101" s="185" t="s">
        <v>261</v>
      </c>
      <c r="L101" s="43" t="s">
        <v>71</v>
      </c>
    </row>
    <row r="102" spans="1:12" ht="25.5">
      <c r="A102" s="99" t="s">
        <v>185</v>
      </c>
      <c r="B102" s="70">
        <v>0.43777746</v>
      </c>
      <c r="C102" s="70">
        <v>15.453652454448017</v>
      </c>
      <c r="D102" s="70">
        <v>0.7429822687459945</v>
      </c>
      <c r="E102" s="70">
        <v>0.6438528479657387</v>
      </c>
      <c r="F102" s="190" t="s">
        <v>261</v>
      </c>
      <c r="G102" s="70">
        <v>19.46368573</v>
      </c>
      <c r="H102" s="70">
        <v>6.473281601032925</v>
      </c>
      <c r="I102" s="70">
        <v>5.29967818064793</v>
      </c>
      <c r="J102" s="70">
        <v>3.832162666666667</v>
      </c>
      <c r="K102" s="190" t="s">
        <v>261</v>
      </c>
      <c r="L102" s="100" t="s">
        <v>186</v>
      </c>
    </row>
    <row r="103" spans="1:12" ht="25.5">
      <c r="A103" s="99" t="s">
        <v>187</v>
      </c>
      <c r="B103" s="54">
        <v>20.6167675</v>
      </c>
      <c r="C103" s="54">
        <v>28.493418520900327</v>
      </c>
      <c r="D103" s="54">
        <v>49.417645802179024</v>
      </c>
      <c r="E103" s="54">
        <v>41.91602914346895</v>
      </c>
      <c r="F103" s="231" t="s">
        <v>261</v>
      </c>
      <c r="G103" s="54">
        <v>88.610982282</v>
      </c>
      <c r="H103" s="54">
        <v>36.76867490854315</v>
      </c>
      <c r="I103" s="54">
        <v>28.844175069727523</v>
      </c>
      <c r="J103" s="54">
        <v>26.742478494623658</v>
      </c>
      <c r="K103" s="231" t="s">
        <v>261</v>
      </c>
      <c r="L103" s="100" t="s">
        <v>188</v>
      </c>
    </row>
    <row r="104" spans="1:12" ht="13.5" thickBot="1">
      <c r="A104" s="55" t="s">
        <v>189</v>
      </c>
      <c r="B104" s="56">
        <v>3.2599257800000006</v>
      </c>
      <c r="C104" s="56">
        <v>1.7504944694533764</v>
      </c>
      <c r="D104" s="56">
        <v>7.323221533860286</v>
      </c>
      <c r="E104" s="56">
        <v>3.5667242612419696</v>
      </c>
      <c r="F104" s="204" t="s">
        <v>261</v>
      </c>
      <c r="G104" s="56">
        <v>37.070323796000004</v>
      </c>
      <c r="H104" s="56">
        <v>14.946126253496878</v>
      </c>
      <c r="I104" s="56">
        <v>11.80315382965029</v>
      </c>
      <c r="J104" s="56">
        <v>11.001322666666669</v>
      </c>
      <c r="K104" s="204" t="s">
        <v>261</v>
      </c>
      <c r="L104" s="58" t="s">
        <v>190</v>
      </c>
    </row>
    <row r="105" spans="1:13" s="106" customFormat="1" ht="12.75">
      <c r="A105" s="101" t="s">
        <v>333</v>
      </c>
      <c r="B105" s="205"/>
      <c r="C105" s="205"/>
      <c r="D105" s="205"/>
      <c r="E105" s="205"/>
      <c r="F105" s="205"/>
      <c r="G105" s="128"/>
      <c r="H105" s="128"/>
      <c r="I105" s="128"/>
      <c r="J105" s="128"/>
      <c r="K105" s="128"/>
      <c r="L105" s="104" t="s">
        <v>370</v>
      </c>
      <c r="M105" s="105"/>
    </row>
    <row r="106" spans="1:13" s="106" customFormat="1" ht="12.75">
      <c r="A106" s="107" t="s">
        <v>255</v>
      </c>
      <c r="B106" s="11"/>
      <c r="C106" s="11"/>
      <c r="D106" s="11"/>
      <c r="E106" s="11"/>
      <c r="F106" s="11"/>
      <c r="G106" s="105"/>
      <c r="H106" s="105"/>
      <c r="I106" s="105"/>
      <c r="J106" s="105"/>
      <c r="K106" s="105"/>
      <c r="L106" s="104" t="s">
        <v>322</v>
      </c>
      <c r="M106" s="105"/>
    </row>
    <row r="107" spans="1:13" s="16" customFormat="1" ht="12.75">
      <c r="A107" s="107" t="s">
        <v>257</v>
      </c>
      <c r="B107" s="234"/>
      <c r="C107" s="234"/>
      <c r="D107" s="234"/>
      <c r="E107" s="234"/>
      <c r="F107" s="234"/>
      <c r="G107" s="15"/>
      <c r="H107" s="15"/>
      <c r="I107" s="15"/>
      <c r="J107" s="15"/>
      <c r="K107" s="15"/>
      <c r="L107" s="104" t="s">
        <v>314</v>
      </c>
      <c r="M107" s="15"/>
    </row>
    <row r="108" spans="1:40" s="106" customFormat="1" ht="12.75">
      <c r="A108" s="107" t="s">
        <v>315</v>
      </c>
      <c r="C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</row>
    <row r="109" spans="1:12" ht="12.75">
      <c r="A109" s="107" t="s">
        <v>205</v>
      </c>
      <c r="B109" s="207"/>
      <c r="C109" s="207"/>
      <c r="D109" s="207"/>
      <c r="E109" s="207"/>
      <c r="F109" s="207"/>
      <c r="G109" s="131"/>
      <c r="H109" s="131"/>
      <c r="I109" s="131"/>
      <c r="J109" s="131"/>
      <c r="K109" s="131"/>
      <c r="L109" s="108" t="s">
        <v>243</v>
      </c>
    </row>
    <row r="110" spans="2:11" ht="12.75">
      <c r="B110" s="207"/>
      <c r="C110" s="207"/>
      <c r="D110" s="207"/>
      <c r="E110" s="207"/>
      <c r="F110" s="207"/>
      <c r="G110" s="131"/>
      <c r="H110" s="131"/>
      <c r="I110" s="131"/>
      <c r="J110" s="131"/>
      <c r="K110" s="131"/>
    </row>
    <row r="111" spans="2:11" ht="12.7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</row>
    <row r="112" spans="2:11" ht="12.75">
      <c r="B112" s="207"/>
      <c r="C112" s="207"/>
      <c r="D112" s="207"/>
      <c r="E112" s="207"/>
      <c r="F112" s="207"/>
      <c r="G112" s="131"/>
      <c r="H112" s="131"/>
      <c r="I112" s="131"/>
      <c r="J112" s="131"/>
      <c r="K112" s="131"/>
    </row>
    <row r="113" spans="2:11" ht="12.75">
      <c r="B113" s="207"/>
      <c r="C113" s="207"/>
      <c r="D113" s="207"/>
      <c r="E113" s="207"/>
      <c r="F113" s="207"/>
      <c r="G113" s="131"/>
      <c r="H113" s="131"/>
      <c r="I113" s="131"/>
      <c r="J113" s="131"/>
      <c r="K113" s="131"/>
    </row>
    <row r="114" spans="2:11" ht="23.25" customHeight="1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</row>
    <row r="115" spans="2:11" ht="12.75">
      <c r="B115" s="207"/>
      <c r="C115" s="207"/>
      <c r="D115" s="207"/>
      <c r="E115" s="207"/>
      <c r="F115" s="207"/>
      <c r="G115" s="131"/>
      <c r="H115" s="131"/>
      <c r="I115" s="131"/>
      <c r="J115" s="131"/>
      <c r="K115" s="131"/>
    </row>
    <row r="116" spans="2:11" ht="12.75">
      <c r="B116" s="207"/>
      <c r="C116" s="207"/>
      <c r="D116" s="207"/>
      <c r="E116" s="207"/>
      <c r="F116" s="207"/>
      <c r="G116" s="131"/>
      <c r="H116" s="131"/>
      <c r="I116" s="131"/>
      <c r="J116" s="131"/>
      <c r="K116" s="131"/>
    </row>
    <row r="117" spans="2:11" ht="12.75">
      <c r="B117" s="207"/>
      <c r="C117" s="207"/>
      <c r="D117" s="207"/>
      <c r="E117" s="207"/>
      <c r="F117" s="207"/>
      <c r="G117" s="131"/>
      <c r="H117" s="131"/>
      <c r="I117" s="131"/>
      <c r="J117" s="131"/>
      <c r="K117" s="131"/>
    </row>
    <row r="118" spans="2:11" ht="12.75">
      <c r="B118" s="207"/>
      <c r="C118" s="207"/>
      <c r="D118" s="207"/>
      <c r="E118" s="207"/>
      <c r="F118" s="207"/>
      <c r="G118" s="131"/>
      <c r="H118" s="131"/>
      <c r="I118" s="131"/>
      <c r="J118" s="131"/>
      <c r="K118" s="131"/>
    </row>
    <row r="119" spans="2:11" ht="12.75">
      <c r="B119" s="207"/>
      <c r="C119" s="207"/>
      <c r="D119" s="207"/>
      <c r="E119" s="207"/>
      <c r="F119" s="207"/>
      <c r="G119" s="131"/>
      <c r="H119" s="131"/>
      <c r="I119" s="131"/>
      <c r="J119" s="131"/>
      <c r="K119" s="131"/>
    </row>
    <row r="120" spans="2:11" ht="12.75">
      <c r="B120" s="207"/>
      <c r="C120" s="207"/>
      <c r="D120" s="207"/>
      <c r="E120" s="207"/>
      <c r="F120" s="207"/>
      <c r="G120" s="131"/>
      <c r="H120" s="131"/>
      <c r="I120" s="131"/>
      <c r="J120" s="131"/>
      <c r="K120" s="131"/>
    </row>
    <row r="121" spans="2:11" ht="12.75">
      <c r="B121" s="207"/>
      <c r="C121" s="207"/>
      <c r="D121" s="207"/>
      <c r="E121" s="207"/>
      <c r="F121" s="207"/>
      <c r="G121" s="131"/>
      <c r="H121" s="131"/>
      <c r="I121" s="131"/>
      <c r="J121" s="131"/>
      <c r="K121" s="131"/>
    </row>
    <row r="122" spans="2:11" ht="12.75">
      <c r="B122" s="207"/>
      <c r="C122" s="207"/>
      <c r="D122" s="207"/>
      <c r="E122" s="207"/>
      <c r="F122" s="207"/>
      <c r="G122" s="131"/>
      <c r="H122" s="131"/>
      <c r="I122" s="131"/>
      <c r="J122" s="131"/>
      <c r="K122" s="131"/>
    </row>
    <row r="123" spans="2:11" ht="12.75">
      <c r="B123" s="207"/>
      <c r="C123" s="207"/>
      <c r="D123" s="207"/>
      <c r="E123" s="207"/>
      <c r="F123" s="207"/>
      <c r="G123" s="131"/>
      <c r="H123" s="131"/>
      <c r="I123" s="131"/>
      <c r="J123" s="131"/>
      <c r="K123" s="131"/>
    </row>
    <row r="124" spans="2:11" ht="12.75">
      <c r="B124" s="207"/>
      <c r="C124" s="207"/>
      <c r="D124" s="207"/>
      <c r="E124" s="207"/>
      <c r="F124" s="207"/>
      <c r="G124" s="131"/>
      <c r="H124" s="131"/>
      <c r="I124" s="131"/>
      <c r="J124" s="131"/>
      <c r="K124" s="131"/>
    </row>
    <row r="125" spans="2:11" ht="12.75">
      <c r="B125" s="207"/>
      <c r="C125" s="207"/>
      <c r="D125" s="207"/>
      <c r="E125" s="207"/>
      <c r="F125" s="207"/>
      <c r="G125" s="131"/>
      <c r="H125" s="131"/>
      <c r="I125" s="131"/>
      <c r="J125" s="131"/>
      <c r="K125" s="131"/>
    </row>
    <row r="126" spans="2:11" ht="12.75">
      <c r="B126" s="207"/>
      <c r="C126" s="207"/>
      <c r="D126" s="207"/>
      <c r="E126" s="207"/>
      <c r="F126" s="207"/>
      <c r="G126" s="131"/>
      <c r="H126" s="131"/>
      <c r="I126" s="131"/>
      <c r="J126" s="131"/>
      <c r="K126" s="131"/>
    </row>
    <row r="127" spans="2:11" ht="12.75">
      <c r="B127" s="207"/>
      <c r="C127" s="207"/>
      <c r="D127" s="207"/>
      <c r="E127" s="207"/>
      <c r="F127" s="207"/>
      <c r="G127" s="131"/>
      <c r="H127" s="131"/>
      <c r="I127" s="131"/>
      <c r="J127" s="131"/>
      <c r="K127" s="131"/>
    </row>
    <row r="128" spans="2:11" ht="12.75">
      <c r="B128" s="207"/>
      <c r="C128" s="207"/>
      <c r="D128" s="207"/>
      <c r="E128" s="207"/>
      <c r="F128" s="207"/>
      <c r="G128" s="131"/>
      <c r="H128" s="131"/>
      <c r="I128" s="131"/>
      <c r="J128" s="131"/>
      <c r="K128" s="131"/>
    </row>
    <row r="129" spans="2:11" ht="12.75">
      <c r="B129" s="207"/>
      <c r="C129" s="207"/>
      <c r="D129" s="207"/>
      <c r="E129" s="207"/>
      <c r="F129" s="207"/>
      <c r="G129" s="131"/>
      <c r="H129" s="131"/>
      <c r="I129" s="131"/>
      <c r="J129" s="131"/>
      <c r="K129" s="131"/>
    </row>
    <row r="130" spans="2:11" ht="12.75">
      <c r="B130" s="207"/>
      <c r="C130" s="207"/>
      <c r="D130" s="207"/>
      <c r="E130" s="207"/>
      <c r="F130" s="207"/>
      <c r="G130" s="131"/>
      <c r="H130" s="131"/>
      <c r="I130" s="131"/>
      <c r="J130" s="131"/>
      <c r="K130" s="131"/>
    </row>
    <row r="131" spans="2:11" ht="12.75">
      <c r="B131" s="207"/>
      <c r="C131" s="207"/>
      <c r="D131" s="207"/>
      <c r="E131" s="207"/>
      <c r="F131" s="207"/>
      <c r="G131" s="131"/>
      <c r="H131" s="131"/>
      <c r="I131" s="131"/>
      <c r="J131" s="131"/>
      <c r="K131" s="131"/>
    </row>
    <row r="132" spans="2:11" ht="12.75">
      <c r="B132" s="207"/>
      <c r="C132" s="207"/>
      <c r="D132" s="207"/>
      <c r="E132" s="207"/>
      <c r="F132" s="207"/>
      <c r="G132" s="131"/>
      <c r="H132" s="131"/>
      <c r="I132" s="131"/>
      <c r="J132" s="131"/>
      <c r="K132" s="131"/>
    </row>
    <row r="133" spans="2:11" ht="12.75">
      <c r="B133" s="207"/>
      <c r="C133" s="207"/>
      <c r="D133" s="207"/>
      <c r="E133" s="207"/>
      <c r="F133" s="207"/>
      <c r="G133" s="131"/>
      <c r="H133" s="131"/>
      <c r="I133" s="131"/>
      <c r="J133" s="131"/>
      <c r="K133" s="131"/>
    </row>
    <row r="134" spans="2:11" ht="12.75">
      <c r="B134" s="207"/>
      <c r="C134" s="207"/>
      <c r="D134" s="207"/>
      <c r="E134" s="207"/>
      <c r="F134" s="207"/>
      <c r="G134" s="131"/>
      <c r="H134" s="131"/>
      <c r="I134" s="131"/>
      <c r="J134" s="131"/>
      <c r="K134" s="131"/>
    </row>
    <row r="135" spans="2:11" ht="12.75">
      <c r="B135" s="207"/>
      <c r="C135" s="207"/>
      <c r="D135" s="207"/>
      <c r="E135" s="207"/>
      <c r="F135" s="207"/>
      <c r="G135" s="131"/>
      <c r="H135" s="131"/>
      <c r="I135" s="131"/>
      <c r="J135" s="131"/>
      <c r="K135" s="131"/>
    </row>
    <row r="136" spans="2:11" ht="12.75">
      <c r="B136" s="207"/>
      <c r="C136" s="207"/>
      <c r="D136" s="207"/>
      <c r="E136" s="207"/>
      <c r="F136" s="207"/>
      <c r="G136" s="131"/>
      <c r="H136" s="131"/>
      <c r="I136" s="131"/>
      <c r="J136" s="131"/>
      <c r="K136" s="131"/>
    </row>
    <row r="137" spans="2:11" ht="12.75">
      <c r="B137" s="207"/>
      <c r="C137" s="207"/>
      <c r="D137" s="207"/>
      <c r="E137" s="207"/>
      <c r="F137" s="207"/>
      <c r="G137" s="131"/>
      <c r="H137" s="131"/>
      <c r="I137" s="131"/>
      <c r="J137" s="131"/>
      <c r="K137" s="131"/>
    </row>
    <row r="138" spans="2:11" ht="12.75">
      <c r="B138" s="207"/>
      <c r="C138" s="207"/>
      <c r="D138" s="207"/>
      <c r="E138" s="207"/>
      <c r="F138" s="207"/>
      <c r="G138" s="131"/>
      <c r="H138" s="131"/>
      <c r="I138" s="131"/>
      <c r="J138" s="131"/>
      <c r="K138" s="131"/>
    </row>
    <row r="139" spans="2:11" ht="12.75">
      <c r="B139" s="207"/>
      <c r="C139" s="207"/>
      <c r="D139" s="207"/>
      <c r="E139" s="207"/>
      <c r="F139" s="207"/>
      <c r="G139" s="131"/>
      <c r="H139" s="131"/>
      <c r="I139" s="131"/>
      <c r="J139" s="131"/>
      <c r="K139" s="131"/>
    </row>
    <row r="140" spans="2:11" ht="12.75">
      <c r="B140" s="207"/>
      <c r="C140" s="207"/>
      <c r="D140" s="207"/>
      <c r="E140" s="207"/>
      <c r="F140" s="207"/>
      <c r="G140" s="131"/>
      <c r="H140" s="131"/>
      <c r="I140" s="131"/>
      <c r="J140" s="131"/>
      <c r="K140" s="131"/>
    </row>
    <row r="141" spans="2:11" ht="12.75">
      <c r="B141" s="207"/>
      <c r="C141" s="207"/>
      <c r="D141" s="207"/>
      <c r="E141" s="207"/>
      <c r="F141" s="207"/>
      <c r="G141" s="131"/>
      <c r="H141" s="131"/>
      <c r="I141" s="131"/>
      <c r="J141" s="131"/>
      <c r="K141" s="131"/>
    </row>
    <row r="142" spans="2:11" ht="12.75">
      <c r="B142" s="207"/>
      <c r="C142" s="207"/>
      <c r="D142" s="207"/>
      <c r="E142" s="207"/>
      <c r="F142" s="207"/>
      <c r="G142" s="131"/>
      <c r="H142" s="131"/>
      <c r="I142" s="131"/>
      <c r="J142" s="131"/>
      <c r="K142" s="131"/>
    </row>
    <row r="143" spans="2:11" ht="12.75">
      <c r="B143" s="207"/>
      <c r="C143" s="207"/>
      <c r="D143" s="207"/>
      <c r="E143" s="207"/>
      <c r="F143" s="207"/>
      <c r="G143" s="131"/>
      <c r="H143" s="131"/>
      <c r="I143" s="131"/>
      <c r="J143" s="131"/>
      <c r="K143" s="131"/>
    </row>
    <row r="144" spans="2:11" ht="12.75">
      <c r="B144" s="207"/>
      <c r="C144" s="207"/>
      <c r="D144" s="207"/>
      <c r="E144" s="207"/>
      <c r="F144" s="207"/>
      <c r="G144" s="131"/>
      <c r="H144" s="131"/>
      <c r="I144" s="131"/>
      <c r="J144" s="131"/>
      <c r="K144" s="131"/>
    </row>
    <row r="145" spans="2:11" ht="12.75">
      <c r="B145" s="207"/>
      <c r="C145" s="207"/>
      <c r="D145" s="207"/>
      <c r="E145" s="207"/>
      <c r="F145" s="207"/>
      <c r="G145" s="131"/>
      <c r="H145" s="131"/>
      <c r="I145" s="131"/>
      <c r="J145" s="131"/>
      <c r="K145" s="131"/>
    </row>
    <row r="146" spans="2:11" ht="12.75">
      <c r="B146" s="207"/>
      <c r="C146" s="207"/>
      <c r="D146" s="207"/>
      <c r="E146" s="207"/>
      <c r="F146" s="207"/>
      <c r="G146" s="131"/>
      <c r="H146" s="131"/>
      <c r="I146" s="131"/>
      <c r="J146" s="131"/>
      <c r="K146" s="131"/>
    </row>
    <row r="147" spans="2:11" ht="12.75">
      <c r="B147" s="207"/>
      <c r="C147" s="207"/>
      <c r="D147" s="207"/>
      <c r="E147" s="207"/>
      <c r="F147" s="207"/>
      <c r="G147" s="131"/>
      <c r="H147" s="131"/>
      <c r="I147" s="131"/>
      <c r="J147" s="131"/>
      <c r="K147" s="131"/>
    </row>
    <row r="148" spans="2:11" ht="12.75">
      <c r="B148" s="207"/>
      <c r="C148" s="207"/>
      <c r="D148" s="207"/>
      <c r="E148" s="207"/>
      <c r="F148" s="207"/>
      <c r="G148" s="131"/>
      <c r="H148" s="131"/>
      <c r="I148" s="131"/>
      <c r="J148" s="131"/>
      <c r="K148" s="131"/>
    </row>
    <row r="149" spans="2:11" ht="12.75">
      <c r="B149" s="207"/>
      <c r="C149" s="207"/>
      <c r="D149" s="207"/>
      <c r="E149" s="207"/>
      <c r="F149" s="207"/>
      <c r="G149" s="131"/>
      <c r="H149" s="131"/>
      <c r="I149" s="131"/>
      <c r="J149" s="131"/>
      <c r="K149" s="131"/>
    </row>
    <row r="150" spans="2:11" ht="12.75">
      <c r="B150" s="207"/>
      <c r="C150" s="207"/>
      <c r="D150" s="207"/>
      <c r="E150" s="207"/>
      <c r="F150" s="207"/>
      <c r="G150" s="131"/>
      <c r="H150" s="131"/>
      <c r="I150" s="131"/>
      <c r="J150" s="131"/>
      <c r="K150" s="131"/>
    </row>
    <row r="151" spans="2:11" ht="12.75">
      <c r="B151" s="207"/>
      <c r="C151" s="207"/>
      <c r="D151" s="207"/>
      <c r="E151" s="207"/>
      <c r="F151" s="207"/>
      <c r="G151" s="131"/>
      <c r="H151" s="131"/>
      <c r="I151" s="131"/>
      <c r="J151" s="131"/>
      <c r="K151" s="131"/>
    </row>
    <row r="152" spans="2:11" ht="12.75">
      <c r="B152" s="207"/>
      <c r="C152" s="207"/>
      <c r="D152" s="207"/>
      <c r="E152" s="207"/>
      <c r="F152" s="207"/>
      <c r="G152" s="131"/>
      <c r="H152" s="131"/>
      <c r="I152" s="131"/>
      <c r="J152" s="131"/>
      <c r="K152" s="131"/>
    </row>
    <row r="153" spans="2:11" ht="12.75">
      <c r="B153" s="207"/>
      <c r="C153" s="207"/>
      <c r="D153" s="207"/>
      <c r="E153" s="207"/>
      <c r="F153" s="207"/>
      <c r="G153" s="131"/>
      <c r="H153" s="131"/>
      <c r="I153" s="131"/>
      <c r="J153" s="131"/>
      <c r="K153" s="131"/>
    </row>
    <row r="154" spans="2:11" ht="12.75">
      <c r="B154" s="207"/>
      <c r="C154" s="207"/>
      <c r="D154" s="207"/>
      <c r="E154" s="207"/>
      <c r="F154" s="207"/>
      <c r="G154" s="131"/>
      <c r="H154" s="131"/>
      <c r="I154" s="131"/>
      <c r="J154" s="131"/>
      <c r="K154" s="131"/>
    </row>
    <row r="155" spans="2:11" ht="12.75">
      <c r="B155" s="207"/>
      <c r="C155" s="207"/>
      <c r="D155" s="207"/>
      <c r="E155" s="207"/>
      <c r="F155" s="207"/>
      <c r="G155" s="131"/>
      <c r="H155" s="131"/>
      <c r="I155" s="131"/>
      <c r="J155" s="131"/>
      <c r="K155" s="131"/>
    </row>
    <row r="156" spans="2:11" ht="12.75">
      <c r="B156" s="207"/>
      <c r="C156" s="207"/>
      <c r="D156" s="207"/>
      <c r="E156" s="207"/>
      <c r="F156" s="207"/>
      <c r="G156" s="131"/>
      <c r="H156" s="131"/>
      <c r="I156" s="131"/>
      <c r="J156" s="131"/>
      <c r="K156" s="131"/>
    </row>
    <row r="157" spans="2:11" ht="12.75">
      <c r="B157" s="207"/>
      <c r="C157" s="207"/>
      <c r="D157" s="207"/>
      <c r="E157" s="207"/>
      <c r="F157" s="207"/>
      <c r="G157" s="131"/>
      <c r="H157" s="131"/>
      <c r="I157" s="131"/>
      <c r="J157" s="131"/>
      <c r="K157" s="131"/>
    </row>
    <row r="158" spans="2:11" ht="12.75">
      <c r="B158" s="207"/>
      <c r="C158" s="207"/>
      <c r="D158" s="207"/>
      <c r="E158" s="207"/>
      <c r="F158" s="207"/>
      <c r="G158" s="131"/>
      <c r="H158" s="131"/>
      <c r="I158" s="131"/>
      <c r="J158" s="131"/>
      <c r="K158" s="131"/>
    </row>
    <row r="159" spans="2:11" ht="12.75">
      <c r="B159" s="207"/>
      <c r="C159" s="207"/>
      <c r="D159" s="207"/>
      <c r="E159" s="207"/>
      <c r="F159" s="207"/>
      <c r="G159" s="131"/>
      <c r="H159" s="131"/>
      <c r="I159" s="131"/>
      <c r="J159" s="131"/>
      <c r="K159" s="131"/>
    </row>
    <row r="160" spans="2:11" ht="12.75">
      <c r="B160" s="207"/>
      <c r="C160" s="207"/>
      <c r="D160" s="207"/>
      <c r="E160" s="207"/>
      <c r="F160" s="207"/>
      <c r="G160" s="131"/>
      <c r="H160" s="131"/>
      <c r="I160" s="131"/>
      <c r="J160" s="131"/>
      <c r="K160" s="131"/>
    </row>
    <row r="161" spans="2:11" ht="12.75">
      <c r="B161" s="207"/>
      <c r="C161" s="207"/>
      <c r="D161" s="207"/>
      <c r="E161" s="207"/>
      <c r="F161" s="207"/>
      <c r="G161" s="131"/>
      <c r="H161" s="131"/>
      <c r="I161" s="131"/>
      <c r="J161" s="131"/>
      <c r="K161" s="131"/>
    </row>
    <row r="162" spans="2:11" ht="12.75">
      <c r="B162" s="207"/>
      <c r="C162" s="207"/>
      <c r="D162" s="207"/>
      <c r="E162" s="207"/>
      <c r="F162" s="207"/>
      <c r="G162" s="131"/>
      <c r="H162" s="131"/>
      <c r="I162" s="131"/>
      <c r="J162" s="131"/>
      <c r="K162" s="131"/>
    </row>
    <row r="163" spans="2:11" ht="12.75">
      <c r="B163" s="207"/>
      <c r="C163" s="207"/>
      <c r="D163" s="207"/>
      <c r="E163" s="207"/>
      <c r="F163" s="207"/>
      <c r="G163" s="131"/>
      <c r="H163" s="131"/>
      <c r="I163" s="131"/>
      <c r="J163" s="131"/>
      <c r="K163" s="131"/>
    </row>
    <row r="164" spans="2:11" ht="12.75">
      <c r="B164" s="207"/>
      <c r="C164" s="207"/>
      <c r="D164" s="207"/>
      <c r="E164" s="207"/>
      <c r="F164" s="207"/>
      <c r="G164" s="131"/>
      <c r="H164" s="131"/>
      <c r="I164" s="131"/>
      <c r="J164" s="131"/>
      <c r="K164" s="131"/>
    </row>
    <row r="165" spans="2:11" ht="12.75">
      <c r="B165" s="207"/>
      <c r="C165" s="207"/>
      <c r="D165" s="207"/>
      <c r="E165" s="207"/>
      <c r="F165" s="207"/>
      <c r="G165" s="131"/>
      <c r="H165" s="131"/>
      <c r="I165" s="131"/>
      <c r="J165" s="131"/>
      <c r="K165" s="131"/>
    </row>
    <row r="166" spans="2:11" ht="12.75">
      <c r="B166" s="207"/>
      <c r="C166" s="207"/>
      <c r="D166" s="207"/>
      <c r="E166" s="207"/>
      <c r="F166" s="207"/>
      <c r="G166" s="131"/>
      <c r="H166" s="131"/>
      <c r="I166" s="131"/>
      <c r="J166" s="131"/>
      <c r="K166" s="131"/>
    </row>
    <row r="167" spans="2:11" ht="12.75">
      <c r="B167" s="207"/>
      <c r="C167" s="207"/>
      <c r="D167" s="207"/>
      <c r="E167" s="207"/>
      <c r="F167" s="207"/>
      <c r="G167" s="131"/>
      <c r="H167" s="131"/>
      <c r="I167" s="131"/>
      <c r="J167" s="131"/>
      <c r="K167" s="131"/>
    </row>
    <row r="168" spans="2:11" ht="12.75">
      <c r="B168" s="207"/>
      <c r="C168" s="207"/>
      <c r="D168" s="207"/>
      <c r="E168" s="207"/>
      <c r="F168" s="207"/>
      <c r="G168" s="131"/>
      <c r="H168" s="131"/>
      <c r="I168" s="131"/>
      <c r="J168" s="131"/>
      <c r="K168" s="131"/>
    </row>
    <row r="169" spans="2:11" ht="12.75">
      <c r="B169" s="207"/>
      <c r="C169" s="207"/>
      <c r="D169" s="207"/>
      <c r="E169" s="207"/>
      <c r="F169" s="207"/>
      <c r="G169" s="131"/>
      <c r="H169" s="131"/>
      <c r="I169" s="131"/>
      <c r="J169" s="131"/>
      <c r="K169" s="131"/>
    </row>
    <row r="170" spans="2:11" ht="12.75">
      <c r="B170" s="207"/>
      <c r="C170" s="207"/>
      <c r="D170" s="207"/>
      <c r="E170" s="207"/>
      <c r="F170" s="207"/>
      <c r="G170" s="131"/>
      <c r="H170" s="131"/>
      <c r="I170" s="131"/>
      <c r="J170" s="131"/>
      <c r="K170" s="131"/>
    </row>
    <row r="171" spans="2:11" ht="12.75">
      <c r="B171" s="207"/>
      <c r="C171" s="207"/>
      <c r="D171" s="207"/>
      <c r="E171" s="207"/>
      <c r="F171" s="207"/>
      <c r="G171" s="131"/>
      <c r="H171" s="131"/>
      <c r="I171" s="131"/>
      <c r="J171" s="131"/>
      <c r="K171" s="131"/>
    </row>
    <row r="172" spans="2:11" ht="12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 ht="12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 ht="12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 ht="12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 ht="12.7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 ht="12.7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 ht="12.7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 ht="12.75"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 ht="12.7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 ht="12.7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 ht="12.75"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 ht="12.75"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 ht="12.75"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 ht="12.75"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 ht="12.75"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 ht="12.75"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 ht="12.75"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 ht="12.75"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 ht="12.75"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 ht="12.75"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 ht="12.75"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 ht="12.75"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 ht="12.75"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 ht="12.75"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 ht="12.75"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 ht="12.75"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 ht="12.75"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 ht="12.75"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 ht="12.75"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 ht="12.75"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 ht="12.7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 ht="12.75"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 ht="12.7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 ht="12.75"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 ht="12.7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 ht="12.75"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 ht="12.75"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 ht="12.75"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 ht="12.75"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 ht="12.75"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 ht="12.75"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 ht="12.75"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 ht="12.75"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 ht="12.75"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 ht="12.75"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 ht="12.75"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 ht="12.75"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 ht="12.75"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 ht="12.75"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 ht="12.75"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 ht="12.75"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 ht="12.75"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 ht="12.75"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 ht="12.75"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 ht="12.75"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 ht="12.75"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 ht="12.75"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 ht="12.75"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 ht="12.75"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 ht="12.75"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 ht="12.75"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 ht="12.75"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 ht="12.75"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 ht="12.75"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 ht="12.75"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 ht="12.75"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 ht="12.75"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 ht="12.75"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 ht="12.75"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 ht="12.75"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 ht="12.75"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 ht="12.75"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 ht="12.75"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 ht="12.75"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 ht="12.75"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 ht="12.75"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 ht="12.75"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 ht="12.75"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 ht="12.75"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 ht="12.75"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 ht="12.75"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 ht="12.75"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 ht="12.75"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 ht="12.75"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 ht="12.75"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 ht="12.75"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 ht="12.75"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 ht="12.75"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 ht="12.75"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 ht="12.75"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 ht="12.75"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 ht="12.75"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 ht="12.75"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 ht="12.75"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 ht="12.75"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 ht="12.75"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 ht="12.75"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 ht="12.75"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 ht="12.75"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 ht="12.75"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 ht="12.75"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 ht="12.75"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 ht="12.75"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 ht="12.75"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 ht="12.75"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 ht="12.75"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 ht="12.75"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 ht="12.75"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 ht="12.75"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 ht="12.75"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 ht="12.75"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 ht="12.75"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 ht="12.75"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 ht="12.75"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 ht="12.75"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 ht="12.75"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 ht="12.75"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 ht="12.75"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 ht="12.75"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 ht="12.75"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 ht="12.75"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 ht="12.75"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 ht="12.75"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 ht="12.75"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 ht="12.75"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 ht="12.75"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 ht="12.75"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 ht="12.75"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 ht="12.75"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 ht="12.75"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 ht="12.75"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 ht="12.75"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 ht="12.75"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 ht="12.75"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 ht="12.75"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 ht="12.75"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 ht="12.75"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 ht="12.75"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 ht="12.75"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 ht="12.75"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 ht="12.75"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 ht="12.75"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 ht="12.75"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 ht="12.75"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 ht="12.75"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 ht="12.75"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 ht="12.75"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 ht="12.75"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 ht="12.75"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 ht="12.75"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 ht="12.75"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 ht="12.75"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 ht="12.75"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 ht="12.75"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 ht="12.75"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 ht="12.75"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 ht="12.75"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 ht="12.75"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 ht="12.75"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 ht="12.75"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 ht="12.75"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 ht="12.75"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 ht="12.75"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 ht="12.75"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 ht="12.75"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 ht="12.75"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 ht="12.75"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 ht="12.75"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 ht="12.75"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 ht="12.75"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 ht="12.75"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 ht="12.75"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 ht="12.75"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 ht="12.75"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 ht="12.75"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 ht="12.75"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 ht="12.75"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 ht="12.75"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 ht="12.75"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 ht="12.75"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 ht="12.75"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 ht="12.75"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 ht="12.75"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 ht="12.75"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 ht="12.75"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 ht="12.75"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 ht="12.75"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 ht="12.75"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 ht="12.75"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 ht="12.75"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 ht="12.75"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 ht="12.75"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 ht="12.75"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 ht="12.75"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 ht="12.75"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 ht="12.75"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 ht="12.75"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1811023622047245" footer="0.11811023622047245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Q316"/>
  <sheetViews>
    <sheetView zoomScale="88" zoomScaleNormal="88" zoomScaleSheetLayoutView="100" workbookViewId="0" topLeftCell="A88">
      <selection activeCell="A139" sqref="A139"/>
    </sheetView>
  </sheetViews>
  <sheetFormatPr defaultColWidth="9.140625" defaultRowHeight="12.75"/>
  <cols>
    <col min="1" max="1" width="31.421875" style="109" customWidth="1"/>
    <col min="2" max="11" width="9.140625" style="6" customWidth="1"/>
    <col min="12" max="12" width="31.421875" style="112" customWidth="1"/>
    <col min="13" max="13" width="8.00390625" style="112" customWidth="1"/>
    <col min="14" max="16384" width="9.140625" style="6" customWidth="1"/>
  </cols>
  <sheetData>
    <row r="1" spans="1:13" ht="21.75" customHeight="1">
      <c r="A1" s="1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</row>
    <row r="2" spans="1:13" ht="19.5" customHeight="1">
      <c r="A2" s="113" t="s">
        <v>362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218"/>
    </row>
    <row r="3" spans="1:13" ht="15.75">
      <c r="A3" s="346" t="s">
        <v>346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23"/>
    </row>
    <row r="4" spans="1:13" ht="20.25" customHeight="1" thickBot="1">
      <c r="A4" s="10" t="s">
        <v>1</v>
      </c>
      <c r="B4" s="347" t="s">
        <v>334</v>
      </c>
      <c r="C4" s="347"/>
      <c r="D4" s="347"/>
      <c r="E4" s="347"/>
      <c r="F4" s="347"/>
      <c r="G4" s="347" t="s">
        <v>335</v>
      </c>
      <c r="H4" s="347"/>
      <c r="I4" s="347"/>
      <c r="J4" s="347"/>
      <c r="K4" s="347"/>
      <c r="L4" s="11" t="s">
        <v>4</v>
      </c>
      <c r="M4" s="11"/>
    </row>
    <row r="5" spans="1:13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">
        <v>2007</v>
      </c>
      <c r="H5" s="13">
        <v>2008</v>
      </c>
      <c r="I5" s="13">
        <v>2009</v>
      </c>
      <c r="J5" s="13">
        <v>2010</v>
      </c>
      <c r="K5" s="176">
        <v>2011</v>
      </c>
      <c r="L5" s="14" t="s">
        <v>9</v>
      </c>
      <c r="M5" s="236"/>
    </row>
    <row r="6" spans="1:13" s="16" customFormat="1" ht="19.5" customHeight="1" thickBot="1">
      <c r="A6" s="17" t="s">
        <v>10</v>
      </c>
      <c r="B6" s="18">
        <v>105747.2665470388</v>
      </c>
      <c r="C6" s="18">
        <v>154042.15748672566</v>
      </c>
      <c r="D6" s="18">
        <v>121822.69311969895</v>
      </c>
      <c r="E6" s="18">
        <v>132175.3360778469</v>
      </c>
      <c r="F6" s="177">
        <v>164127.2470666494</v>
      </c>
      <c r="G6" s="18">
        <v>118646.35527904428</v>
      </c>
      <c r="H6" s="18">
        <v>162864.160874064</v>
      </c>
      <c r="I6" s="18">
        <v>125866.64761627883</v>
      </c>
      <c r="J6" s="18">
        <v>148302.50267254864</v>
      </c>
      <c r="K6" s="177">
        <v>200070.00747975233</v>
      </c>
      <c r="L6" s="19" t="s">
        <v>11</v>
      </c>
      <c r="M6" s="237"/>
    </row>
    <row r="7" spans="1:13" ht="19.5" customHeight="1">
      <c r="A7" s="20" t="s">
        <v>12</v>
      </c>
      <c r="B7" s="21">
        <v>50777.73984751532</v>
      </c>
      <c r="C7" s="21">
        <v>74613.26018461538</v>
      </c>
      <c r="D7" s="21">
        <v>53891.77413630672</v>
      </c>
      <c r="E7" s="21">
        <v>53500.06654048582</v>
      </c>
      <c r="F7" s="178">
        <v>64837.72699351655</v>
      </c>
      <c r="G7" s="21">
        <v>5268.949101701838</v>
      </c>
      <c r="H7" s="21">
        <v>10171.428127705924</v>
      </c>
      <c r="I7" s="21">
        <v>7715.835707462437</v>
      </c>
      <c r="J7" s="21">
        <v>10098.754159010323</v>
      </c>
      <c r="K7" s="178">
        <v>12921.049128367598</v>
      </c>
      <c r="L7" s="23" t="s">
        <v>13</v>
      </c>
      <c r="M7" s="238"/>
    </row>
    <row r="8" spans="1:13" ht="20.1" customHeight="1">
      <c r="A8" s="24" t="s">
        <v>14</v>
      </c>
      <c r="B8" s="25">
        <v>53635.21184125255</v>
      </c>
      <c r="C8" s="25">
        <v>77913.95795017018</v>
      </c>
      <c r="D8" s="25">
        <v>66363.61108934972</v>
      </c>
      <c r="E8" s="25">
        <v>76723.15582234677</v>
      </c>
      <c r="F8" s="179">
        <v>97053.62762410904</v>
      </c>
      <c r="G8" s="25">
        <v>38488.16997448333</v>
      </c>
      <c r="H8" s="25">
        <v>49343.989668890405</v>
      </c>
      <c r="I8" s="25">
        <v>48265.13991183738</v>
      </c>
      <c r="J8" s="25">
        <v>62454.41546076507</v>
      </c>
      <c r="K8" s="179">
        <v>73227.73063875572</v>
      </c>
      <c r="L8" s="26" t="s">
        <v>15</v>
      </c>
      <c r="M8" s="238"/>
    </row>
    <row r="9" spans="1:13" ht="20.1" customHeight="1">
      <c r="A9" s="24" t="s">
        <v>286</v>
      </c>
      <c r="B9" s="25" t="s">
        <v>0</v>
      </c>
      <c r="C9" s="25" t="s">
        <v>0</v>
      </c>
      <c r="D9" s="25" t="s">
        <v>0</v>
      </c>
      <c r="E9" s="25" t="s">
        <v>0</v>
      </c>
      <c r="F9" s="179" t="s">
        <v>0</v>
      </c>
      <c r="G9" s="25">
        <v>73826.54867256638</v>
      </c>
      <c r="H9" s="25">
        <v>102087.13410483323</v>
      </c>
      <c r="I9" s="25">
        <v>67875.56160653506</v>
      </c>
      <c r="J9" s="25">
        <v>75071.47719537093</v>
      </c>
      <c r="K9" s="179">
        <v>111606.80735194011</v>
      </c>
      <c r="L9" s="26" t="s">
        <v>287</v>
      </c>
      <c r="M9" s="238"/>
    </row>
    <row r="10" spans="1:13" ht="20.1" customHeight="1" thickBot="1">
      <c r="A10" s="27" t="s">
        <v>244</v>
      </c>
      <c r="B10" s="63">
        <v>1334.3148582709327</v>
      </c>
      <c r="C10" s="63">
        <v>1514.9393519400953</v>
      </c>
      <c r="D10" s="63">
        <v>1567.3078940425064</v>
      </c>
      <c r="E10" s="63">
        <v>1952.1137150142945</v>
      </c>
      <c r="F10" s="189">
        <v>2235.8924490238237</v>
      </c>
      <c r="G10" s="21">
        <v>1062.6875302927162</v>
      </c>
      <c r="H10" s="21">
        <v>1261.608972634445</v>
      </c>
      <c r="I10" s="21">
        <v>2010.1103904439508</v>
      </c>
      <c r="J10" s="21">
        <v>677.8558574023147</v>
      </c>
      <c r="K10" s="178">
        <v>2314.4203606889096</v>
      </c>
      <c r="L10" s="28" t="s">
        <v>303</v>
      </c>
      <c r="M10" s="239"/>
    </row>
    <row r="11" spans="1:13" s="16" customFormat="1" ht="19.5" thickBot="1">
      <c r="A11" s="29" t="s">
        <v>20</v>
      </c>
      <c r="B11" s="30">
        <v>32128.173120762425</v>
      </c>
      <c r="C11" s="30">
        <v>46737.317103880196</v>
      </c>
      <c r="D11" s="30">
        <v>34224.95794681827</v>
      </c>
      <c r="E11" s="30">
        <v>33029.687122067364</v>
      </c>
      <c r="F11" s="182">
        <v>39818.64766567728</v>
      </c>
      <c r="G11" s="30">
        <v>5320.938199591559</v>
      </c>
      <c r="H11" s="30">
        <v>7796.457155343772</v>
      </c>
      <c r="I11" s="30">
        <v>6752.9213908584625</v>
      </c>
      <c r="J11" s="30">
        <v>9387.035624593576</v>
      </c>
      <c r="K11" s="182">
        <v>11052.64773259088</v>
      </c>
      <c r="L11" s="31" t="s">
        <v>21</v>
      </c>
      <c r="M11" s="240"/>
    </row>
    <row r="12" spans="1:13" ht="20.25" customHeight="1" thickBot="1">
      <c r="A12" s="32" t="s">
        <v>213</v>
      </c>
      <c r="B12" s="33">
        <v>29478.3224599047</v>
      </c>
      <c r="C12" s="33">
        <v>42558.618532607215</v>
      </c>
      <c r="D12" s="33">
        <v>31423.256453474067</v>
      </c>
      <c r="E12" s="33">
        <v>30290.41033221879</v>
      </c>
      <c r="F12" s="67">
        <v>36862.218670115675</v>
      </c>
      <c r="G12" s="33">
        <v>4192.219662627638</v>
      </c>
      <c r="H12" s="33">
        <v>6681.317714091219</v>
      </c>
      <c r="I12" s="33">
        <v>6255.92298371657</v>
      </c>
      <c r="J12" s="33">
        <v>8672.413510247572</v>
      </c>
      <c r="K12" s="67">
        <v>10315.099523926481</v>
      </c>
      <c r="L12" s="35" t="s">
        <v>214</v>
      </c>
      <c r="M12" s="325"/>
    </row>
    <row r="13" spans="1:13" ht="15.75" customHeight="1">
      <c r="A13" s="36" t="s">
        <v>24</v>
      </c>
      <c r="B13" s="25">
        <v>27622.45335547992</v>
      </c>
      <c r="C13" s="25">
        <v>38742.676455003406</v>
      </c>
      <c r="D13" s="25">
        <v>29891.4776852888</v>
      </c>
      <c r="E13" s="25">
        <v>28253.263509746066</v>
      </c>
      <c r="F13" s="179">
        <v>33968.61172476509</v>
      </c>
      <c r="G13" s="22">
        <v>2550.169466575902</v>
      </c>
      <c r="H13" s="25">
        <v>4209.190100476515</v>
      </c>
      <c r="I13" s="22">
        <v>2869.040205730021</v>
      </c>
      <c r="J13" s="22">
        <v>3672.508308903474</v>
      </c>
      <c r="K13" s="202">
        <v>5597.086593203542</v>
      </c>
      <c r="L13" s="38" t="s">
        <v>215</v>
      </c>
      <c r="M13" s="241"/>
    </row>
    <row r="14" spans="1:13" ht="12.75">
      <c r="A14" s="39" t="s">
        <v>26</v>
      </c>
      <c r="B14" s="21">
        <v>26335.902282641255</v>
      </c>
      <c r="C14" s="21">
        <v>36560.74521797141</v>
      </c>
      <c r="D14" s="21">
        <v>28416.716844570896</v>
      </c>
      <c r="E14" s="21">
        <v>26957.600874451608</v>
      </c>
      <c r="F14" s="178">
        <v>32488.815420509134</v>
      </c>
      <c r="G14" s="21">
        <v>2366.343277876106</v>
      </c>
      <c r="H14" s="21">
        <v>3937.0134151123216</v>
      </c>
      <c r="I14" s="21">
        <v>2757.5269391638126</v>
      </c>
      <c r="J14" s="21">
        <v>3525.141222100533</v>
      </c>
      <c r="K14" s="178">
        <v>5407.836155771274</v>
      </c>
      <c r="L14" s="40" t="s">
        <v>27</v>
      </c>
      <c r="M14" s="242"/>
    </row>
    <row r="15" spans="1:13" ht="12.75">
      <c r="A15" s="41" t="s">
        <v>28</v>
      </c>
      <c r="B15" s="42">
        <v>458.71159346494215</v>
      </c>
      <c r="C15" s="42">
        <v>598.1798028590878</v>
      </c>
      <c r="D15" s="42">
        <v>538.4559967624234</v>
      </c>
      <c r="E15" s="42">
        <v>605.8134522913571</v>
      </c>
      <c r="F15" s="185">
        <v>610.5688455466311</v>
      </c>
      <c r="G15" s="42">
        <v>25.133596732471073</v>
      </c>
      <c r="H15" s="42">
        <v>33.599955888359425</v>
      </c>
      <c r="I15" s="42">
        <v>19.08920716678011</v>
      </c>
      <c r="J15" s="42">
        <v>22.929016168822326</v>
      </c>
      <c r="K15" s="185">
        <v>31.54060820422056</v>
      </c>
      <c r="L15" s="43" t="s">
        <v>29</v>
      </c>
      <c r="M15" s="243"/>
    </row>
    <row r="16" spans="1:13" ht="12.75">
      <c r="A16" s="41" t="s">
        <v>30</v>
      </c>
      <c r="B16" s="42">
        <v>1898.1802867256638</v>
      </c>
      <c r="C16" s="42">
        <v>2659.6294573179034</v>
      </c>
      <c r="D16" s="42">
        <v>1769.0339283588535</v>
      </c>
      <c r="E16" s="42">
        <v>1829.4940305961036</v>
      </c>
      <c r="F16" s="185">
        <v>2946.017136931236</v>
      </c>
      <c r="G16" s="42">
        <v>848.3252119809395</v>
      </c>
      <c r="H16" s="42">
        <v>1294.8517094622193</v>
      </c>
      <c r="I16" s="42">
        <v>939.7441808420967</v>
      </c>
      <c r="J16" s="42">
        <v>1093.1163312764334</v>
      </c>
      <c r="K16" s="185">
        <v>2548.4297117086476</v>
      </c>
      <c r="L16" s="43" t="s">
        <v>31</v>
      </c>
      <c r="M16" s="243"/>
    </row>
    <row r="17" spans="1:13" ht="12.75">
      <c r="A17" s="41" t="s">
        <v>32</v>
      </c>
      <c r="B17" s="42">
        <v>241.3465364193329</v>
      </c>
      <c r="C17" s="42">
        <v>279.26814349897893</v>
      </c>
      <c r="D17" s="42">
        <v>243.8791613937374</v>
      </c>
      <c r="E17" s="42">
        <v>301.8117107495166</v>
      </c>
      <c r="F17" s="185">
        <v>317.21216264125115</v>
      </c>
      <c r="G17" s="42">
        <v>23.345310279101433</v>
      </c>
      <c r="H17" s="42">
        <v>22.341647106875428</v>
      </c>
      <c r="I17" s="42">
        <v>19.761478396187883</v>
      </c>
      <c r="J17" s="42">
        <v>26.812663953710008</v>
      </c>
      <c r="K17" s="185">
        <v>14.070169146358063</v>
      </c>
      <c r="L17" s="43" t="s">
        <v>305</v>
      </c>
      <c r="M17" s="243"/>
    </row>
    <row r="18" spans="1:13" ht="12.75">
      <c r="A18" s="41" t="s">
        <v>34</v>
      </c>
      <c r="B18" s="42">
        <v>606.2458232811437</v>
      </c>
      <c r="C18" s="42">
        <v>975.9243292035399</v>
      </c>
      <c r="D18" s="42">
        <v>500.04940765418655</v>
      </c>
      <c r="E18" s="42">
        <v>249.35716068073532</v>
      </c>
      <c r="F18" s="185">
        <v>352.3634883893805</v>
      </c>
      <c r="G18" s="42">
        <v>84.5001848876787</v>
      </c>
      <c r="H18" s="42">
        <v>114.0386031313819</v>
      </c>
      <c r="I18" s="42">
        <v>76.28519319537104</v>
      </c>
      <c r="J18" s="42">
        <v>81.23329266712045</v>
      </c>
      <c r="K18" s="185">
        <v>99.58529500068079</v>
      </c>
      <c r="L18" s="43" t="s">
        <v>35</v>
      </c>
      <c r="M18" s="243"/>
    </row>
    <row r="19" spans="1:13" ht="12.75">
      <c r="A19" s="41" t="s">
        <v>36</v>
      </c>
      <c r="B19" s="42">
        <v>3097.5230889040163</v>
      </c>
      <c r="C19" s="42">
        <v>3831.794408441117</v>
      </c>
      <c r="D19" s="42">
        <v>3819.5093708070995</v>
      </c>
      <c r="E19" s="42">
        <v>3479.7148884664616</v>
      </c>
      <c r="F19" s="185">
        <v>4352.054139705918</v>
      </c>
      <c r="G19" s="42">
        <v>145.19046344452008</v>
      </c>
      <c r="H19" s="42">
        <v>232.5041470388019</v>
      </c>
      <c r="I19" s="42">
        <v>240.42876166951658</v>
      </c>
      <c r="J19" s="42">
        <v>411.8062452968548</v>
      </c>
      <c r="K19" s="185">
        <v>485.59642117903303</v>
      </c>
      <c r="L19" s="43" t="s">
        <v>37</v>
      </c>
      <c r="M19" s="243"/>
    </row>
    <row r="20" spans="1:13" ht="12.75">
      <c r="A20" s="41" t="s">
        <v>38</v>
      </c>
      <c r="B20" s="42">
        <v>7188.243311095985</v>
      </c>
      <c r="C20" s="42">
        <v>10101.61639455412</v>
      </c>
      <c r="D20" s="42">
        <v>8168.273626099333</v>
      </c>
      <c r="E20" s="42">
        <v>8081.54683393141</v>
      </c>
      <c r="F20" s="185">
        <v>8347.472276729755</v>
      </c>
      <c r="G20" s="42">
        <v>251.59923812117088</v>
      </c>
      <c r="H20" s="42">
        <v>509.4651373723622</v>
      </c>
      <c r="I20" s="42">
        <v>281.3199877397685</v>
      </c>
      <c r="J20" s="42">
        <v>318.26373294398906</v>
      </c>
      <c r="K20" s="185">
        <v>417.17504524166065</v>
      </c>
      <c r="L20" s="43" t="s">
        <v>306</v>
      </c>
      <c r="M20" s="243"/>
    </row>
    <row r="21" spans="1:13" ht="12.75">
      <c r="A21" s="41" t="s">
        <v>40</v>
      </c>
      <c r="B21" s="42">
        <v>118.25036432947583</v>
      </c>
      <c r="C21" s="42">
        <v>196.8973203539823</v>
      </c>
      <c r="D21" s="42">
        <v>110.51658927439084</v>
      </c>
      <c r="E21" s="42">
        <v>93.99403546298149</v>
      </c>
      <c r="F21" s="185">
        <v>107.78830179441789</v>
      </c>
      <c r="G21" s="42">
        <v>37.04898407079646</v>
      </c>
      <c r="H21" s="42">
        <v>32.47882396187883</v>
      </c>
      <c r="I21" s="42">
        <v>26.51539315724982</v>
      </c>
      <c r="J21" s="42">
        <v>23.45739691763103</v>
      </c>
      <c r="K21" s="185">
        <v>45.76164696800547</v>
      </c>
      <c r="L21" s="43" t="s">
        <v>41</v>
      </c>
      <c r="M21" s="243"/>
    </row>
    <row r="22" spans="1:13" ht="12.75">
      <c r="A22" s="41" t="s">
        <v>42</v>
      </c>
      <c r="B22" s="42">
        <v>230.42013424098027</v>
      </c>
      <c r="C22" s="42">
        <v>288.2786717494895</v>
      </c>
      <c r="D22" s="42">
        <v>289.3337866929884</v>
      </c>
      <c r="E22" s="42">
        <v>309.34976861562967</v>
      </c>
      <c r="F22" s="185">
        <v>394.12876539142354</v>
      </c>
      <c r="G22" s="42">
        <v>15.212095575221241</v>
      </c>
      <c r="H22" s="42">
        <v>50.88061102791014</v>
      </c>
      <c r="I22" s="42">
        <v>9.17387723621511</v>
      </c>
      <c r="J22" s="42">
        <v>4.892094714771955</v>
      </c>
      <c r="K22" s="185">
        <v>8.507055341048332</v>
      </c>
      <c r="L22" s="43" t="s">
        <v>307</v>
      </c>
      <c r="M22" s="243"/>
    </row>
    <row r="23" spans="1:13" ht="12.75">
      <c r="A23" s="41" t="s">
        <v>44</v>
      </c>
      <c r="B23" s="42">
        <v>4700.623104152485</v>
      </c>
      <c r="C23" s="42">
        <v>5918.467663172226</v>
      </c>
      <c r="D23" s="42">
        <v>4742.716183570567</v>
      </c>
      <c r="E23" s="42">
        <v>4125.508316398515</v>
      </c>
      <c r="F23" s="185">
        <v>5436.864772125207</v>
      </c>
      <c r="G23" s="42">
        <v>213.01756841388703</v>
      </c>
      <c r="H23" s="42">
        <v>703.5274924438394</v>
      </c>
      <c r="I23" s="42">
        <v>419.53423551482626</v>
      </c>
      <c r="J23" s="42">
        <v>348.83092211357376</v>
      </c>
      <c r="K23" s="185">
        <v>520.0104856609938</v>
      </c>
      <c r="L23" s="43" t="s">
        <v>308</v>
      </c>
      <c r="M23" s="243"/>
    </row>
    <row r="24" spans="1:13" ht="12.75">
      <c r="A24" s="44" t="s">
        <v>46</v>
      </c>
      <c r="B24" s="42">
        <v>33.933122668481964</v>
      </c>
      <c r="C24" s="42">
        <v>40.86878965282505</v>
      </c>
      <c r="D24" s="42">
        <v>50.019732005445874</v>
      </c>
      <c r="E24" s="42">
        <v>67.26886675561612</v>
      </c>
      <c r="F24" s="185">
        <v>99.76353030905383</v>
      </c>
      <c r="G24" s="42">
        <v>13.655697481279782</v>
      </c>
      <c r="H24" s="42">
        <v>15.739746766507828</v>
      </c>
      <c r="I24" s="42">
        <v>17.77795888904016</v>
      </c>
      <c r="J24" s="42">
        <v>6.779603060585433</v>
      </c>
      <c r="K24" s="185">
        <v>1.2903711259360109</v>
      </c>
      <c r="L24" s="45" t="s">
        <v>309</v>
      </c>
      <c r="M24" s="244"/>
    </row>
    <row r="25" spans="1:13" ht="12.75">
      <c r="A25" s="41" t="s">
        <v>48</v>
      </c>
      <c r="B25" s="42">
        <v>1112.2687801225325</v>
      </c>
      <c r="C25" s="42">
        <v>1431.8994358066714</v>
      </c>
      <c r="D25" s="42">
        <v>1307.211842363896</v>
      </c>
      <c r="E25" s="42">
        <v>1341.106513246342</v>
      </c>
      <c r="F25" s="185">
        <v>1379.1274876596399</v>
      </c>
      <c r="G25" s="42">
        <v>255.59693832539145</v>
      </c>
      <c r="H25" s="42">
        <v>310.7032887678693</v>
      </c>
      <c r="I25" s="42">
        <v>205.95137885906055</v>
      </c>
      <c r="J25" s="42">
        <v>376.532756769748</v>
      </c>
      <c r="K25" s="185">
        <v>305.57426914091246</v>
      </c>
      <c r="L25" s="43" t="s">
        <v>49</v>
      </c>
      <c r="M25" s="243"/>
    </row>
    <row r="26" spans="1:13" ht="12.75">
      <c r="A26" s="41" t="s">
        <v>50</v>
      </c>
      <c r="B26" s="42">
        <v>71.70265132743363</v>
      </c>
      <c r="C26" s="42">
        <v>120.51707637848878</v>
      </c>
      <c r="D26" s="42">
        <v>91.78462091390072</v>
      </c>
      <c r="E26" s="42">
        <v>131.73042135272976</v>
      </c>
      <c r="F26" s="185">
        <v>173.2987044138879</v>
      </c>
      <c r="G26" s="42">
        <v>4.504635534377128</v>
      </c>
      <c r="H26" s="42">
        <v>3.692338461538462</v>
      </c>
      <c r="I26" s="42">
        <v>6.601001228046291</v>
      </c>
      <c r="J26" s="42">
        <v>7.02465084002723</v>
      </c>
      <c r="K26" s="185">
        <v>20.920980299523492</v>
      </c>
      <c r="L26" s="43" t="s">
        <v>51</v>
      </c>
      <c r="M26" s="243"/>
    </row>
    <row r="27" spans="1:13" ht="12.75">
      <c r="A27" s="41" t="s">
        <v>52</v>
      </c>
      <c r="B27" s="42">
        <v>1116.5824631722262</v>
      </c>
      <c r="C27" s="42">
        <v>1351.181877195371</v>
      </c>
      <c r="D27" s="42">
        <v>1060.7827181227776</v>
      </c>
      <c r="E27" s="42">
        <v>1055.141881985193</v>
      </c>
      <c r="F27" s="185">
        <v>1414.5327149679943</v>
      </c>
      <c r="G27" s="42">
        <v>70.6623817562968</v>
      </c>
      <c r="H27" s="42">
        <v>89.59570782845474</v>
      </c>
      <c r="I27" s="42">
        <v>58.175240517957775</v>
      </c>
      <c r="J27" s="42">
        <v>73.63166848699795</v>
      </c>
      <c r="K27" s="185">
        <v>150.22901041252558</v>
      </c>
      <c r="L27" s="43" t="s">
        <v>310</v>
      </c>
      <c r="M27" s="243"/>
    </row>
    <row r="28" spans="1:13" ht="12.75">
      <c r="A28" s="41" t="s">
        <v>54</v>
      </c>
      <c r="B28" s="42">
        <v>833.8085797140913</v>
      </c>
      <c r="C28" s="42">
        <v>1141.801073383254</v>
      </c>
      <c r="D28" s="42">
        <v>616.262511225867</v>
      </c>
      <c r="E28" s="42">
        <v>591.7387235654456</v>
      </c>
      <c r="F28" s="185">
        <v>709.416670145679</v>
      </c>
      <c r="G28" s="42">
        <v>10.952970456092581</v>
      </c>
      <c r="H28" s="42">
        <v>20.850883321987748</v>
      </c>
      <c r="I28" s="42">
        <v>14.792121497617432</v>
      </c>
      <c r="J28" s="42">
        <v>16.882355373723627</v>
      </c>
      <c r="K28" s="185">
        <v>14.772095910142953</v>
      </c>
      <c r="L28" s="43" t="s">
        <v>55</v>
      </c>
      <c r="M28" s="243"/>
    </row>
    <row r="29" spans="1:13" s="16" customFormat="1" ht="25.5">
      <c r="A29" s="46" t="s">
        <v>284</v>
      </c>
      <c r="B29" s="42">
        <v>4628.062443022464</v>
      </c>
      <c r="C29" s="42">
        <v>7624.420774404357</v>
      </c>
      <c r="D29" s="42">
        <v>5108.8873693254345</v>
      </c>
      <c r="E29" s="42">
        <v>4694.024270353576</v>
      </c>
      <c r="F29" s="185">
        <v>5848.20642375766</v>
      </c>
      <c r="G29" s="42">
        <v>367.59800081688223</v>
      </c>
      <c r="H29" s="42">
        <v>502.74332253233496</v>
      </c>
      <c r="I29" s="42">
        <v>422.37692325407835</v>
      </c>
      <c r="J29" s="42">
        <v>712.9484915165436</v>
      </c>
      <c r="K29" s="185">
        <v>744.3729904315866</v>
      </c>
      <c r="L29" s="47" t="s">
        <v>57</v>
      </c>
      <c r="M29" s="245"/>
    </row>
    <row r="30" spans="1:13" ht="14.25">
      <c r="A30" s="48" t="s">
        <v>58</v>
      </c>
      <c r="B30" s="21">
        <v>1286.5510728386657</v>
      </c>
      <c r="C30" s="21">
        <v>2181.931237031995</v>
      </c>
      <c r="D30" s="21">
        <v>1474.7608407179036</v>
      </c>
      <c r="E30" s="21">
        <v>1295.6626352944568</v>
      </c>
      <c r="F30" s="178">
        <v>1479.796304255958</v>
      </c>
      <c r="G30" s="21">
        <v>183.82618869979578</v>
      </c>
      <c r="H30" s="21">
        <v>272.1766853641933</v>
      </c>
      <c r="I30" s="21">
        <v>111.5132665662083</v>
      </c>
      <c r="J30" s="21">
        <v>147.36708680294078</v>
      </c>
      <c r="K30" s="178">
        <v>189.25043743226686</v>
      </c>
      <c r="L30" s="49" t="s">
        <v>59</v>
      </c>
      <c r="M30" s="246"/>
    </row>
    <row r="31" spans="1:13" ht="12.75" customHeight="1">
      <c r="A31" s="44" t="s">
        <v>60</v>
      </c>
      <c r="B31" s="116">
        <v>17.5038091218516</v>
      </c>
      <c r="C31" s="50">
        <v>16.93523430905378</v>
      </c>
      <c r="D31" s="50">
        <v>13.063160285908781</v>
      </c>
      <c r="E31" s="50">
        <v>15.885050137508504</v>
      </c>
      <c r="F31" s="186">
        <v>18.3996649748128</v>
      </c>
      <c r="G31" s="50">
        <v>55.74929693669163</v>
      </c>
      <c r="H31" s="50">
        <v>61.759066575901976</v>
      </c>
      <c r="I31" s="50">
        <v>34.51276597140914</v>
      </c>
      <c r="J31" s="50">
        <v>35.82791566235534</v>
      </c>
      <c r="K31" s="186">
        <v>29.85910946494215</v>
      </c>
      <c r="L31" s="45" t="s">
        <v>61</v>
      </c>
      <c r="M31" s="244"/>
    </row>
    <row r="32" spans="1:13" ht="12.75" customHeight="1">
      <c r="A32" s="44" t="s">
        <v>62</v>
      </c>
      <c r="B32" s="42">
        <v>231.69469217154528</v>
      </c>
      <c r="C32" s="42">
        <v>328.78599700476514</v>
      </c>
      <c r="D32" s="42">
        <v>316.94501241388684</v>
      </c>
      <c r="E32" s="42">
        <v>289.7902924846823</v>
      </c>
      <c r="F32" s="185">
        <v>347.9244568631728</v>
      </c>
      <c r="G32" s="42">
        <v>29.248096664397554</v>
      </c>
      <c r="H32" s="42">
        <v>37.8971076923077</v>
      </c>
      <c r="I32" s="42">
        <v>13.958748332198775</v>
      </c>
      <c r="J32" s="42">
        <v>22.479412386657586</v>
      </c>
      <c r="K32" s="185">
        <v>32.72448046562288</v>
      </c>
      <c r="L32" s="45" t="s">
        <v>63</v>
      </c>
      <c r="M32" s="244"/>
    </row>
    <row r="33" spans="1:13" s="16" customFormat="1" ht="12.75" customHeight="1">
      <c r="A33" s="41" t="s">
        <v>64</v>
      </c>
      <c r="B33" s="42">
        <v>611.5756051735875</v>
      </c>
      <c r="C33" s="42">
        <v>985.2691637848878</v>
      </c>
      <c r="D33" s="42">
        <v>501.75079782437035</v>
      </c>
      <c r="E33" s="42">
        <v>531.8684457249827</v>
      </c>
      <c r="F33" s="185">
        <v>510.24750348536486</v>
      </c>
      <c r="G33" s="42">
        <v>22.74060231449966</v>
      </c>
      <c r="H33" s="42">
        <v>60.237819196732474</v>
      </c>
      <c r="I33" s="42">
        <v>10.023445464942139</v>
      </c>
      <c r="J33" s="42">
        <v>21.346598640544588</v>
      </c>
      <c r="K33" s="185">
        <v>11.045788435670527</v>
      </c>
      <c r="L33" s="43" t="s">
        <v>65</v>
      </c>
      <c r="M33" s="243"/>
    </row>
    <row r="34" spans="1:13" s="16" customFormat="1" ht="12.75" customHeight="1">
      <c r="A34" s="41" t="s">
        <v>66</v>
      </c>
      <c r="B34" s="42">
        <v>226.97676405718178</v>
      </c>
      <c r="C34" s="42">
        <v>617.340273655548</v>
      </c>
      <c r="D34" s="42">
        <v>536.2097469732608</v>
      </c>
      <c r="E34" s="42">
        <v>286.3044908805714</v>
      </c>
      <c r="F34" s="185">
        <v>332.61758673110995</v>
      </c>
      <c r="G34" s="42">
        <v>26.420813886997962</v>
      </c>
      <c r="H34" s="42">
        <v>24.412241252552757</v>
      </c>
      <c r="I34" s="42">
        <v>11.093654033437707</v>
      </c>
      <c r="J34" s="42">
        <v>20.802078686507826</v>
      </c>
      <c r="K34" s="185">
        <v>38.82735725255275</v>
      </c>
      <c r="L34" s="43" t="s">
        <v>67</v>
      </c>
      <c r="M34" s="243"/>
    </row>
    <row r="35" spans="1:13" ht="12.75" customHeight="1">
      <c r="A35" s="44" t="s">
        <v>68</v>
      </c>
      <c r="B35" s="42">
        <v>119.88413968686181</v>
      </c>
      <c r="C35" s="42">
        <v>119.89139360108918</v>
      </c>
      <c r="D35" s="42">
        <v>43.95804806262767</v>
      </c>
      <c r="E35" s="42">
        <v>63.82039375357394</v>
      </c>
      <c r="F35" s="185">
        <v>154.23126395915577</v>
      </c>
      <c r="G35" s="42">
        <v>0.40086044928522807</v>
      </c>
      <c r="H35" s="42">
        <v>0.9583060585432268</v>
      </c>
      <c r="I35" s="42">
        <v>1.9248713492171547</v>
      </c>
      <c r="J35" s="42">
        <v>0.773228353982301</v>
      </c>
      <c r="K35" s="185">
        <v>0.3194603213070116</v>
      </c>
      <c r="L35" s="45" t="s">
        <v>69</v>
      </c>
      <c r="M35" s="244"/>
    </row>
    <row r="36" spans="1:13" ht="12.75" customHeight="1">
      <c r="A36" s="44" t="s">
        <v>70</v>
      </c>
      <c r="B36" s="42">
        <v>78.91606262763784</v>
      </c>
      <c r="C36" s="42">
        <v>113.70917467665079</v>
      </c>
      <c r="D36" s="42">
        <v>62.83407515784888</v>
      </c>
      <c r="E36" s="42">
        <v>107.99396231313806</v>
      </c>
      <c r="F36" s="185">
        <v>116.37582824234174</v>
      </c>
      <c r="G36" s="42">
        <v>49.26651844792376</v>
      </c>
      <c r="H36" s="42">
        <v>86.91214458815521</v>
      </c>
      <c r="I36" s="42">
        <v>39.999781415003405</v>
      </c>
      <c r="J36" s="42">
        <v>46.13785307289314</v>
      </c>
      <c r="K36" s="185">
        <v>76.47424149217153</v>
      </c>
      <c r="L36" s="51" t="s">
        <v>71</v>
      </c>
      <c r="M36" s="244"/>
    </row>
    <row r="37" spans="1:13" ht="25.5">
      <c r="A37" s="52" t="s">
        <v>72</v>
      </c>
      <c r="B37" s="25">
        <v>3138.77749380531</v>
      </c>
      <c r="C37" s="25">
        <v>5993.405746494214</v>
      </c>
      <c r="D37" s="25">
        <v>3004.635013839862</v>
      </c>
      <c r="E37" s="25">
        <v>3329.728346309047</v>
      </c>
      <c r="F37" s="179">
        <v>4368.415166145687</v>
      </c>
      <c r="G37" s="25">
        <v>1824.8016846834582</v>
      </c>
      <c r="H37" s="25">
        <v>2742.439978216474</v>
      </c>
      <c r="I37" s="25">
        <v>3496.927214298162</v>
      </c>
      <c r="J37" s="25">
        <v>5143.055468057182</v>
      </c>
      <c r="K37" s="179">
        <v>4905.918938548672</v>
      </c>
      <c r="L37" s="53" t="s">
        <v>73</v>
      </c>
      <c r="M37" s="236"/>
    </row>
    <row r="38" spans="1:13" ht="12.75">
      <c r="A38" s="41" t="s">
        <v>74</v>
      </c>
      <c r="B38" s="42">
        <v>125.66127569775358</v>
      </c>
      <c r="C38" s="42">
        <v>346.37442913546636</v>
      </c>
      <c r="D38" s="42">
        <v>326.6259766916269</v>
      </c>
      <c r="E38" s="42">
        <v>195.0482013396869</v>
      </c>
      <c r="F38" s="185">
        <v>194.35929363921034</v>
      </c>
      <c r="G38" s="42">
        <v>9.893006126616747</v>
      </c>
      <c r="H38" s="42">
        <v>12.117343498978897</v>
      </c>
      <c r="I38" s="42">
        <v>10.4755399863853</v>
      </c>
      <c r="J38" s="42">
        <v>721.7025434935334</v>
      </c>
      <c r="K38" s="185">
        <v>32.69512657317903</v>
      </c>
      <c r="L38" s="43" t="s">
        <v>75</v>
      </c>
      <c r="M38" s="243"/>
    </row>
    <row r="39" spans="1:13" ht="12.75">
      <c r="A39" s="41" t="s">
        <v>76</v>
      </c>
      <c r="B39" s="42">
        <v>3012.3925655547996</v>
      </c>
      <c r="C39" s="42">
        <v>5644.631238938053</v>
      </c>
      <c r="D39" s="42">
        <v>2673.894600704396</v>
      </c>
      <c r="E39" s="42">
        <v>3128.2165151831114</v>
      </c>
      <c r="F39" s="185">
        <v>4163.271672506477</v>
      </c>
      <c r="G39" s="42">
        <v>1814.3152530973452</v>
      </c>
      <c r="H39" s="42">
        <v>2729.671507692308</v>
      </c>
      <c r="I39" s="42">
        <v>3485.877644127978</v>
      </c>
      <c r="J39" s="42">
        <v>4420.177753091901</v>
      </c>
      <c r="K39" s="185">
        <v>4872.616198371681</v>
      </c>
      <c r="L39" s="43" t="s">
        <v>77</v>
      </c>
      <c r="M39" s="243"/>
    </row>
    <row r="40" spans="1:13" ht="12.75">
      <c r="A40" s="44" t="s">
        <v>70</v>
      </c>
      <c r="B40" s="42">
        <v>0.7236525527569776</v>
      </c>
      <c r="C40" s="42">
        <v>2.40007842069435</v>
      </c>
      <c r="D40" s="42">
        <v>4.114436443839346</v>
      </c>
      <c r="E40" s="42">
        <v>6.463629786249148</v>
      </c>
      <c r="F40" s="185">
        <v>10.784199999999997</v>
      </c>
      <c r="G40" s="42">
        <v>0.5934254594962559</v>
      </c>
      <c r="H40" s="42">
        <v>0.6511270251872022</v>
      </c>
      <c r="I40" s="42">
        <v>0.5740301837985026</v>
      </c>
      <c r="J40" s="42">
        <v>1.1751714717494897</v>
      </c>
      <c r="K40" s="185">
        <v>0.6076136038121172</v>
      </c>
      <c r="L40" s="51" t="s">
        <v>71</v>
      </c>
      <c r="M40" s="244"/>
    </row>
    <row r="41" spans="1:13" ht="13.5" thickBot="1">
      <c r="A41" s="55" t="s">
        <v>78</v>
      </c>
      <c r="B41" s="57">
        <v>3.6426834581347856</v>
      </c>
      <c r="C41" s="57">
        <v>4.4675681415929205</v>
      </c>
      <c r="D41" s="57">
        <v>1.9045950633083728</v>
      </c>
      <c r="E41" s="57">
        <v>3.0811114581347847</v>
      </c>
      <c r="F41" s="187">
        <v>4.988083460857726</v>
      </c>
      <c r="G41" s="57">
        <v>1.0747000680735195</v>
      </c>
      <c r="H41" s="57">
        <v>1.8643207624234173</v>
      </c>
      <c r="I41" s="57">
        <v>1.468830254594963</v>
      </c>
      <c r="J41" s="57">
        <v>4.216820089857046</v>
      </c>
      <c r="K41" s="187">
        <v>1.344429606535058</v>
      </c>
      <c r="L41" s="58" t="s">
        <v>79</v>
      </c>
      <c r="M41" s="247"/>
    </row>
    <row r="42" spans="1:13" ht="15" thickBot="1">
      <c r="A42" s="59" t="s">
        <v>222</v>
      </c>
      <c r="B42" s="60">
        <v>2649.850660857727</v>
      </c>
      <c r="C42" s="60">
        <v>4178.698571272975</v>
      </c>
      <c r="D42" s="60">
        <v>2801.701493344208</v>
      </c>
      <c r="E42" s="60">
        <v>2739.276789848576</v>
      </c>
      <c r="F42" s="188">
        <v>2956.428995561607</v>
      </c>
      <c r="G42" s="60">
        <v>1128.718536963921</v>
      </c>
      <c r="H42" s="60">
        <v>1115.1394412525528</v>
      </c>
      <c r="I42" s="60">
        <v>496.9984071418924</v>
      </c>
      <c r="J42" s="60">
        <v>714.6221143460044</v>
      </c>
      <c r="K42" s="188">
        <v>737.5482086643981</v>
      </c>
      <c r="L42" s="61" t="s">
        <v>223</v>
      </c>
      <c r="M42" s="246"/>
    </row>
    <row r="43" spans="1:13" ht="12.75" customHeight="1">
      <c r="A43" s="41" t="s">
        <v>82</v>
      </c>
      <c r="B43" s="42">
        <v>21.13417644656229</v>
      </c>
      <c r="C43" s="42">
        <v>30.98057454050375</v>
      </c>
      <c r="D43" s="42">
        <v>37.178408462763805</v>
      </c>
      <c r="E43" s="42">
        <v>37.44721106875422</v>
      </c>
      <c r="F43" s="185">
        <v>81.91678821783518</v>
      </c>
      <c r="G43" s="42">
        <v>10.458938053097345</v>
      </c>
      <c r="H43" s="42">
        <v>13.669071204901295</v>
      </c>
      <c r="I43" s="42">
        <v>13.421359580667122</v>
      </c>
      <c r="J43" s="42">
        <v>11.138647803948263</v>
      </c>
      <c r="K43" s="185">
        <v>18.077085530292717</v>
      </c>
      <c r="L43" s="43" t="s">
        <v>83</v>
      </c>
      <c r="M43" s="243"/>
    </row>
    <row r="44" spans="1:13" s="16" customFormat="1" ht="12.75" customHeight="1">
      <c r="A44" s="44" t="s">
        <v>84</v>
      </c>
      <c r="B44" s="42">
        <v>6.6098548672566375</v>
      </c>
      <c r="C44" s="42">
        <v>5.4169108236895855</v>
      </c>
      <c r="D44" s="42">
        <v>7.826655809394144</v>
      </c>
      <c r="E44" s="42" t="s">
        <v>0</v>
      </c>
      <c r="F44" s="185" t="s">
        <v>0</v>
      </c>
      <c r="G44" s="42">
        <v>4.368707692307693</v>
      </c>
      <c r="H44" s="42">
        <v>1.9494995234853645</v>
      </c>
      <c r="I44" s="42">
        <v>2.012942554118447</v>
      </c>
      <c r="J44" s="42" t="s">
        <v>0</v>
      </c>
      <c r="K44" s="185" t="s">
        <v>0</v>
      </c>
      <c r="L44" s="45" t="s">
        <v>85</v>
      </c>
      <c r="M44" s="244"/>
    </row>
    <row r="45" spans="1:13" ht="12.75" customHeight="1">
      <c r="A45" s="41" t="s">
        <v>86</v>
      </c>
      <c r="B45" s="42">
        <v>153.58573097345135</v>
      </c>
      <c r="C45" s="42">
        <v>172.50706820966647</v>
      </c>
      <c r="D45" s="42">
        <v>155.10402165298854</v>
      </c>
      <c r="E45" s="42">
        <v>223.00604276923127</v>
      </c>
      <c r="F45" s="185">
        <v>267.1218048658949</v>
      </c>
      <c r="G45" s="42">
        <v>18.179579033356024</v>
      </c>
      <c r="H45" s="42">
        <v>50.67268481960518</v>
      </c>
      <c r="I45" s="42">
        <v>45.93662738303609</v>
      </c>
      <c r="J45" s="42">
        <v>48.61113486777398</v>
      </c>
      <c r="K45" s="185">
        <v>47.98050406262764</v>
      </c>
      <c r="L45" s="43" t="s">
        <v>87</v>
      </c>
      <c r="M45" s="243"/>
    </row>
    <row r="46" spans="1:13" s="16" customFormat="1" ht="12.75" customHeight="1">
      <c r="A46" s="44" t="s">
        <v>88</v>
      </c>
      <c r="B46" s="42">
        <v>573.183912321307</v>
      </c>
      <c r="C46" s="42">
        <v>756.4332424778762</v>
      </c>
      <c r="D46" s="42">
        <v>473.8884636460178</v>
      </c>
      <c r="E46" s="42">
        <v>676.5637781102793</v>
      </c>
      <c r="F46" s="185">
        <v>818.3504761688224</v>
      </c>
      <c r="G46" s="42">
        <v>417.92361579305657</v>
      </c>
      <c r="H46" s="42">
        <v>406.6082932607216</v>
      </c>
      <c r="I46" s="42">
        <v>253.16857615248463</v>
      </c>
      <c r="J46" s="42">
        <v>372.3251273029275</v>
      </c>
      <c r="K46" s="185">
        <v>357.44388870251913</v>
      </c>
      <c r="L46" s="45" t="s">
        <v>89</v>
      </c>
      <c r="M46" s="244"/>
    </row>
    <row r="47" spans="1:13" ht="12.75" customHeight="1">
      <c r="A47" s="44" t="s">
        <v>90</v>
      </c>
      <c r="B47" s="42">
        <v>580.6609421375085</v>
      </c>
      <c r="C47" s="42">
        <v>996.3727019741322</v>
      </c>
      <c r="D47" s="42">
        <v>594.333267460858</v>
      </c>
      <c r="E47" s="42">
        <v>430.2277458216477</v>
      </c>
      <c r="F47" s="185">
        <v>265.06696957658215</v>
      </c>
      <c r="G47" s="42">
        <v>478.8345149081008</v>
      </c>
      <c r="H47" s="42">
        <v>352.0537170864534</v>
      </c>
      <c r="I47" s="42">
        <v>60.208776895847514</v>
      </c>
      <c r="J47" s="42">
        <v>114.20325050510553</v>
      </c>
      <c r="K47" s="185">
        <v>95.0076837848877</v>
      </c>
      <c r="L47" s="45" t="s">
        <v>91</v>
      </c>
      <c r="M47" s="244"/>
    </row>
    <row r="48" spans="1:13" ht="12.75" customHeight="1" thickBot="1">
      <c r="A48" s="62" t="s">
        <v>92</v>
      </c>
      <c r="B48" s="63">
        <v>28.124971272974815</v>
      </c>
      <c r="C48" s="63">
        <v>35.05683621511232</v>
      </c>
      <c r="D48" s="63">
        <v>58.60983559428183</v>
      </c>
      <c r="E48" s="63">
        <v>76.36937678420693</v>
      </c>
      <c r="F48" s="189">
        <v>44.176652476514604</v>
      </c>
      <c r="G48" s="63">
        <v>15.126992784206944</v>
      </c>
      <c r="H48" s="63">
        <v>18.009489993192652</v>
      </c>
      <c r="I48" s="63">
        <v>10.736858009530291</v>
      </c>
      <c r="J48" s="63">
        <v>20.976867063308372</v>
      </c>
      <c r="K48" s="189">
        <v>29.788609151803943</v>
      </c>
      <c r="L48" s="64" t="s">
        <v>336</v>
      </c>
      <c r="M48" s="248"/>
    </row>
    <row r="49" spans="1:13" s="16" customFormat="1" ht="20.25" customHeight="1" thickBot="1">
      <c r="A49" s="117" t="s">
        <v>94</v>
      </c>
      <c r="B49" s="30">
        <v>11080.80877467665</v>
      </c>
      <c r="C49" s="30">
        <v>15517.439995643295</v>
      </c>
      <c r="D49" s="30">
        <v>14463.78256350987</v>
      </c>
      <c r="E49" s="30">
        <v>14655.9699247138</v>
      </c>
      <c r="F49" s="182">
        <v>19520.27456058542</v>
      </c>
      <c r="G49" s="21">
        <v>714.8413326072159</v>
      </c>
      <c r="H49" s="30">
        <v>1470.2192389380532</v>
      </c>
      <c r="I49" s="21">
        <v>1115.6318561456499</v>
      </c>
      <c r="J49" s="21">
        <v>1994.0748142181897</v>
      </c>
      <c r="K49" s="178">
        <v>2625.235619675971</v>
      </c>
      <c r="L49" s="118" t="s">
        <v>95</v>
      </c>
      <c r="M49" s="249"/>
    </row>
    <row r="50" spans="1:13" ht="15" thickBot="1">
      <c r="A50" s="66" t="s">
        <v>12</v>
      </c>
      <c r="B50" s="33">
        <v>9069.93080272294</v>
      </c>
      <c r="C50" s="33">
        <v>13484.292075425461</v>
      </c>
      <c r="D50" s="33">
        <v>12484.323935016853</v>
      </c>
      <c r="E50" s="33">
        <v>12206.564991232359</v>
      </c>
      <c r="F50" s="67">
        <v>15986.360930063976</v>
      </c>
      <c r="G50" s="33">
        <v>640.476389380531</v>
      </c>
      <c r="H50" s="33">
        <v>1381.810255684139</v>
      </c>
      <c r="I50" s="33">
        <v>990.9189550388016</v>
      </c>
      <c r="J50" s="33">
        <v>960.7921283001773</v>
      </c>
      <c r="K50" s="67">
        <v>1914.3597709925125</v>
      </c>
      <c r="L50" s="68" t="s">
        <v>13</v>
      </c>
      <c r="M50" s="326"/>
    </row>
    <row r="51" spans="1:13" ht="12.75">
      <c r="A51" s="41" t="s">
        <v>96</v>
      </c>
      <c r="B51" s="42">
        <v>658.246118992512</v>
      </c>
      <c r="C51" s="42">
        <v>1245.7497976855004</v>
      </c>
      <c r="D51" s="42">
        <v>1177.327213623007</v>
      </c>
      <c r="E51" s="42">
        <v>959.8508365418636</v>
      </c>
      <c r="F51" s="185">
        <v>1479.922146875436</v>
      </c>
      <c r="G51" s="42">
        <v>46.792227637848875</v>
      </c>
      <c r="H51" s="42">
        <v>289.62250782845473</v>
      </c>
      <c r="I51" s="42">
        <v>86.07220820966637</v>
      </c>
      <c r="J51" s="42">
        <v>53.67627619877469</v>
      </c>
      <c r="K51" s="185">
        <v>836.1738457236207</v>
      </c>
      <c r="L51" s="43" t="s">
        <v>97</v>
      </c>
      <c r="M51" s="243"/>
    </row>
    <row r="52" spans="1:13" ht="13.5" thickBot="1">
      <c r="A52" s="41" t="s">
        <v>98</v>
      </c>
      <c r="B52" s="42">
        <v>8411.68468373043</v>
      </c>
      <c r="C52" s="42">
        <v>12238.54227773996</v>
      </c>
      <c r="D52" s="42">
        <v>11306.996721393845</v>
      </c>
      <c r="E52" s="42">
        <v>11246.714154690495</v>
      </c>
      <c r="F52" s="185">
        <v>14506.43878318854</v>
      </c>
      <c r="G52" s="42">
        <v>593.6841617426821</v>
      </c>
      <c r="H52" s="42">
        <v>1092.1877478556844</v>
      </c>
      <c r="I52" s="42">
        <v>904.8467468291353</v>
      </c>
      <c r="J52" s="42">
        <v>907.1158521014027</v>
      </c>
      <c r="K52" s="185">
        <v>1078.1859252688914</v>
      </c>
      <c r="L52" s="43" t="s">
        <v>312</v>
      </c>
      <c r="M52" s="243"/>
    </row>
    <row r="53" spans="1:13" ht="15" thickBot="1">
      <c r="A53" s="69" t="s">
        <v>100</v>
      </c>
      <c r="B53" s="33">
        <v>2010.8779719537101</v>
      </c>
      <c r="C53" s="33">
        <v>2033.1479202178355</v>
      </c>
      <c r="D53" s="33">
        <v>1979.4586284930176</v>
      </c>
      <c r="E53" s="33">
        <v>2449.404933481443</v>
      </c>
      <c r="F53" s="67">
        <v>3533.9136305214442</v>
      </c>
      <c r="G53" s="33">
        <v>74.36494322668483</v>
      </c>
      <c r="H53" s="33">
        <v>88.40898325391424</v>
      </c>
      <c r="I53" s="33">
        <v>124.71290110684821</v>
      </c>
      <c r="J53" s="33">
        <v>1033.2826859180125</v>
      </c>
      <c r="K53" s="67">
        <v>710.8758486834585</v>
      </c>
      <c r="L53" s="68" t="s">
        <v>101</v>
      </c>
      <c r="M53" s="326"/>
    </row>
    <row r="54" spans="1:13" ht="25.5">
      <c r="A54" s="52" t="s">
        <v>102</v>
      </c>
      <c r="B54" s="70">
        <v>1953.1036111640572</v>
      </c>
      <c r="C54" s="70">
        <v>1958.0587101429546</v>
      </c>
      <c r="D54" s="70">
        <v>1805.6828068504035</v>
      </c>
      <c r="E54" s="70">
        <v>2021.580856011055</v>
      </c>
      <c r="F54" s="190">
        <v>2611.4479437358755</v>
      </c>
      <c r="G54" s="70">
        <v>60.4172547311096</v>
      </c>
      <c r="H54" s="70">
        <v>67.05205146358067</v>
      </c>
      <c r="I54" s="70">
        <v>104.2331840775766</v>
      </c>
      <c r="J54" s="70">
        <v>923.5844926954119</v>
      </c>
      <c r="K54" s="190">
        <v>687.265372103472</v>
      </c>
      <c r="L54" s="53" t="s">
        <v>103</v>
      </c>
      <c r="M54" s="236"/>
    </row>
    <row r="55" spans="1:13" ht="12.75" customHeight="1">
      <c r="A55" s="41" t="s">
        <v>104</v>
      </c>
      <c r="B55" s="42">
        <v>178.13888005445884</v>
      </c>
      <c r="C55" s="42">
        <v>323.7568332198775</v>
      </c>
      <c r="D55" s="42">
        <v>261.59905444895844</v>
      </c>
      <c r="E55" s="42">
        <v>238.5096911777536</v>
      </c>
      <c r="F55" s="185">
        <v>334.4287718584071</v>
      </c>
      <c r="G55" s="42">
        <v>3.4601151803948262</v>
      </c>
      <c r="H55" s="42">
        <v>6.08841715452689</v>
      </c>
      <c r="I55" s="42">
        <v>4.210655498978898</v>
      </c>
      <c r="J55" s="42">
        <v>10.43598368958475</v>
      </c>
      <c r="K55" s="185">
        <v>5.9590597930565</v>
      </c>
      <c r="L55" s="43" t="s">
        <v>105</v>
      </c>
      <c r="M55" s="243"/>
    </row>
    <row r="56" spans="1:13" ht="12.75" customHeight="1">
      <c r="A56" s="44" t="s">
        <v>106</v>
      </c>
      <c r="B56" s="42">
        <v>0.09602831858407081</v>
      </c>
      <c r="C56" s="42">
        <v>0.354028863172226</v>
      </c>
      <c r="D56" s="42">
        <v>0.3605332008168823</v>
      </c>
      <c r="E56" s="42">
        <v>0.3952678529611982</v>
      </c>
      <c r="F56" s="185">
        <v>0.4179573723621511</v>
      </c>
      <c r="G56" s="42">
        <v>0.20600108917631044</v>
      </c>
      <c r="H56" s="42">
        <v>0.33959564329475833</v>
      </c>
      <c r="I56" s="42">
        <v>0.533178712049013</v>
      </c>
      <c r="J56" s="42">
        <v>3.4061342818243707</v>
      </c>
      <c r="K56" s="185">
        <v>5.634269143635125</v>
      </c>
      <c r="L56" s="45" t="s">
        <v>107</v>
      </c>
      <c r="M56" s="244"/>
    </row>
    <row r="57" spans="1:13" ht="12.75" customHeight="1">
      <c r="A57" s="41" t="s">
        <v>108</v>
      </c>
      <c r="B57" s="42">
        <v>1289.6535000680735</v>
      </c>
      <c r="C57" s="42">
        <v>1169.656838121171</v>
      </c>
      <c r="D57" s="42">
        <v>1021.1482061441268</v>
      </c>
      <c r="E57" s="42">
        <v>1217.519057622953</v>
      </c>
      <c r="F57" s="185">
        <v>1572.005707667803</v>
      </c>
      <c r="G57" s="42">
        <v>38.990958747447245</v>
      </c>
      <c r="H57" s="42">
        <v>28.66684002722941</v>
      </c>
      <c r="I57" s="42">
        <v>69.90341023959157</v>
      </c>
      <c r="J57" s="42">
        <v>838.4769902148129</v>
      </c>
      <c r="K57" s="185">
        <v>567.0913518584074</v>
      </c>
      <c r="L57" s="43" t="s">
        <v>109</v>
      </c>
      <c r="M57" s="243"/>
    </row>
    <row r="58" spans="1:13" ht="12.75" customHeight="1">
      <c r="A58" s="44" t="s">
        <v>110</v>
      </c>
      <c r="B58" s="42">
        <v>110.40564601769913</v>
      </c>
      <c r="C58" s="42">
        <v>74.74405173587475</v>
      </c>
      <c r="D58" s="42">
        <v>82.05870513002044</v>
      </c>
      <c r="E58" s="42">
        <v>103.13728965690936</v>
      </c>
      <c r="F58" s="185">
        <v>146.17464400816877</v>
      </c>
      <c r="G58" s="42">
        <v>2.6999586113002043</v>
      </c>
      <c r="H58" s="42">
        <v>7.1939842069435</v>
      </c>
      <c r="I58" s="42">
        <v>4.081271324710687</v>
      </c>
      <c r="J58" s="42">
        <v>15.601442211027917</v>
      </c>
      <c r="K58" s="185">
        <v>30.768767248468357</v>
      </c>
      <c r="L58" s="45" t="s">
        <v>111</v>
      </c>
      <c r="M58" s="244"/>
    </row>
    <row r="59" spans="1:13" ht="12.75" customHeight="1">
      <c r="A59" s="44" t="s">
        <v>112</v>
      </c>
      <c r="B59" s="42">
        <v>12.071797685500341</v>
      </c>
      <c r="C59" s="42">
        <v>3.7276019060585432</v>
      </c>
      <c r="D59" s="42">
        <v>2.412503776718857</v>
      </c>
      <c r="E59" s="42">
        <v>2.1197225731790326</v>
      </c>
      <c r="F59" s="185">
        <v>3.0885245010211038</v>
      </c>
      <c r="G59" s="42">
        <v>3.054856637168142</v>
      </c>
      <c r="H59" s="42">
        <v>5.545465486725663</v>
      </c>
      <c r="I59" s="42">
        <v>5.547359379169503</v>
      </c>
      <c r="J59" s="42">
        <v>6.738840797821649</v>
      </c>
      <c r="K59" s="185">
        <v>10.455341356024505</v>
      </c>
      <c r="L59" s="45" t="s">
        <v>113</v>
      </c>
      <c r="M59" s="244"/>
    </row>
    <row r="60" spans="1:13" ht="12.75" customHeight="1">
      <c r="A60" s="44" t="s">
        <v>114</v>
      </c>
      <c r="B60" s="42">
        <v>280.23695166780124</v>
      </c>
      <c r="C60" s="42">
        <v>296.9486856364874</v>
      </c>
      <c r="D60" s="42">
        <v>375.53246949217225</v>
      </c>
      <c r="E60" s="42">
        <v>412.7525186575917</v>
      </c>
      <c r="F60" s="185">
        <v>480.4932664751523</v>
      </c>
      <c r="G60" s="42">
        <v>3.4398178352620836</v>
      </c>
      <c r="H60" s="42">
        <v>6.793253097345134</v>
      </c>
      <c r="I60" s="42">
        <v>8.578349287950989</v>
      </c>
      <c r="J60" s="42">
        <v>13.281033029271613</v>
      </c>
      <c r="K60" s="185">
        <v>19.38044193601089</v>
      </c>
      <c r="L60" s="45" t="s">
        <v>115</v>
      </c>
      <c r="M60" s="244"/>
    </row>
    <row r="61" spans="1:13" ht="12.75" customHeight="1">
      <c r="A61" s="41" t="s">
        <v>70</v>
      </c>
      <c r="B61" s="54">
        <v>82.5008073519401</v>
      </c>
      <c r="C61" s="54">
        <v>88.87067066031314</v>
      </c>
      <c r="D61" s="54">
        <v>62.57133465759021</v>
      </c>
      <c r="E61" s="54">
        <v>47.14730846970728</v>
      </c>
      <c r="F61" s="231">
        <v>74.83907185296118</v>
      </c>
      <c r="G61" s="54">
        <v>8.565546630360789</v>
      </c>
      <c r="H61" s="54">
        <v>12.424495847515317</v>
      </c>
      <c r="I61" s="54">
        <v>11.37895963512594</v>
      </c>
      <c r="J61" s="54">
        <v>35.644068471068756</v>
      </c>
      <c r="K61" s="231">
        <v>47.9761407678693</v>
      </c>
      <c r="L61" s="43" t="s">
        <v>71</v>
      </c>
      <c r="M61" s="243"/>
    </row>
    <row r="62" spans="1:13" ht="13.5" thickBot="1">
      <c r="A62" s="24" t="s">
        <v>116</v>
      </c>
      <c r="B62" s="42">
        <v>57.77436078965283</v>
      </c>
      <c r="C62" s="42">
        <v>75.08921007488088</v>
      </c>
      <c r="D62" s="42">
        <v>173.77582164261406</v>
      </c>
      <c r="E62" s="42">
        <v>427.8240774703881</v>
      </c>
      <c r="F62" s="185">
        <v>922.4656867855686</v>
      </c>
      <c r="G62" s="42">
        <v>13.947688495575221</v>
      </c>
      <c r="H62" s="42">
        <v>21.35693179033356</v>
      </c>
      <c r="I62" s="42">
        <v>20.479717029271615</v>
      </c>
      <c r="J62" s="42">
        <v>109.69819322260042</v>
      </c>
      <c r="K62" s="185">
        <v>23.61047657998639</v>
      </c>
      <c r="L62" s="53" t="s">
        <v>117</v>
      </c>
      <c r="M62" s="236"/>
    </row>
    <row r="63" spans="1:13" ht="20.25" customHeight="1" thickBot="1">
      <c r="A63" s="17" t="s">
        <v>118</v>
      </c>
      <c r="B63" s="18">
        <v>2839.312629271614</v>
      </c>
      <c r="C63" s="18">
        <v>3548.434725936011</v>
      </c>
      <c r="D63" s="18">
        <v>1984.322385316732</v>
      </c>
      <c r="E63" s="18">
        <v>2343.1562187006407</v>
      </c>
      <c r="F63" s="177">
        <v>2860.696446404362</v>
      </c>
      <c r="G63" s="18">
        <v>181.63574322668484</v>
      </c>
      <c r="H63" s="18">
        <v>202.25157304288632</v>
      </c>
      <c r="I63" s="18">
        <v>195.03744627724978</v>
      </c>
      <c r="J63" s="18">
        <v>299.44216588776055</v>
      </c>
      <c r="K63" s="177">
        <v>360.550820141593</v>
      </c>
      <c r="L63" s="65" t="s">
        <v>119</v>
      </c>
      <c r="M63" s="249"/>
    </row>
    <row r="64" spans="1:13" ht="12.95" customHeight="1" thickBot="1">
      <c r="A64" s="66" t="s">
        <v>12</v>
      </c>
      <c r="B64" s="33">
        <v>2839.1637631041526</v>
      </c>
      <c r="C64" s="33">
        <v>3547.8167978216475</v>
      </c>
      <c r="D64" s="33">
        <v>1983.796058838148</v>
      </c>
      <c r="E64" s="33">
        <v>2342.4371655977134</v>
      </c>
      <c r="F64" s="67">
        <v>2859.246515754941</v>
      </c>
      <c r="G64" s="33">
        <v>175.02249775357387</v>
      </c>
      <c r="H64" s="33">
        <v>195.91910578624916</v>
      </c>
      <c r="I64" s="33">
        <v>183.09481550257314</v>
      </c>
      <c r="J64" s="33">
        <v>209.53612256849576</v>
      </c>
      <c r="K64" s="67">
        <v>314.9109992566373</v>
      </c>
      <c r="L64" s="72" t="s">
        <v>120</v>
      </c>
      <c r="M64" s="327"/>
    </row>
    <row r="65" spans="1:13" ht="12.95" customHeight="1">
      <c r="A65" s="41" t="s">
        <v>121</v>
      </c>
      <c r="B65" s="42">
        <v>2661.481543362832</v>
      </c>
      <c r="C65" s="42">
        <v>3333.308753437713</v>
      </c>
      <c r="D65" s="42">
        <v>1733.2656096972355</v>
      </c>
      <c r="E65" s="42">
        <v>2042.1989663121037</v>
      </c>
      <c r="F65" s="185">
        <v>2438.879960291361</v>
      </c>
      <c r="G65" s="42">
        <v>126.12364275017019</v>
      </c>
      <c r="H65" s="42">
        <v>147.52225214431587</v>
      </c>
      <c r="I65" s="42">
        <v>137.063591133179</v>
      </c>
      <c r="J65" s="42">
        <v>151.1273204166101</v>
      </c>
      <c r="K65" s="185">
        <v>236.34338449285235</v>
      </c>
      <c r="L65" s="43" t="s">
        <v>122</v>
      </c>
      <c r="M65" s="243"/>
    </row>
    <row r="66" spans="1:13" s="16" customFormat="1" ht="12.95" customHeight="1" thickBot="1">
      <c r="A66" s="41" t="s">
        <v>123</v>
      </c>
      <c r="B66" s="42">
        <v>177.68221974132064</v>
      </c>
      <c r="C66" s="42">
        <v>214.50804438393467</v>
      </c>
      <c r="D66" s="42">
        <v>250.5304491409123</v>
      </c>
      <c r="E66" s="42">
        <v>300.2381992856097</v>
      </c>
      <c r="F66" s="185">
        <v>420.3665554635801</v>
      </c>
      <c r="G66" s="42">
        <v>48.89885500340368</v>
      </c>
      <c r="H66" s="42">
        <v>48.39685364193329</v>
      </c>
      <c r="I66" s="42">
        <v>46.031224369394145</v>
      </c>
      <c r="J66" s="42">
        <v>58.40880215188566</v>
      </c>
      <c r="K66" s="185">
        <v>78.56761476378489</v>
      </c>
      <c r="L66" s="43" t="s">
        <v>124</v>
      </c>
      <c r="M66" s="243"/>
    </row>
    <row r="67" spans="1:13" ht="15" thickBot="1">
      <c r="A67" s="69" t="s">
        <v>100</v>
      </c>
      <c r="B67" s="33">
        <v>0.14886616746085773</v>
      </c>
      <c r="C67" s="33">
        <v>0.6179281143635126</v>
      </c>
      <c r="D67" s="33">
        <v>0.5263264785840708</v>
      </c>
      <c r="E67" s="33">
        <v>0.7190531029271614</v>
      </c>
      <c r="F67" s="67">
        <v>1.449930649421375</v>
      </c>
      <c r="G67" s="33">
        <v>6.61324547311096</v>
      </c>
      <c r="H67" s="33">
        <v>6.332467256637168</v>
      </c>
      <c r="I67" s="33">
        <v>11.942630774676655</v>
      </c>
      <c r="J67" s="33">
        <v>89.90604331926484</v>
      </c>
      <c r="K67" s="67">
        <v>45.63982088495575</v>
      </c>
      <c r="L67" s="73" t="s">
        <v>125</v>
      </c>
      <c r="M67" s="239"/>
    </row>
    <row r="68" spans="1:13" s="16" customFormat="1" ht="19.5" thickBot="1">
      <c r="A68" s="74" t="s">
        <v>126</v>
      </c>
      <c r="B68" s="18">
        <v>55519.591857317915</v>
      </c>
      <c r="C68" s="18">
        <v>81138.61910687543</v>
      </c>
      <c r="D68" s="18">
        <v>66274.2723094148</v>
      </c>
      <c r="E68" s="18">
        <v>74079.4390892684</v>
      </c>
      <c r="F68" s="177">
        <v>89616.8796712921</v>
      </c>
      <c r="G68" s="18">
        <v>32677.627409788976</v>
      </c>
      <c r="H68" s="18">
        <v>45233.89034853642</v>
      </c>
      <c r="I68" s="18">
        <v>42353.93922719981</v>
      </c>
      <c r="J68" s="18">
        <v>55495.916153184844</v>
      </c>
      <c r="K68" s="177">
        <v>65578.38136117914</v>
      </c>
      <c r="L68" s="75" t="s">
        <v>127</v>
      </c>
      <c r="M68" s="250"/>
    </row>
    <row r="69" spans="1:13" ht="15" thickBot="1">
      <c r="A69" s="66" t="s">
        <v>128</v>
      </c>
      <c r="B69" s="33">
        <v>8073.725248196052</v>
      </c>
      <c r="C69" s="33">
        <v>11610.28693015657</v>
      </c>
      <c r="D69" s="33">
        <v>7325.713620827451</v>
      </c>
      <c r="E69" s="33">
        <v>7760.8127042024435</v>
      </c>
      <c r="F69" s="67">
        <v>8171.580651185775</v>
      </c>
      <c r="G69" s="33">
        <v>92.6101592920354</v>
      </c>
      <c r="H69" s="33">
        <v>1528.9015970047653</v>
      </c>
      <c r="I69" s="33">
        <v>82.06532242845478</v>
      </c>
      <c r="J69" s="33">
        <v>86.41318316710682</v>
      </c>
      <c r="K69" s="67">
        <v>155.22957265078276</v>
      </c>
      <c r="L69" s="76" t="s">
        <v>129</v>
      </c>
      <c r="M69" s="246"/>
    </row>
    <row r="70" spans="1:13" ht="15" thickBot="1">
      <c r="A70" s="77" t="s">
        <v>130</v>
      </c>
      <c r="B70" s="78">
        <v>47445.86660912186</v>
      </c>
      <c r="C70" s="78">
        <v>69528.33217671886</v>
      </c>
      <c r="D70" s="78">
        <v>58948.55868858734</v>
      </c>
      <c r="E70" s="78">
        <v>66318.62638506596</v>
      </c>
      <c r="F70" s="192">
        <v>81445.29902010632</v>
      </c>
      <c r="G70" s="78">
        <v>32585.017250496938</v>
      </c>
      <c r="H70" s="78">
        <v>43704.98875153165</v>
      </c>
      <c r="I70" s="78">
        <v>42271.873904771346</v>
      </c>
      <c r="J70" s="78">
        <v>55409.50297001773</v>
      </c>
      <c r="K70" s="192">
        <v>65423.151788528354</v>
      </c>
      <c r="L70" s="79" t="s">
        <v>125</v>
      </c>
      <c r="M70" s="326"/>
    </row>
    <row r="71" spans="1:13" ht="13.5" thickBot="1">
      <c r="A71" s="80" t="s">
        <v>131</v>
      </c>
      <c r="B71" s="119">
        <v>6353.428297072839</v>
      </c>
      <c r="C71" s="81">
        <v>8782.179142273657</v>
      </c>
      <c r="D71" s="81">
        <v>9075.486185758393</v>
      </c>
      <c r="E71" s="81">
        <v>10334.464617769043</v>
      </c>
      <c r="F71" s="194">
        <v>12589.317980035396</v>
      </c>
      <c r="G71" s="119">
        <v>11245.536253356024</v>
      </c>
      <c r="H71" s="81">
        <v>14405.553710823691</v>
      </c>
      <c r="I71" s="81">
        <v>15540.611657120897</v>
      </c>
      <c r="J71" s="81">
        <v>15558.36313486455</v>
      </c>
      <c r="K71" s="194">
        <v>15204.271433279777</v>
      </c>
      <c r="L71" s="82" t="s">
        <v>132</v>
      </c>
      <c r="M71" s="236"/>
    </row>
    <row r="72" spans="1:13" s="90" customFormat="1" ht="25.5">
      <c r="A72" s="83" t="s">
        <v>133</v>
      </c>
      <c r="B72" s="164">
        <v>3566.652580803268</v>
      </c>
      <c r="C72" s="84">
        <v>8525.944155752213</v>
      </c>
      <c r="D72" s="84">
        <v>3381.9413191588555</v>
      </c>
      <c r="E72" s="84">
        <v>3602.804467865617</v>
      </c>
      <c r="F72" s="196">
        <v>3754.4901967242954</v>
      </c>
      <c r="G72" s="164">
        <v>6900.249924574541</v>
      </c>
      <c r="H72" s="84">
        <v>7140.786001633765</v>
      </c>
      <c r="I72" s="84">
        <v>7913.278998326178</v>
      </c>
      <c r="J72" s="84">
        <v>9623.008971423202</v>
      </c>
      <c r="K72" s="196">
        <v>15404.871094110349</v>
      </c>
      <c r="L72" s="85" t="s">
        <v>134</v>
      </c>
      <c r="M72" s="236"/>
    </row>
    <row r="73" spans="1:13" ht="12.75">
      <c r="A73" s="44" t="s">
        <v>135</v>
      </c>
      <c r="B73" s="116">
        <v>716.842245336964</v>
      </c>
      <c r="C73" s="50">
        <v>1051.4935842069435</v>
      </c>
      <c r="D73" s="50">
        <v>832.6410331425194</v>
      </c>
      <c r="E73" s="50">
        <v>1122.5170123902524</v>
      </c>
      <c r="F73" s="186">
        <v>1314.0604424942144</v>
      </c>
      <c r="G73" s="116">
        <v>6630.699210074881</v>
      </c>
      <c r="H73" s="50">
        <v>6615.768703335602</v>
      </c>
      <c r="I73" s="50">
        <v>7614.6777195271325</v>
      </c>
      <c r="J73" s="50">
        <v>9320.31847063742</v>
      </c>
      <c r="K73" s="186">
        <v>14219.190180936761</v>
      </c>
      <c r="L73" s="45" t="s">
        <v>136</v>
      </c>
      <c r="M73" s="244"/>
    </row>
    <row r="74" spans="1:13" ht="13.5" thickBot="1">
      <c r="A74" s="86" t="s">
        <v>137</v>
      </c>
      <c r="B74" s="123">
        <v>2849.810335466304</v>
      </c>
      <c r="C74" s="87">
        <v>7474.450571545269</v>
      </c>
      <c r="D74" s="87">
        <v>2549.300286016336</v>
      </c>
      <c r="E74" s="87">
        <v>2480.2874554753644</v>
      </c>
      <c r="F74" s="201">
        <v>2440.4297542300815</v>
      </c>
      <c r="G74" s="123">
        <v>269.55071449965965</v>
      </c>
      <c r="H74" s="87">
        <v>525.017298298162</v>
      </c>
      <c r="I74" s="87">
        <v>298.6012787990469</v>
      </c>
      <c r="J74" s="87">
        <v>302.69050078578596</v>
      </c>
      <c r="K74" s="201">
        <v>1185.680913173588</v>
      </c>
      <c r="L74" s="88" t="s">
        <v>138</v>
      </c>
      <c r="M74" s="244"/>
    </row>
    <row r="75" spans="1:13" ht="25.5">
      <c r="A75" s="89" t="s">
        <v>139</v>
      </c>
      <c r="B75" s="22">
        <v>7385.312346902656</v>
      </c>
      <c r="C75" s="22">
        <v>9287.29381102791</v>
      </c>
      <c r="D75" s="22">
        <v>7911.5103158769525</v>
      </c>
      <c r="E75" s="22">
        <v>8303.296563282034</v>
      </c>
      <c r="F75" s="202">
        <v>9735.588264923079</v>
      </c>
      <c r="G75" s="22">
        <v>803.4658823689584</v>
      </c>
      <c r="H75" s="22">
        <v>1344.1291447243023</v>
      </c>
      <c r="I75" s="22">
        <v>1161.1492787936832</v>
      </c>
      <c r="J75" s="22">
        <v>1433.4105318844386</v>
      </c>
      <c r="K75" s="202">
        <v>2915.135384226004</v>
      </c>
      <c r="L75" s="85" t="s">
        <v>140</v>
      </c>
      <c r="M75" s="236"/>
    </row>
    <row r="76" spans="1:13" ht="12.75">
      <c r="A76" s="41" t="s">
        <v>141</v>
      </c>
      <c r="B76" s="116">
        <v>1551.9746434309056</v>
      </c>
      <c r="C76" s="50">
        <v>1703.0661699115044</v>
      </c>
      <c r="D76" s="50">
        <v>1338.1187790991698</v>
      </c>
      <c r="E76" s="50">
        <v>1247.0819183589122</v>
      </c>
      <c r="F76" s="186">
        <v>1413.3372544942229</v>
      </c>
      <c r="G76" s="116">
        <v>68.96884411164058</v>
      </c>
      <c r="H76" s="50">
        <v>175.31952021783528</v>
      </c>
      <c r="I76" s="50">
        <v>46.424589078284555</v>
      </c>
      <c r="J76" s="50">
        <v>81.74667382164735</v>
      </c>
      <c r="K76" s="186">
        <v>98.52012942954394</v>
      </c>
      <c r="L76" s="43" t="s">
        <v>142</v>
      </c>
      <c r="M76" s="243"/>
    </row>
    <row r="77" spans="1:13" ht="12.75">
      <c r="A77" s="41" t="s">
        <v>143</v>
      </c>
      <c r="B77" s="116">
        <v>2479.932474608577</v>
      </c>
      <c r="C77" s="50">
        <v>3503.8785641933287</v>
      </c>
      <c r="D77" s="50">
        <v>2766.905636898162</v>
      </c>
      <c r="E77" s="50">
        <v>2946.8720747640236</v>
      </c>
      <c r="F77" s="186">
        <v>3566.682355433627</v>
      </c>
      <c r="G77" s="116">
        <v>84.42495602450649</v>
      </c>
      <c r="H77" s="50">
        <v>210.3085061946903</v>
      </c>
      <c r="I77" s="50">
        <v>114.43476962300898</v>
      </c>
      <c r="J77" s="50">
        <v>162.40305620027235</v>
      </c>
      <c r="K77" s="186">
        <v>348.93243466031316</v>
      </c>
      <c r="L77" s="43" t="s">
        <v>144</v>
      </c>
      <c r="M77" s="243"/>
    </row>
    <row r="78" spans="1:13" ht="12.75">
      <c r="A78" s="41" t="s">
        <v>145</v>
      </c>
      <c r="B78" s="116">
        <v>149.71743662355345</v>
      </c>
      <c r="C78" s="50">
        <v>195.76795289312457</v>
      </c>
      <c r="D78" s="50">
        <v>182.83994123183132</v>
      </c>
      <c r="E78" s="50">
        <v>194.3763798325934</v>
      </c>
      <c r="F78" s="186">
        <v>232.10732797821652</v>
      </c>
      <c r="G78" s="116">
        <v>46.270434581347864</v>
      </c>
      <c r="H78" s="50">
        <v>51.27369829816202</v>
      </c>
      <c r="I78" s="50">
        <v>47.88198852661674</v>
      </c>
      <c r="J78" s="50">
        <v>77.924234596079</v>
      </c>
      <c r="K78" s="186">
        <v>74.90103552893129</v>
      </c>
      <c r="L78" s="43" t="s">
        <v>146</v>
      </c>
      <c r="M78" s="243"/>
    </row>
    <row r="79" spans="1:13" s="94" customFormat="1" ht="12.75">
      <c r="A79" s="41" t="s">
        <v>147</v>
      </c>
      <c r="B79" s="116">
        <v>1182.8152460176993</v>
      </c>
      <c r="C79" s="50">
        <v>1141.9929710006809</v>
      </c>
      <c r="D79" s="50">
        <v>1158.4884851183672</v>
      </c>
      <c r="E79" s="50">
        <v>1381.3089267289934</v>
      </c>
      <c r="F79" s="186">
        <v>1555.6084052933923</v>
      </c>
      <c r="G79" s="116">
        <v>269.7343940095303</v>
      </c>
      <c r="H79" s="50">
        <v>380.63940585432266</v>
      </c>
      <c r="I79" s="50">
        <v>550.3172464205037</v>
      </c>
      <c r="J79" s="50">
        <v>578.6463326357793</v>
      </c>
      <c r="K79" s="186">
        <v>1306.548664762423</v>
      </c>
      <c r="L79" s="43" t="s">
        <v>148</v>
      </c>
      <c r="M79" s="243"/>
    </row>
    <row r="80" spans="1:13" ht="12.75">
      <c r="A80" s="41" t="s">
        <v>149</v>
      </c>
      <c r="B80" s="116">
        <v>1810.647353029272</v>
      </c>
      <c r="C80" s="50">
        <v>2421.698238801906</v>
      </c>
      <c r="D80" s="50">
        <v>2047.2216328648067</v>
      </c>
      <c r="E80" s="50">
        <v>2119.911247812543</v>
      </c>
      <c r="F80" s="186">
        <v>2443.93643891899</v>
      </c>
      <c r="G80" s="116">
        <v>235.87005609258</v>
      </c>
      <c r="H80" s="50">
        <v>396.68011817562973</v>
      </c>
      <c r="I80" s="50">
        <v>265.4878187436353</v>
      </c>
      <c r="J80" s="50">
        <v>335.26742786630365</v>
      </c>
      <c r="K80" s="186">
        <v>809.0955075616064</v>
      </c>
      <c r="L80" s="43" t="s">
        <v>150</v>
      </c>
      <c r="M80" s="243"/>
    </row>
    <row r="81" spans="1:13" ht="12.75">
      <c r="A81" s="44" t="s">
        <v>70</v>
      </c>
      <c r="B81" s="116">
        <v>210.22519319264808</v>
      </c>
      <c r="C81" s="50">
        <v>320.8899142273656</v>
      </c>
      <c r="D81" s="50">
        <v>417.9358406646152</v>
      </c>
      <c r="E81" s="50">
        <v>413.7460157849692</v>
      </c>
      <c r="F81" s="186">
        <v>523.9164828046289</v>
      </c>
      <c r="G81" s="116">
        <v>98.1971975493533</v>
      </c>
      <c r="H81" s="50">
        <v>129.90789598366237</v>
      </c>
      <c r="I81" s="50">
        <v>136.60286640163378</v>
      </c>
      <c r="J81" s="50">
        <v>197.42280676435672</v>
      </c>
      <c r="K81" s="186">
        <v>277.13761228318583</v>
      </c>
      <c r="L81" s="45" t="s">
        <v>71</v>
      </c>
      <c r="M81" s="244"/>
    </row>
    <row r="82" spans="1:13" s="16" customFormat="1" ht="12.75">
      <c r="A82" s="91" t="s">
        <v>151</v>
      </c>
      <c r="B82" s="124">
        <v>30140.473384343095</v>
      </c>
      <c r="C82" s="25">
        <v>42932.91506766508</v>
      </c>
      <c r="D82" s="25">
        <v>38579.62086779314</v>
      </c>
      <c r="E82" s="25">
        <v>44078.060736149266</v>
      </c>
      <c r="F82" s="179">
        <v>55365.90257842355</v>
      </c>
      <c r="G82" s="124">
        <v>13635.765190197415</v>
      </c>
      <c r="H82" s="25">
        <v>20814.519894349898</v>
      </c>
      <c r="I82" s="25">
        <v>17656.83397053059</v>
      </c>
      <c r="J82" s="25">
        <v>28794.720331845543</v>
      </c>
      <c r="K82" s="179">
        <v>31898.873876912214</v>
      </c>
      <c r="L82" s="92" t="s">
        <v>152</v>
      </c>
      <c r="M82" s="247"/>
    </row>
    <row r="83" spans="1:13" ht="12.75" customHeight="1">
      <c r="A83" s="44" t="s">
        <v>153</v>
      </c>
      <c r="B83" s="116">
        <v>4.4690910823689585</v>
      </c>
      <c r="C83" s="50">
        <v>2.6002447923757663</v>
      </c>
      <c r="D83" s="50">
        <v>4.643492702518719</v>
      </c>
      <c r="E83" s="50">
        <v>21.46707534921715</v>
      </c>
      <c r="F83" s="186">
        <v>50.33334832947585</v>
      </c>
      <c r="G83" s="50">
        <v>355.72967243022464</v>
      </c>
      <c r="H83" s="50">
        <v>712.9802355343772</v>
      </c>
      <c r="I83" s="50">
        <v>1127.4726748339822</v>
      </c>
      <c r="J83" s="50">
        <v>2238.4053168413884</v>
      </c>
      <c r="K83" s="186">
        <v>1713.3959761660992</v>
      </c>
      <c r="L83" s="43" t="s">
        <v>154</v>
      </c>
      <c r="M83" s="243"/>
    </row>
    <row r="84" spans="1:13" ht="12.75" customHeight="1">
      <c r="A84" s="44" t="s">
        <v>155</v>
      </c>
      <c r="B84" s="125">
        <v>30.471422464261405</v>
      </c>
      <c r="C84" s="42">
        <v>50.668810074880874</v>
      </c>
      <c r="D84" s="42">
        <v>69.98061625179032</v>
      </c>
      <c r="E84" s="42">
        <v>88.26240622063986</v>
      </c>
      <c r="F84" s="185">
        <v>117.62553763104161</v>
      </c>
      <c r="G84" s="42">
        <v>88.5142031313819</v>
      </c>
      <c r="H84" s="42">
        <v>101.99772253233492</v>
      </c>
      <c r="I84" s="42">
        <v>88.4777844329477</v>
      </c>
      <c r="J84" s="42">
        <v>90.68673600272292</v>
      </c>
      <c r="K84" s="185">
        <v>116.73548063989112</v>
      </c>
      <c r="L84" s="43" t="s">
        <v>156</v>
      </c>
      <c r="M84" s="243"/>
    </row>
    <row r="85" spans="1:13" ht="12.75" customHeight="1">
      <c r="A85" s="41" t="s">
        <v>157</v>
      </c>
      <c r="B85" s="42">
        <v>12307.986452825053</v>
      </c>
      <c r="C85" s="42">
        <v>17356.078301974132</v>
      </c>
      <c r="D85" s="42">
        <v>13022.627357263736</v>
      </c>
      <c r="E85" s="42">
        <v>13588.917164606282</v>
      </c>
      <c r="F85" s="185">
        <v>14965.28904434588</v>
      </c>
      <c r="G85" s="42">
        <v>436.0882061266168</v>
      </c>
      <c r="H85" s="42">
        <v>1142.4484596324032</v>
      </c>
      <c r="I85" s="42">
        <v>417.7764248832948</v>
      </c>
      <c r="J85" s="42">
        <v>619.2915464045476</v>
      </c>
      <c r="K85" s="185">
        <v>678.6010221620147</v>
      </c>
      <c r="L85" s="43" t="s">
        <v>158</v>
      </c>
      <c r="M85" s="243"/>
    </row>
    <row r="86" spans="1:13" ht="12.75" customHeight="1">
      <c r="A86" s="41" t="s">
        <v>159</v>
      </c>
      <c r="B86" s="42">
        <v>731.1141677331518</v>
      </c>
      <c r="C86" s="42">
        <v>1328.1980585432268</v>
      </c>
      <c r="D86" s="42">
        <v>1104.0528175901982</v>
      </c>
      <c r="E86" s="42">
        <v>1049.1392182899942</v>
      </c>
      <c r="F86" s="185">
        <v>1716.9567966943516</v>
      </c>
      <c r="G86" s="42">
        <v>724.3007379169503</v>
      </c>
      <c r="H86" s="42">
        <v>1334.0860596324032</v>
      </c>
      <c r="I86" s="42">
        <v>1110.5552459850235</v>
      </c>
      <c r="J86" s="42">
        <v>1338.9309742981636</v>
      </c>
      <c r="K86" s="185">
        <v>2449.2519234309057</v>
      </c>
      <c r="L86" s="43" t="s">
        <v>160</v>
      </c>
      <c r="M86" s="243"/>
    </row>
    <row r="87" spans="1:13" ht="12.75" customHeight="1">
      <c r="A87" s="41" t="s">
        <v>161</v>
      </c>
      <c r="B87" s="42">
        <v>12247.041249557524</v>
      </c>
      <c r="C87" s="42">
        <v>16873.680208032678</v>
      </c>
      <c r="D87" s="42">
        <v>16763.737083894262</v>
      </c>
      <c r="E87" s="42">
        <v>22651.43406754804</v>
      </c>
      <c r="F87" s="185">
        <v>28626.869057176355</v>
      </c>
      <c r="G87" s="42">
        <v>9425.655273791697</v>
      </c>
      <c r="H87" s="42">
        <v>15242.252408713412</v>
      </c>
      <c r="I87" s="42">
        <v>12660.857568208683</v>
      </c>
      <c r="J87" s="42">
        <v>21842.89133763805</v>
      </c>
      <c r="K87" s="185">
        <v>24236.52770890132</v>
      </c>
      <c r="L87" s="43" t="s">
        <v>162</v>
      </c>
      <c r="M87" s="243"/>
    </row>
    <row r="88" spans="1:13" ht="12.75" customHeight="1">
      <c r="A88" s="41" t="s">
        <v>163</v>
      </c>
      <c r="B88" s="42" t="s">
        <v>0</v>
      </c>
      <c r="C88" s="42">
        <v>25.376915724982986</v>
      </c>
      <c r="D88" s="42">
        <v>291.93040863444526</v>
      </c>
      <c r="E88" s="42" t="s">
        <v>0</v>
      </c>
      <c r="F88" s="185" t="s">
        <v>0</v>
      </c>
      <c r="G88" s="42" t="s">
        <v>0</v>
      </c>
      <c r="H88" s="42" t="s">
        <v>0</v>
      </c>
      <c r="I88" s="42" t="s">
        <v>0</v>
      </c>
      <c r="J88" s="42" t="s">
        <v>0</v>
      </c>
      <c r="K88" s="185" t="s">
        <v>0</v>
      </c>
      <c r="L88" s="43" t="s">
        <v>164</v>
      </c>
      <c r="M88" s="243"/>
    </row>
    <row r="89" spans="1:13" s="94" customFormat="1" ht="12.75" customHeight="1">
      <c r="A89" s="41" t="s">
        <v>165</v>
      </c>
      <c r="B89" s="42">
        <v>2814.702504288632</v>
      </c>
      <c r="C89" s="42">
        <v>4243.168873247107</v>
      </c>
      <c r="D89" s="42">
        <v>4601.562713152289</v>
      </c>
      <c r="E89" s="42">
        <v>3305.730352138362</v>
      </c>
      <c r="F89" s="185">
        <v>6240.767151131407</v>
      </c>
      <c r="G89" s="42">
        <v>85.03118093941458</v>
      </c>
      <c r="H89" s="42">
        <v>239.3254012253234</v>
      </c>
      <c r="I89" s="42">
        <v>74.4580601526481</v>
      </c>
      <c r="J89" s="42">
        <v>126.2909556790742</v>
      </c>
      <c r="K89" s="185">
        <v>215.70747528114364</v>
      </c>
      <c r="L89" s="43" t="s">
        <v>166</v>
      </c>
      <c r="M89" s="243"/>
    </row>
    <row r="90" spans="1:13" ht="12.75" customHeight="1">
      <c r="A90" s="41" t="s">
        <v>167</v>
      </c>
      <c r="B90" s="42">
        <v>778.6597034717496</v>
      </c>
      <c r="C90" s="42">
        <v>1405.0711874744725</v>
      </c>
      <c r="D90" s="42">
        <v>1569.7511655558912</v>
      </c>
      <c r="E90" s="42">
        <v>1782.8509586763223</v>
      </c>
      <c r="F90" s="185">
        <v>1961.0210812334847</v>
      </c>
      <c r="G90" s="42">
        <v>819.5350766507829</v>
      </c>
      <c r="H90" s="42">
        <v>815.4561007488087</v>
      </c>
      <c r="I90" s="42">
        <v>1055.173840892254</v>
      </c>
      <c r="J90" s="42">
        <v>1083.0827523879925</v>
      </c>
      <c r="K90" s="185">
        <v>761.7971105650095</v>
      </c>
      <c r="L90" s="43" t="s">
        <v>168</v>
      </c>
      <c r="M90" s="243"/>
    </row>
    <row r="91" spans="1:13" s="16" customFormat="1" ht="12.75" customHeight="1">
      <c r="A91" s="44" t="s">
        <v>169</v>
      </c>
      <c r="B91" s="125">
        <v>175.56807515316544</v>
      </c>
      <c r="C91" s="42">
        <v>236.99215629680054</v>
      </c>
      <c r="D91" s="42">
        <v>228.02720118216504</v>
      </c>
      <c r="E91" s="42">
        <v>241.54605448612645</v>
      </c>
      <c r="F91" s="185">
        <v>237.7152492253239</v>
      </c>
      <c r="G91" s="125">
        <v>127.7877519400953</v>
      </c>
      <c r="H91" s="42">
        <v>122.80179087814841</v>
      </c>
      <c r="I91" s="42">
        <v>105.1756922968004</v>
      </c>
      <c r="J91" s="42">
        <v>122.17010968277745</v>
      </c>
      <c r="K91" s="185">
        <v>224.3887822328114</v>
      </c>
      <c r="L91" s="43" t="s">
        <v>170</v>
      </c>
      <c r="M91" s="243"/>
    </row>
    <row r="92" spans="1:13" s="16" customFormat="1" ht="12.75" customHeight="1" thickBot="1">
      <c r="A92" s="44" t="s">
        <v>70</v>
      </c>
      <c r="B92" s="93">
        <v>1050.411610347175</v>
      </c>
      <c r="C92" s="93">
        <v>1411.0803115044248</v>
      </c>
      <c r="D92" s="93">
        <v>923.3080115658539</v>
      </c>
      <c r="E92" s="93">
        <v>1348.7134388342843</v>
      </c>
      <c r="F92" s="232">
        <v>1449.3253126562238</v>
      </c>
      <c r="G92" s="42">
        <v>1573.123087270252</v>
      </c>
      <c r="H92" s="93">
        <v>1103.1716936691628</v>
      </c>
      <c r="I92" s="42">
        <v>1016.8866788449559</v>
      </c>
      <c r="J92" s="42">
        <v>1332.9706029108231</v>
      </c>
      <c r="K92" s="185">
        <v>1502.4683975330158</v>
      </c>
      <c r="L92" s="45" t="s">
        <v>71</v>
      </c>
      <c r="M92" s="244"/>
    </row>
    <row r="93" spans="1:13" s="16" customFormat="1" ht="19.5" thickBot="1">
      <c r="A93" s="17" t="s">
        <v>171</v>
      </c>
      <c r="B93" s="18">
        <v>2845.0653067392786</v>
      </c>
      <c r="C93" s="18">
        <v>5585.407202450648</v>
      </c>
      <c r="D93" s="18">
        <v>3308.0500205967614</v>
      </c>
      <c r="E93" s="18">
        <v>6114.970008082392</v>
      </c>
      <c r="F93" s="177">
        <v>10074.856273666439</v>
      </c>
      <c r="G93" s="18">
        <v>4862.076390970728</v>
      </c>
      <c r="H93" s="18">
        <v>4812.599480735194</v>
      </c>
      <c r="I93" s="18">
        <v>5563.445698818654</v>
      </c>
      <c r="J93" s="18">
        <v>5376.700861891028</v>
      </c>
      <c r="K93" s="177">
        <v>6531.96423353574</v>
      </c>
      <c r="L93" s="65" t="s">
        <v>172</v>
      </c>
      <c r="M93" s="249"/>
    </row>
    <row r="94" spans="1:13" ht="23.25" customHeight="1" thickBot="1">
      <c r="A94" s="69" t="s">
        <v>173</v>
      </c>
      <c r="B94" s="33">
        <v>1316.5975735874745</v>
      </c>
      <c r="C94" s="33">
        <v>3412.245848604493</v>
      </c>
      <c r="D94" s="33">
        <v>674.6840681501984</v>
      </c>
      <c r="E94" s="33">
        <v>899.8413472345243</v>
      </c>
      <c r="F94" s="67">
        <v>958.3202263961872</v>
      </c>
      <c r="G94" s="33">
        <v>168.6203926480599</v>
      </c>
      <c r="H94" s="33">
        <v>383.47945513955074</v>
      </c>
      <c r="I94" s="33">
        <v>203.8336307760382</v>
      </c>
      <c r="J94" s="33">
        <v>169.5992147269709</v>
      </c>
      <c r="K94" s="67">
        <v>221.44926154118465</v>
      </c>
      <c r="L94" s="96" t="s">
        <v>174</v>
      </c>
      <c r="M94" s="328"/>
    </row>
    <row r="95" spans="1:13" ht="15" thickBot="1">
      <c r="A95" s="97" t="s">
        <v>100</v>
      </c>
      <c r="B95" s="60">
        <v>1528.467733151804</v>
      </c>
      <c r="C95" s="60">
        <v>2173.1613538461543</v>
      </c>
      <c r="D95" s="60">
        <v>2633.365952446563</v>
      </c>
      <c r="E95" s="60">
        <v>5215.128660847869</v>
      </c>
      <c r="F95" s="188">
        <v>9116.536047270252</v>
      </c>
      <c r="G95" s="60">
        <v>4693.455998322669</v>
      </c>
      <c r="H95" s="60">
        <v>4429.120025595644</v>
      </c>
      <c r="I95" s="60">
        <v>5359.612068042616</v>
      </c>
      <c r="J95" s="60">
        <v>5207.101647164056</v>
      </c>
      <c r="K95" s="188">
        <v>6310.514971994555</v>
      </c>
      <c r="L95" s="79" t="s">
        <v>125</v>
      </c>
      <c r="M95" s="326"/>
    </row>
    <row r="96" spans="1:13" ht="12.75">
      <c r="A96" s="98" t="s">
        <v>230</v>
      </c>
      <c r="B96" s="22">
        <v>465.8390202859088</v>
      </c>
      <c r="C96" s="22">
        <v>436.4976765146359</v>
      </c>
      <c r="D96" s="22">
        <v>937.4975872076244</v>
      </c>
      <c r="E96" s="22">
        <v>1527.256722990824</v>
      </c>
      <c r="F96" s="202">
        <v>2269.1362486780126</v>
      </c>
      <c r="G96" s="22">
        <v>1820.573667131382</v>
      </c>
      <c r="H96" s="22">
        <v>1791.0869832539145</v>
      </c>
      <c r="I96" s="22">
        <v>2090.802138920763</v>
      </c>
      <c r="J96" s="22">
        <v>1821.7242022927162</v>
      </c>
      <c r="K96" s="202">
        <v>1644.4663883349217</v>
      </c>
      <c r="L96" s="85" t="s">
        <v>231</v>
      </c>
      <c r="M96" s="236"/>
    </row>
    <row r="97" spans="1:13" ht="12.75">
      <c r="A97" s="41" t="s">
        <v>177</v>
      </c>
      <c r="B97" s="42">
        <v>10.196996324029952</v>
      </c>
      <c r="C97" s="42">
        <v>20.99144914908101</v>
      </c>
      <c r="D97" s="42">
        <v>8.670373356024507</v>
      </c>
      <c r="E97" s="42">
        <v>45.68645298025867</v>
      </c>
      <c r="F97" s="185">
        <v>202.78507223689584</v>
      </c>
      <c r="G97" s="42">
        <v>432.27283049693676</v>
      </c>
      <c r="H97" s="42">
        <v>344.64922260040845</v>
      </c>
      <c r="I97" s="42">
        <v>295.11074640340377</v>
      </c>
      <c r="J97" s="42">
        <v>303.9959590006807</v>
      </c>
      <c r="K97" s="185">
        <v>371.86945239482617</v>
      </c>
      <c r="L97" s="43" t="s">
        <v>178</v>
      </c>
      <c r="M97" s="243"/>
    </row>
    <row r="98" spans="1:13" ht="12.75">
      <c r="A98" s="41" t="s">
        <v>179</v>
      </c>
      <c r="B98" s="42">
        <v>333.9840509189925</v>
      </c>
      <c r="C98" s="42">
        <v>260.8465775357386</v>
      </c>
      <c r="D98" s="42">
        <v>745.410542074881</v>
      </c>
      <c r="E98" s="42">
        <v>1039.3411804057184</v>
      </c>
      <c r="F98" s="185">
        <v>732.1109499986386</v>
      </c>
      <c r="G98" s="42">
        <v>513.2168196051737</v>
      </c>
      <c r="H98" s="42">
        <v>629.7999831177672</v>
      </c>
      <c r="I98" s="42">
        <v>916.5113598883595</v>
      </c>
      <c r="J98" s="42">
        <v>614.2392210946222</v>
      </c>
      <c r="K98" s="185">
        <v>268.11337956705245</v>
      </c>
      <c r="L98" s="43" t="s">
        <v>180</v>
      </c>
      <c r="M98" s="243"/>
    </row>
    <row r="99" spans="1:13" ht="12.75">
      <c r="A99" s="41" t="s">
        <v>181</v>
      </c>
      <c r="B99" s="42">
        <v>43.62510142954391</v>
      </c>
      <c r="C99" s="42">
        <v>44.74239673247107</v>
      </c>
      <c r="D99" s="42">
        <v>65.14232980258677</v>
      </c>
      <c r="E99" s="42">
        <v>220.06538925527576</v>
      </c>
      <c r="F99" s="185">
        <v>1076.5365674880875</v>
      </c>
      <c r="G99" s="42">
        <v>159.58896392103472</v>
      </c>
      <c r="H99" s="42">
        <v>175.61032212389384</v>
      </c>
      <c r="I99" s="42">
        <v>171.85444014431584</v>
      </c>
      <c r="J99" s="42">
        <v>179.62863744043577</v>
      </c>
      <c r="K99" s="185">
        <v>225.97418747174933</v>
      </c>
      <c r="L99" s="43" t="s">
        <v>182</v>
      </c>
      <c r="M99" s="243"/>
    </row>
    <row r="100" spans="1:13" ht="12.75">
      <c r="A100" s="41" t="s">
        <v>183</v>
      </c>
      <c r="B100" s="42">
        <v>15.623195915588838</v>
      </c>
      <c r="C100" s="42">
        <v>21.293630224642616</v>
      </c>
      <c r="D100" s="42">
        <v>22.50703421375085</v>
      </c>
      <c r="E100" s="42">
        <v>63.186940496609964</v>
      </c>
      <c r="F100" s="185">
        <v>65.08908285908782</v>
      </c>
      <c r="G100" s="42">
        <v>49.11992375765827</v>
      </c>
      <c r="H100" s="42">
        <v>71.66926535057864</v>
      </c>
      <c r="I100" s="42">
        <v>67.81794389108235</v>
      </c>
      <c r="J100" s="42">
        <v>89.4477563703199</v>
      </c>
      <c r="K100" s="185">
        <v>122.35223287678697</v>
      </c>
      <c r="L100" s="43" t="s">
        <v>184</v>
      </c>
      <c r="M100" s="243"/>
    </row>
    <row r="101" spans="1:13" ht="12.75">
      <c r="A101" s="41" t="s">
        <v>70</v>
      </c>
      <c r="B101" s="42">
        <v>62.40967569775358</v>
      </c>
      <c r="C101" s="42">
        <v>88.62362287270253</v>
      </c>
      <c r="D101" s="42">
        <v>95.76730776038123</v>
      </c>
      <c r="E101" s="42">
        <v>158.9767598529612</v>
      </c>
      <c r="F101" s="185">
        <v>192.61457609530302</v>
      </c>
      <c r="G101" s="42">
        <v>666.3751293505786</v>
      </c>
      <c r="H101" s="42">
        <v>569.3581900612662</v>
      </c>
      <c r="I101" s="42">
        <v>639.5076485936011</v>
      </c>
      <c r="J101" s="42">
        <v>634.4126283866576</v>
      </c>
      <c r="K101" s="185">
        <v>656.1571360245066</v>
      </c>
      <c r="L101" s="43" t="s">
        <v>71</v>
      </c>
      <c r="M101" s="243"/>
    </row>
    <row r="102" spans="1:13" ht="25.5">
      <c r="A102" s="99" t="s">
        <v>185</v>
      </c>
      <c r="B102" s="70">
        <v>78.29992865895167</v>
      </c>
      <c r="C102" s="70">
        <v>185.36098025867938</v>
      </c>
      <c r="D102" s="70">
        <v>149.94755751940093</v>
      </c>
      <c r="E102" s="70">
        <v>208.43881848332197</v>
      </c>
      <c r="F102" s="190">
        <v>454.31274481415915</v>
      </c>
      <c r="G102" s="70">
        <v>236.0786908100749</v>
      </c>
      <c r="H102" s="70">
        <v>287.60197767188566</v>
      </c>
      <c r="I102" s="70">
        <v>297.49749918584075</v>
      </c>
      <c r="J102" s="70">
        <v>260.60540440027233</v>
      </c>
      <c r="K102" s="190">
        <v>282.56850895030635</v>
      </c>
      <c r="L102" s="100" t="s">
        <v>186</v>
      </c>
      <c r="M102" s="251"/>
    </row>
    <row r="103" spans="1:13" ht="25.5">
      <c r="A103" s="99" t="s">
        <v>187</v>
      </c>
      <c r="B103" s="54">
        <v>203.23152539142274</v>
      </c>
      <c r="C103" s="54">
        <v>244.42444928522806</v>
      </c>
      <c r="D103" s="54">
        <v>410.0710121252553</v>
      </c>
      <c r="E103" s="54">
        <v>1417.1569261810755</v>
      </c>
      <c r="F103" s="231">
        <v>2763.5647131817564</v>
      </c>
      <c r="G103" s="54">
        <v>646.3797323349218</v>
      </c>
      <c r="H103" s="54">
        <v>816.7153742682096</v>
      </c>
      <c r="I103" s="54">
        <v>1162.314157810756</v>
      </c>
      <c r="J103" s="54">
        <v>944.294378439755</v>
      </c>
      <c r="K103" s="231">
        <v>1209.0524716324032</v>
      </c>
      <c r="L103" s="100" t="s">
        <v>188</v>
      </c>
      <c r="M103" s="251"/>
    </row>
    <row r="104" spans="1:13" ht="13.5" thickBot="1">
      <c r="A104" s="55" t="s">
        <v>189</v>
      </c>
      <c r="B104" s="126">
        <v>781.0972588155207</v>
      </c>
      <c r="C104" s="56">
        <v>1306.8782477876107</v>
      </c>
      <c r="D104" s="56">
        <v>1135.8497955942819</v>
      </c>
      <c r="E104" s="56">
        <v>2062.276193192648</v>
      </c>
      <c r="F104" s="204">
        <v>3629.5223405963234</v>
      </c>
      <c r="G104" s="126">
        <v>1990.42390804629</v>
      </c>
      <c r="H104" s="56">
        <v>1533.715690401634</v>
      </c>
      <c r="I104" s="56">
        <v>1808.9982721252557</v>
      </c>
      <c r="J104" s="56">
        <v>2180.477662031313</v>
      </c>
      <c r="K104" s="204">
        <v>3174.4276030769233</v>
      </c>
      <c r="L104" s="58" t="s">
        <v>190</v>
      </c>
      <c r="M104" s="247"/>
    </row>
    <row r="105" spans="1:13" s="106" customFormat="1" ht="12.75">
      <c r="A105" s="101" t="s">
        <v>191</v>
      </c>
      <c r="B105" s="127"/>
      <c r="C105" s="127"/>
      <c r="D105" s="127"/>
      <c r="E105" s="205"/>
      <c r="F105" s="205"/>
      <c r="G105" s="128"/>
      <c r="H105" s="128"/>
      <c r="I105" s="128"/>
      <c r="J105" s="128"/>
      <c r="K105" s="252"/>
      <c r="L105" s="253" t="s">
        <v>254</v>
      </c>
      <c r="M105" s="104"/>
    </row>
    <row r="106" spans="1:13" s="106" customFormat="1" ht="12.75">
      <c r="A106" s="107" t="s">
        <v>337</v>
      </c>
      <c r="B106" s="127"/>
      <c r="C106" s="127"/>
      <c r="D106" s="127"/>
      <c r="E106" s="205"/>
      <c r="F106" s="205"/>
      <c r="G106" s="128"/>
      <c r="H106" s="128"/>
      <c r="I106" s="128"/>
      <c r="J106" s="128"/>
      <c r="K106" s="128"/>
      <c r="L106" s="104" t="s">
        <v>338</v>
      </c>
      <c r="M106" s="104"/>
    </row>
    <row r="107" spans="1:13" s="106" customFormat="1" ht="12.75">
      <c r="A107" s="107" t="s">
        <v>237</v>
      </c>
      <c r="B107" s="102"/>
      <c r="C107" s="103"/>
      <c r="D107" s="103"/>
      <c r="E107" s="206"/>
      <c r="F107" s="206"/>
      <c r="G107" s="103"/>
      <c r="H107" s="103"/>
      <c r="I107" s="103"/>
      <c r="J107" s="103"/>
      <c r="K107" s="103"/>
      <c r="L107" s="104" t="s">
        <v>327</v>
      </c>
      <c r="M107" s="104"/>
    </row>
    <row r="108" spans="1:13" s="106" customFormat="1" ht="12.75">
      <c r="A108" s="107" t="s">
        <v>239</v>
      </c>
      <c r="B108" s="102"/>
      <c r="C108" s="103"/>
      <c r="D108" s="103"/>
      <c r="E108" s="206"/>
      <c r="F108" s="206"/>
      <c r="G108" s="103"/>
      <c r="H108" s="103"/>
      <c r="I108" s="103"/>
      <c r="J108" s="103"/>
      <c r="K108" s="103"/>
      <c r="L108" s="104" t="s">
        <v>328</v>
      </c>
      <c r="M108" s="104"/>
    </row>
    <row r="109" spans="1:95" s="106" customFormat="1" ht="12.75">
      <c r="A109" s="107" t="s">
        <v>329</v>
      </c>
      <c r="C109" s="105"/>
      <c r="G109" s="105"/>
      <c r="H109" s="105"/>
      <c r="I109" s="105"/>
      <c r="J109" s="105"/>
      <c r="K109" s="105"/>
      <c r="L109" s="104" t="s">
        <v>330</v>
      </c>
      <c r="M109" s="104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</row>
    <row r="110" spans="1:13" ht="12.75">
      <c r="A110" s="107" t="s">
        <v>205</v>
      </c>
      <c r="B110" s="131"/>
      <c r="C110" s="131"/>
      <c r="D110" s="131"/>
      <c r="E110" s="207"/>
      <c r="F110" s="207"/>
      <c r="G110" s="131"/>
      <c r="H110" s="131"/>
      <c r="I110" s="131"/>
      <c r="J110" s="131"/>
      <c r="K110" s="131"/>
      <c r="L110" s="108" t="s">
        <v>243</v>
      </c>
      <c r="M110" s="108"/>
    </row>
    <row r="111" spans="2:11" ht="12.75">
      <c r="B111" s="131"/>
      <c r="C111" s="131"/>
      <c r="D111" s="131"/>
      <c r="E111" s="207"/>
      <c r="F111" s="207"/>
      <c r="G111" s="131"/>
      <c r="H111" s="131"/>
      <c r="I111" s="131"/>
      <c r="J111" s="131"/>
      <c r="K111" s="131"/>
    </row>
    <row r="112" spans="2:11" ht="12.75">
      <c r="B112" s="131"/>
      <c r="C112" s="131"/>
      <c r="D112" s="131"/>
      <c r="E112" s="207"/>
      <c r="F112" s="207"/>
      <c r="G112" s="131"/>
      <c r="H112" s="131"/>
      <c r="I112" s="131"/>
      <c r="J112" s="131"/>
      <c r="K112" s="131"/>
    </row>
    <row r="113" spans="2:11" ht="12.75">
      <c r="B113" s="131"/>
      <c r="C113" s="131"/>
      <c r="D113" s="131"/>
      <c r="E113" s="207"/>
      <c r="F113" s="207"/>
      <c r="G113" s="131"/>
      <c r="H113" s="131"/>
      <c r="I113" s="131"/>
      <c r="J113" s="131"/>
      <c r="K113" s="131"/>
    </row>
    <row r="114" spans="2:11" ht="12.75">
      <c r="B114" s="131"/>
      <c r="C114" s="131"/>
      <c r="D114" s="131"/>
      <c r="E114" s="207"/>
      <c r="F114" s="207"/>
      <c r="G114" s="131"/>
      <c r="H114" s="131"/>
      <c r="I114" s="131"/>
      <c r="J114" s="131"/>
      <c r="K114" s="131"/>
    </row>
    <row r="115" spans="2:11" ht="12.75">
      <c r="B115" s="131"/>
      <c r="C115" s="131"/>
      <c r="D115" s="131"/>
      <c r="E115" s="207"/>
      <c r="F115" s="207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207"/>
      <c r="F116" s="207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207"/>
      <c r="F117" s="207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207"/>
      <c r="F118" s="207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207"/>
      <c r="F119" s="207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207"/>
      <c r="F120" s="207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207"/>
      <c r="F121" s="207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207"/>
      <c r="F122" s="207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207"/>
      <c r="F123" s="207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207"/>
      <c r="F124" s="207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207"/>
      <c r="F125" s="207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207"/>
      <c r="F126" s="207"/>
      <c r="G126" s="131"/>
      <c r="H126" s="131"/>
      <c r="I126" s="131"/>
      <c r="J126" s="131"/>
      <c r="K126" s="131"/>
    </row>
    <row r="127" spans="2:11" ht="12.75">
      <c r="B127" s="131"/>
      <c r="C127" s="131"/>
      <c r="D127" s="131"/>
      <c r="E127" s="207"/>
      <c r="F127" s="207"/>
      <c r="G127" s="131"/>
      <c r="H127" s="131"/>
      <c r="I127" s="131"/>
      <c r="J127" s="131"/>
      <c r="K127" s="131"/>
    </row>
    <row r="128" spans="2:11" ht="12.75">
      <c r="B128" s="131"/>
      <c r="C128" s="131"/>
      <c r="D128" s="131"/>
      <c r="E128" s="207"/>
      <c r="F128" s="207"/>
      <c r="G128" s="131"/>
      <c r="H128" s="131"/>
      <c r="I128" s="131"/>
      <c r="J128" s="131"/>
      <c r="K128" s="131"/>
    </row>
    <row r="129" spans="2:11" ht="12.75">
      <c r="B129" s="131"/>
      <c r="C129" s="131"/>
      <c r="D129" s="131"/>
      <c r="E129" s="207"/>
      <c r="F129" s="207"/>
      <c r="G129" s="131"/>
      <c r="H129" s="131"/>
      <c r="I129" s="131"/>
      <c r="J129" s="131"/>
      <c r="K129" s="131"/>
    </row>
    <row r="130" spans="2:11" ht="12.75">
      <c r="B130" s="131"/>
      <c r="C130" s="131"/>
      <c r="D130" s="131"/>
      <c r="E130" s="207"/>
      <c r="F130" s="207"/>
      <c r="G130" s="131"/>
      <c r="H130" s="131"/>
      <c r="I130" s="131"/>
      <c r="J130" s="131"/>
      <c r="K130" s="131"/>
    </row>
    <row r="131" spans="2:11" ht="12.75">
      <c r="B131" s="131"/>
      <c r="C131" s="131"/>
      <c r="D131" s="131"/>
      <c r="E131" s="207"/>
      <c r="F131" s="207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207"/>
      <c r="F132" s="207"/>
      <c r="G132" s="131"/>
      <c r="H132" s="131"/>
      <c r="I132" s="131"/>
      <c r="J132" s="131"/>
      <c r="K132" s="131"/>
    </row>
    <row r="133" spans="2:11" ht="12.75">
      <c r="B133" s="131"/>
      <c r="C133" s="131"/>
      <c r="D133" s="131"/>
      <c r="E133" s="207"/>
      <c r="F133" s="207"/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207"/>
      <c r="F134" s="207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207"/>
      <c r="F135" s="207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207"/>
      <c r="F136" s="207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207"/>
      <c r="F137" s="207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207"/>
      <c r="F138" s="207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207"/>
      <c r="F139" s="207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 ht="12.7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 ht="12.7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 ht="12.7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 ht="12.7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 ht="12.7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 ht="12.7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 ht="12.7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 ht="12.7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 ht="12.7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 ht="12.7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 ht="12.7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 ht="12.7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 ht="12.7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 ht="12.7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 ht="12.7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 ht="12.7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 ht="12.7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 ht="12.7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 ht="12.7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 ht="12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 ht="12.7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ht="12.7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 ht="12.7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 ht="12.7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 ht="12.7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 ht="12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 ht="12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 ht="12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 ht="12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 ht="12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 ht="12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 ht="12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 ht="12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 ht="12.7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 ht="12.7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 ht="12.7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 ht="12.75"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 ht="12.7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 ht="12.7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 ht="12.75"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 ht="12.75"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 ht="12.75"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 ht="12.75"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 ht="12.75"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 ht="12.75"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 ht="12.75"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 ht="12.75"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 ht="12.75"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 ht="12.75"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 ht="12.75"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 ht="12.75"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 ht="12.75"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 ht="12.75"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 ht="12.75"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 ht="12.75"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 ht="12.75"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 ht="12.75"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 ht="12.75"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 ht="12.75"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 ht="12.7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 ht="12.75"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 ht="12.7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 ht="12.75"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 ht="12.7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 ht="12.75"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 ht="12.75"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 ht="12.75"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 ht="12.75"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 ht="12.75"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 ht="12.75"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 ht="12.75"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 ht="12.75"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 ht="12.75"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 ht="12.75"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 ht="12.75"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 ht="12.75"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 ht="12.75"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 ht="12.75"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 ht="12.75"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 ht="12.75"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 ht="12.75"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 ht="12.75"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 ht="12.75"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 ht="12.75"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 ht="12.75"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 ht="12.75"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 ht="12.75"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 ht="12.75"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 ht="12.75"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 ht="12.75"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 ht="12.75"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 ht="12.75"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 ht="12.75"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 ht="12.75"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 ht="12.75"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 ht="12.75"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 ht="12.75"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 ht="12.75"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 ht="12.75"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 ht="12.75"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 ht="12.75"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 ht="12.75"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 ht="12.75"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 ht="12.75"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 ht="12.75"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 ht="12.75"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 ht="12.75"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 ht="12.75"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 ht="12.75"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 ht="12.75"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 ht="12.75"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 ht="12.75"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 ht="12.75"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 ht="12.75"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 ht="12.75"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 ht="12.75"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 ht="12.75"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 ht="12.75"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 ht="12.75"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 ht="12.75"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 ht="12.75"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 ht="12.75"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 ht="12.75"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 ht="12.75"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 ht="12.75"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 ht="12.75"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 ht="12.75"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 ht="12.75"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 ht="12.75"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 ht="12.75"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 ht="12.75"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 ht="12.75"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 ht="12.75"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 ht="12.75"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 ht="12.75"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 ht="12.75"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 ht="12.75"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 ht="12.75"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 ht="12.75"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 ht="12.75"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 ht="12.75"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 ht="12.75"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 ht="12.75"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 ht="12.75"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 ht="12.75"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 ht="12.75"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 ht="12.75"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 ht="12.75"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 ht="12.75"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 ht="12.75"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 ht="12.75"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 ht="12.75"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 ht="12.75"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 ht="12.75"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 ht="12.75"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 ht="12.75"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 ht="12.75"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 ht="12.75"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 ht="12.75"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 ht="12.75"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 ht="12.75"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 ht="12.75"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 ht="12.75"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 ht="12.75"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 ht="12.75"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 ht="12.75"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 ht="12.75"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 ht="12.75"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 ht="12.75"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 ht="12.75"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 ht="12.75"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 ht="12.75"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</row>
  </sheetData>
  <mergeCells count="3">
    <mergeCell ref="A3:L3"/>
    <mergeCell ref="B4:F4"/>
    <mergeCell ref="G4:K4"/>
  </mergeCells>
  <printOptions horizontalCentered="1" verticalCentered="1"/>
  <pageMargins left="0.5511811023622047" right="0.7480314960629921" top="0" bottom="0" header="0.11811023622047245" footer="0.11811023622047245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C126"/>
  <sheetViews>
    <sheetView tabSelected="1" zoomScale="91" zoomScaleNormal="91" zoomScaleSheetLayoutView="100" workbookViewId="0" topLeftCell="A85">
      <selection activeCell="A139" sqref="A139"/>
    </sheetView>
  </sheetViews>
  <sheetFormatPr defaultColWidth="9.140625" defaultRowHeight="12.75"/>
  <cols>
    <col min="1" max="1" width="32.421875" style="109" customWidth="1"/>
    <col min="2" max="11" width="9.140625" style="6" customWidth="1"/>
    <col min="12" max="12" width="31.421875" style="112" customWidth="1"/>
    <col min="13" max="13" width="9.140625" style="5" customWidth="1"/>
    <col min="14" max="16384" width="9.140625" style="6" customWidth="1"/>
  </cols>
  <sheetData>
    <row r="1" spans="1:12" ht="21" customHeight="1">
      <c r="A1" s="1" t="s">
        <v>363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113" t="s">
        <v>364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8" customHeight="1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3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7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  <c r="M5" s="15"/>
    </row>
    <row r="6" spans="1:13" s="16" customFormat="1" ht="19.5" customHeight="1" thickBot="1">
      <c r="A6" s="17" t="s">
        <v>10</v>
      </c>
      <c r="B6" s="18">
        <v>8516.904059219105</v>
      </c>
      <c r="C6" s="18">
        <v>10435.207501681425</v>
      </c>
      <c r="D6" s="18">
        <v>8968.866581012202</v>
      </c>
      <c r="E6" s="18">
        <v>9256.615990336</v>
      </c>
      <c r="F6" s="177">
        <v>9681.172805332286</v>
      </c>
      <c r="G6" s="18">
        <v>6314.75052575413</v>
      </c>
      <c r="H6" s="18">
        <v>7592.775224156988</v>
      </c>
      <c r="I6" s="18">
        <v>6126.43132929674</v>
      </c>
      <c r="J6" s="18">
        <v>6436.886825056</v>
      </c>
      <c r="K6" s="177">
        <v>6916.589362694054</v>
      </c>
      <c r="L6" s="19" t="s">
        <v>11</v>
      </c>
      <c r="M6" s="15"/>
    </row>
    <row r="7" spans="1:12" ht="19.5" customHeight="1">
      <c r="A7" s="20" t="s">
        <v>12</v>
      </c>
      <c r="B7" s="21">
        <v>2409.2785977352537</v>
      </c>
      <c r="C7" s="21">
        <v>3508.115539935675</v>
      </c>
      <c r="D7" s="21">
        <v>3387.397250673403</v>
      </c>
      <c r="E7" s="21">
        <v>2768.28188208</v>
      </c>
      <c r="F7" s="178">
        <v>3181.7150911249973</v>
      </c>
      <c r="G7" s="21">
        <v>1380.836104969173</v>
      </c>
      <c r="H7" s="21">
        <v>735.6708446515394</v>
      </c>
      <c r="I7" s="21">
        <v>894.2788730356936</v>
      </c>
      <c r="J7" s="21">
        <v>462.38812692799996</v>
      </c>
      <c r="K7" s="178">
        <v>766.3828197993141</v>
      </c>
      <c r="L7" s="23" t="s">
        <v>13</v>
      </c>
    </row>
    <row r="8" spans="1:12" ht="20.1" customHeight="1">
      <c r="A8" s="24" t="s">
        <v>14</v>
      </c>
      <c r="B8" s="25">
        <v>6015.403377539232</v>
      </c>
      <c r="C8" s="25">
        <v>6582.6401481698795</v>
      </c>
      <c r="D8" s="25">
        <v>5319.1279763106295</v>
      </c>
      <c r="E8" s="25">
        <v>6360.211352352</v>
      </c>
      <c r="F8" s="179">
        <v>6363.039885533924</v>
      </c>
      <c r="G8" s="25">
        <v>4902.406466022939</v>
      </c>
      <c r="H8" s="25">
        <v>6656.544678558327</v>
      </c>
      <c r="I8" s="25">
        <v>5185.594505188937</v>
      </c>
      <c r="J8" s="25">
        <v>5958.163887096</v>
      </c>
      <c r="K8" s="179">
        <v>6140.5773347305285</v>
      </c>
      <c r="L8" s="26" t="s">
        <v>15</v>
      </c>
    </row>
    <row r="9" spans="1:12" ht="20.1" customHeight="1">
      <c r="A9" s="24" t="s">
        <v>209</v>
      </c>
      <c r="B9" s="25">
        <v>0.8603954248363199</v>
      </c>
      <c r="C9" s="25">
        <v>0.3855750848660535</v>
      </c>
      <c r="D9" s="25">
        <v>0.22401162545822884</v>
      </c>
      <c r="E9" s="25" t="s">
        <v>0</v>
      </c>
      <c r="F9" s="179">
        <v>0.11922150039969</v>
      </c>
      <c r="G9" s="25">
        <v>4972.71643899392</v>
      </c>
      <c r="H9" s="25">
        <v>5870.778122279238</v>
      </c>
      <c r="I9" s="25">
        <v>4927.932712719467</v>
      </c>
      <c r="J9" s="25">
        <v>4517.372052912</v>
      </c>
      <c r="K9" s="179">
        <v>4480.131613698067</v>
      </c>
      <c r="L9" s="26" t="s">
        <v>210</v>
      </c>
    </row>
    <row r="10" spans="1:12" ht="20.1" customHeight="1" thickBot="1">
      <c r="A10" s="27" t="s">
        <v>244</v>
      </c>
      <c r="B10" s="21">
        <v>92.22208394462015</v>
      </c>
      <c r="C10" s="21">
        <v>344.45181357586983</v>
      </c>
      <c r="D10" s="21">
        <v>262.1173424027105</v>
      </c>
      <c r="E10" s="21">
        <v>128.122755904</v>
      </c>
      <c r="F10" s="178">
        <v>136.29860717296523</v>
      </c>
      <c r="G10" s="21">
        <v>31.507954762018002</v>
      </c>
      <c r="H10" s="21">
        <v>200.55970094712117</v>
      </c>
      <c r="I10" s="21">
        <v>46.55795107211076</v>
      </c>
      <c r="J10" s="21">
        <v>16.334811031999998</v>
      </c>
      <c r="K10" s="178">
        <v>9.629208164211928</v>
      </c>
      <c r="L10" s="28" t="s">
        <v>303</v>
      </c>
    </row>
    <row r="11" spans="1:13" s="16" customFormat="1" ht="19.5" thickBot="1">
      <c r="A11" s="29" t="s">
        <v>20</v>
      </c>
      <c r="B11" s="30">
        <v>1868.9437365282781</v>
      </c>
      <c r="C11" s="30">
        <v>2052.6749847884344</v>
      </c>
      <c r="D11" s="30">
        <v>1981.5796106870052</v>
      </c>
      <c r="E11" s="30">
        <v>1930.4477054720003</v>
      </c>
      <c r="F11" s="182">
        <v>2456.3482037308822</v>
      </c>
      <c r="G11" s="30">
        <v>555.7549321696112</v>
      </c>
      <c r="H11" s="30">
        <v>346.0603775937125</v>
      </c>
      <c r="I11" s="30">
        <v>148.64727434034342</v>
      </c>
      <c r="J11" s="30">
        <v>293.955764904</v>
      </c>
      <c r="K11" s="182">
        <v>413.13754002209276</v>
      </c>
      <c r="L11" s="31" t="s">
        <v>21</v>
      </c>
      <c r="M11" s="15"/>
    </row>
    <row r="12" spans="1:13" s="16" customFormat="1" ht="15" thickBot="1">
      <c r="A12" s="32" t="s">
        <v>246</v>
      </c>
      <c r="B12" s="33">
        <v>1614.9025109961726</v>
      </c>
      <c r="C12" s="33">
        <v>1875.2221459165332</v>
      </c>
      <c r="D12" s="33">
        <v>1806.2011172057207</v>
      </c>
      <c r="E12" s="33">
        <v>1800.912333792</v>
      </c>
      <c r="F12" s="67">
        <v>2347.379005673816</v>
      </c>
      <c r="G12" s="33">
        <v>554.3378835511219</v>
      </c>
      <c r="H12" s="33">
        <v>343.0904944696121</v>
      </c>
      <c r="I12" s="33">
        <v>147.57904714041095</v>
      </c>
      <c r="J12" s="33">
        <v>292.049965408</v>
      </c>
      <c r="K12" s="67">
        <v>412.24792226920465</v>
      </c>
      <c r="L12" s="35" t="s">
        <v>247</v>
      </c>
      <c r="M12" s="15"/>
    </row>
    <row r="13" spans="1:12" ht="15.75" customHeight="1">
      <c r="A13" s="20" t="s">
        <v>24</v>
      </c>
      <c r="B13" s="22">
        <v>1031.9339934221975</v>
      </c>
      <c r="C13" s="22">
        <v>1416.969121414384</v>
      </c>
      <c r="D13" s="22">
        <v>1320.3116123394266</v>
      </c>
      <c r="E13" s="22">
        <v>1475.602214944</v>
      </c>
      <c r="F13" s="202">
        <v>1518.5866819636328</v>
      </c>
      <c r="G13" s="22">
        <v>121.48527371877174</v>
      </c>
      <c r="H13" s="22">
        <v>155.0260859194822</v>
      </c>
      <c r="I13" s="22">
        <v>125.11196897163805</v>
      </c>
      <c r="J13" s="22">
        <v>292.01317614399994</v>
      </c>
      <c r="K13" s="202">
        <v>386.4654507417828</v>
      </c>
      <c r="L13" s="254" t="s">
        <v>215</v>
      </c>
    </row>
    <row r="14" spans="1:12" ht="12.75">
      <c r="A14" s="39" t="s">
        <v>26</v>
      </c>
      <c r="B14" s="21">
        <v>982.0720611108115</v>
      </c>
      <c r="C14" s="21">
        <v>1393.8095544015894</v>
      </c>
      <c r="D14" s="21">
        <v>1271.6426318206152</v>
      </c>
      <c r="E14" s="21">
        <v>1445.682405024</v>
      </c>
      <c r="F14" s="178">
        <v>1499.3445513214983</v>
      </c>
      <c r="G14" s="21">
        <v>120.49084521429394</v>
      </c>
      <c r="H14" s="21">
        <v>153.8479394362255</v>
      </c>
      <c r="I14" s="21">
        <v>124.66319623948485</v>
      </c>
      <c r="J14" s="21">
        <v>291.54156163199997</v>
      </c>
      <c r="K14" s="178">
        <v>385.5935611093618</v>
      </c>
      <c r="L14" s="40" t="s">
        <v>27</v>
      </c>
    </row>
    <row r="15" spans="1:12" ht="12.75">
      <c r="A15" s="41" t="s">
        <v>28</v>
      </c>
      <c r="B15" s="42">
        <v>28.196352785933268</v>
      </c>
      <c r="C15" s="42">
        <v>21.890761159386226</v>
      </c>
      <c r="D15" s="42">
        <v>33.44414918956203</v>
      </c>
      <c r="E15" s="42">
        <v>26.772148832000003</v>
      </c>
      <c r="F15" s="185">
        <v>21.06583386898419</v>
      </c>
      <c r="G15" s="42">
        <v>0.12232703461818</v>
      </c>
      <c r="H15" s="42">
        <v>0.07173201139544182</v>
      </c>
      <c r="I15" s="42">
        <v>1.1003431467779283</v>
      </c>
      <c r="J15" s="42">
        <v>0.26478983999999994</v>
      </c>
      <c r="K15" s="185">
        <v>0.39603361776861</v>
      </c>
      <c r="L15" s="43" t="s">
        <v>29</v>
      </c>
    </row>
    <row r="16" spans="1:12" ht="12.75">
      <c r="A16" s="41" t="s">
        <v>30</v>
      </c>
      <c r="B16" s="42">
        <v>39.62463715350695</v>
      </c>
      <c r="C16" s="42">
        <v>25.06027542957815</v>
      </c>
      <c r="D16" s="42">
        <v>23.126704232346132</v>
      </c>
      <c r="E16" s="42">
        <v>69.13187424</v>
      </c>
      <c r="F16" s="185">
        <v>56.21503176699299</v>
      </c>
      <c r="G16" s="42">
        <v>9.85687791762898</v>
      </c>
      <c r="H16" s="42">
        <v>3.7189502389544176</v>
      </c>
      <c r="I16" s="42">
        <v>4.660038909511866</v>
      </c>
      <c r="J16" s="42">
        <v>5.681096288</v>
      </c>
      <c r="K16" s="185">
        <v>96.09728730192631</v>
      </c>
      <c r="L16" s="43" t="s">
        <v>31</v>
      </c>
    </row>
    <row r="17" spans="1:12" ht="12.75">
      <c r="A17" s="41" t="s">
        <v>32</v>
      </c>
      <c r="B17" s="42">
        <v>38.24913665670576</v>
      </c>
      <c r="C17" s="42">
        <v>35.35827612005199</v>
      </c>
      <c r="D17" s="42">
        <v>30.10068521937103</v>
      </c>
      <c r="E17" s="42">
        <v>37.279074976000004</v>
      </c>
      <c r="F17" s="185">
        <v>66.67595569335859</v>
      </c>
      <c r="G17" s="21">
        <v>2.17340573389254</v>
      </c>
      <c r="H17" s="21">
        <v>0.07729893722510996</v>
      </c>
      <c r="I17" s="21" t="s">
        <v>0</v>
      </c>
      <c r="J17" s="21">
        <v>0.202031416</v>
      </c>
      <c r="K17" s="178" t="s">
        <v>0</v>
      </c>
      <c r="L17" s="43" t="s">
        <v>305</v>
      </c>
    </row>
    <row r="18" spans="1:12" ht="12.75">
      <c r="A18" s="41" t="s">
        <v>34</v>
      </c>
      <c r="B18" s="42">
        <v>11.607837378157319</v>
      </c>
      <c r="C18" s="42">
        <v>73.91726470091963</v>
      </c>
      <c r="D18" s="42">
        <v>8.219184500675283</v>
      </c>
      <c r="E18" s="42">
        <v>28.547700896000002</v>
      </c>
      <c r="F18" s="185">
        <v>13.756867518755008</v>
      </c>
      <c r="G18" s="42" t="s">
        <v>0</v>
      </c>
      <c r="H18" s="42" t="s">
        <v>0</v>
      </c>
      <c r="I18" s="42" t="s">
        <v>0</v>
      </c>
      <c r="J18" s="42">
        <v>0.08585071999999999</v>
      </c>
      <c r="K18" s="185" t="s">
        <v>0</v>
      </c>
      <c r="L18" s="43" t="s">
        <v>35</v>
      </c>
    </row>
    <row r="19" spans="1:12" ht="12.75">
      <c r="A19" s="41" t="s">
        <v>36</v>
      </c>
      <c r="B19" s="42">
        <v>148.00793089596766</v>
      </c>
      <c r="C19" s="42">
        <v>208.12793842772882</v>
      </c>
      <c r="D19" s="42">
        <v>258.58162683441014</v>
      </c>
      <c r="E19" s="42">
        <v>258.23880368</v>
      </c>
      <c r="F19" s="185">
        <v>219.1500209060011</v>
      </c>
      <c r="G19" s="42">
        <v>51.53402506993718</v>
      </c>
      <c r="H19" s="42">
        <v>29.71075917532987</v>
      </c>
      <c r="I19" s="42">
        <v>22.639385032172473</v>
      </c>
      <c r="J19" s="42">
        <v>25.443772711999998</v>
      </c>
      <c r="K19" s="185">
        <v>31.325593607617137</v>
      </c>
      <c r="L19" s="43" t="s">
        <v>37</v>
      </c>
    </row>
    <row r="20" spans="1:12" ht="12.75">
      <c r="A20" s="41" t="s">
        <v>38</v>
      </c>
      <c r="B20" s="42">
        <v>342.12562255724094</v>
      </c>
      <c r="C20" s="42">
        <v>240.84036643972368</v>
      </c>
      <c r="D20" s="42">
        <v>269.61218474305457</v>
      </c>
      <c r="E20" s="42">
        <v>157.524892096</v>
      </c>
      <c r="F20" s="185">
        <v>120.85864049771142</v>
      </c>
      <c r="G20" s="42">
        <v>8.842011813456642</v>
      </c>
      <c r="H20" s="42">
        <v>33.60090025399839</v>
      </c>
      <c r="I20" s="42">
        <v>17.220649742957743</v>
      </c>
      <c r="J20" s="42">
        <v>14.957407695999999</v>
      </c>
      <c r="K20" s="185">
        <v>5.215740665390011</v>
      </c>
      <c r="L20" s="43" t="s">
        <v>306</v>
      </c>
    </row>
    <row r="21" spans="1:12" ht="12.75">
      <c r="A21" s="41" t="s">
        <v>40</v>
      </c>
      <c r="B21" s="42">
        <v>4.82778459255828</v>
      </c>
      <c r="C21" s="42">
        <v>1.5199631366453419</v>
      </c>
      <c r="D21" s="42">
        <v>1.598013125699402</v>
      </c>
      <c r="E21" s="42">
        <v>1.8416935680000002</v>
      </c>
      <c r="F21" s="185">
        <v>8.97660469315413</v>
      </c>
      <c r="G21" s="42">
        <v>1.7950430937138</v>
      </c>
      <c r="H21" s="42">
        <v>0.16331096666333467</v>
      </c>
      <c r="I21" s="42" t="s">
        <v>0</v>
      </c>
      <c r="J21" s="42">
        <v>124.60219187999998</v>
      </c>
      <c r="K21" s="185">
        <v>65.32123946204192</v>
      </c>
      <c r="L21" s="43" t="s">
        <v>41</v>
      </c>
    </row>
    <row r="22" spans="1:12" ht="12.75">
      <c r="A22" s="41" t="s">
        <v>42</v>
      </c>
      <c r="B22" s="42">
        <v>5.688120632088841</v>
      </c>
      <c r="C22" s="42">
        <v>6.697698798480603</v>
      </c>
      <c r="D22" s="42">
        <v>7.416627136069844</v>
      </c>
      <c r="E22" s="42">
        <v>12.449227648</v>
      </c>
      <c r="F22" s="185">
        <v>29.949743567186964</v>
      </c>
      <c r="G22" s="42" t="s">
        <v>0</v>
      </c>
      <c r="H22" s="42">
        <v>0.11400145561775288</v>
      </c>
      <c r="I22" s="42">
        <v>0.17734959043989965</v>
      </c>
      <c r="J22" s="42" t="s">
        <v>0</v>
      </c>
      <c r="K22" s="185" t="s">
        <v>0</v>
      </c>
      <c r="L22" s="43" t="s">
        <v>307</v>
      </c>
    </row>
    <row r="23" spans="1:12" ht="12.75">
      <c r="A23" s="41" t="s">
        <v>44</v>
      </c>
      <c r="B23" s="42">
        <v>68.76617345000952</v>
      </c>
      <c r="C23" s="42">
        <v>202.3547017604959</v>
      </c>
      <c r="D23" s="42">
        <v>109.02877486721012</v>
      </c>
      <c r="E23" s="42">
        <v>133.754242336</v>
      </c>
      <c r="F23" s="185">
        <v>66.31808862609797</v>
      </c>
      <c r="G23" s="42">
        <v>28.045676989838068</v>
      </c>
      <c r="H23" s="42">
        <v>13.022982634846061</v>
      </c>
      <c r="I23" s="42">
        <v>5.450615885105154</v>
      </c>
      <c r="J23" s="42">
        <v>8.470566439999999</v>
      </c>
      <c r="K23" s="185">
        <v>9.803335830356547</v>
      </c>
      <c r="L23" s="43" t="s">
        <v>308</v>
      </c>
    </row>
    <row r="24" spans="1:12" ht="12.75">
      <c r="A24" s="44" t="s">
        <v>46</v>
      </c>
      <c r="B24" s="42">
        <v>0.13316599735536003</v>
      </c>
      <c r="C24" s="42" t="s">
        <v>0</v>
      </c>
      <c r="D24" s="42" t="s">
        <v>0</v>
      </c>
      <c r="E24" s="42" t="s">
        <v>0</v>
      </c>
      <c r="F24" s="185" t="s">
        <v>0</v>
      </c>
      <c r="G24" s="42" t="s">
        <v>0</v>
      </c>
      <c r="H24" s="42" t="s">
        <v>0</v>
      </c>
      <c r="I24" s="42" t="s">
        <v>0</v>
      </c>
      <c r="J24" s="42" t="s">
        <v>0</v>
      </c>
      <c r="K24" s="185" t="s">
        <v>0</v>
      </c>
      <c r="L24" s="45" t="s">
        <v>309</v>
      </c>
    </row>
    <row r="25" spans="1:12" ht="12.75">
      <c r="A25" s="41" t="s">
        <v>48</v>
      </c>
      <c r="B25" s="42">
        <v>88.30311771878584</v>
      </c>
      <c r="C25" s="42">
        <v>397.06872549820116</v>
      </c>
      <c r="D25" s="42">
        <v>292.68909632466693</v>
      </c>
      <c r="E25" s="42">
        <v>533.383561568</v>
      </c>
      <c r="F25" s="185">
        <v>738.5307713748568</v>
      </c>
      <c r="G25" s="42">
        <v>1.37706659021344</v>
      </c>
      <c r="H25" s="42">
        <v>38.43866273240704</v>
      </c>
      <c r="I25" s="42">
        <v>30.50958378588655</v>
      </c>
      <c r="J25" s="42">
        <v>24.207972992</v>
      </c>
      <c r="K25" s="185">
        <v>37.03992248083899</v>
      </c>
      <c r="L25" s="43" t="s">
        <v>49</v>
      </c>
    </row>
    <row r="26" spans="1:12" ht="12.75">
      <c r="A26" s="41" t="s">
        <v>50</v>
      </c>
      <c r="B26" s="42">
        <v>0.16543275776304</v>
      </c>
      <c r="C26" s="42">
        <v>1.237926662684926</v>
      </c>
      <c r="D26" s="42">
        <v>1.3293814604476173</v>
      </c>
      <c r="E26" s="42">
        <v>0.250050944</v>
      </c>
      <c r="F26" s="185">
        <v>0.12188152955744999</v>
      </c>
      <c r="G26" s="42">
        <v>0.09079451192882</v>
      </c>
      <c r="H26" s="42">
        <v>0.13315330867652939</v>
      </c>
      <c r="I26" s="42">
        <v>0.34971130855682037</v>
      </c>
      <c r="J26" s="42">
        <v>0.22616611999999997</v>
      </c>
      <c r="K26" s="185">
        <v>0.47990177371269</v>
      </c>
      <c r="L26" s="43" t="s">
        <v>51</v>
      </c>
    </row>
    <row r="27" spans="1:12" ht="12.75">
      <c r="A27" s="41" t="s">
        <v>52</v>
      </c>
      <c r="B27" s="42">
        <v>17.435960229604678</v>
      </c>
      <c r="C27" s="42">
        <v>32.30211032017194</v>
      </c>
      <c r="D27" s="42">
        <v>29.849094780050137</v>
      </c>
      <c r="E27" s="42">
        <v>23.491541216</v>
      </c>
      <c r="F27" s="185">
        <v>18.53150665730502</v>
      </c>
      <c r="G27" s="42">
        <v>13.074881047586402</v>
      </c>
      <c r="H27" s="42">
        <v>12.594160828468612</v>
      </c>
      <c r="I27" s="42">
        <v>15.554531325438937</v>
      </c>
      <c r="J27" s="42">
        <v>38.241716159999996</v>
      </c>
      <c r="K27" s="185">
        <v>8.96808918468519</v>
      </c>
      <c r="L27" s="43" t="s">
        <v>310</v>
      </c>
    </row>
    <row r="28" spans="1:12" ht="12.75">
      <c r="A28" s="41" t="s">
        <v>54</v>
      </c>
      <c r="B28" s="42">
        <v>31.911159745255798</v>
      </c>
      <c r="C28" s="42">
        <v>47.47669039639147</v>
      </c>
      <c r="D28" s="42">
        <v>110.78753825376235</v>
      </c>
      <c r="E28" s="42">
        <v>37.250786144</v>
      </c>
      <c r="F28" s="185">
        <v>26.982842292530897</v>
      </c>
      <c r="G28" s="42">
        <v>0.10028172774381999</v>
      </c>
      <c r="H28" s="42">
        <v>1.5777690654238303</v>
      </c>
      <c r="I28" s="42">
        <v>0.35892083720818063</v>
      </c>
      <c r="J28" s="42">
        <v>0.14186308</v>
      </c>
      <c r="K28" s="185">
        <v>0.44123104667360996</v>
      </c>
      <c r="L28" s="43" t="s">
        <v>55</v>
      </c>
    </row>
    <row r="29" spans="1:13" s="16" customFormat="1" ht="25.5">
      <c r="A29" s="46" t="s">
        <v>284</v>
      </c>
      <c r="B29" s="42">
        <v>157.02962855987826</v>
      </c>
      <c r="C29" s="42">
        <v>99.91812576239508</v>
      </c>
      <c r="D29" s="42">
        <v>95.84750811672788</v>
      </c>
      <c r="E29" s="42">
        <v>125.720891296</v>
      </c>
      <c r="F29" s="185">
        <v>112.19006778186134</v>
      </c>
      <c r="G29" s="42">
        <v>3.4439304748282007</v>
      </c>
      <c r="H29" s="42">
        <v>20.61695045131947</v>
      </c>
      <c r="I29" s="42">
        <v>26.61200014986494</v>
      </c>
      <c r="J29" s="42">
        <v>49.01613628799999</v>
      </c>
      <c r="K29" s="185">
        <v>130.50053485778176</v>
      </c>
      <c r="L29" s="47" t="s">
        <v>57</v>
      </c>
      <c r="M29" s="15"/>
    </row>
    <row r="30" spans="1:12" ht="14.25">
      <c r="A30" s="48" t="s">
        <v>58</v>
      </c>
      <c r="B30" s="21">
        <v>49.86193231138595</v>
      </c>
      <c r="C30" s="21">
        <v>23.15956701279488</v>
      </c>
      <c r="D30" s="21">
        <v>48.668980518811516</v>
      </c>
      <c r="E30" s="21">
        <v>29.91980992</v>
      </c>
      <c r="F30" s="178">
        <v>19.24213064213466</v>
      </c>
      <c r="G30" s="21">
        <v>0.9944285044778</v>
      </c>
      <c r="H30" s="21">
        <v>1.1781464832566975</v>
      </c>
      <c r="I30" s="21">
        <v>0.4487727321531932</v>
      </c>
      <c r="J30" s="21">
        <v>0.47161451199999993</v>
      </c>
      <c r="K30" s="178">
        <v>0.8718896324209201</v>
      </c>
      <c r="L30" s="49" t="s">
        <v>59</v>
      </c>
    </row>
    <row r="31" spans="1:12" ht="12.75">
      <c r="A31" s="44" t="s">
        <v>60</v>
      </c>
      <c r="B31" s="116">
        <v>9.96961800020508</v>
      </c>
      <c r="C31" s="116">
        <v>1.6614373744002404</v>
      </c>
      <c r="D31" s="116">
        <v>1.4098800643449743</v>
      </c>
      <c r="E31" s="116">
        <v>3.303908608</v>
      </c>
      <c r="F31" s="256">
        <v>3.4200322659230693</v>
      </c>
      <c r="G31" s="50" t="s">
        <v>0</v>
      </c>
      <c r="H31" s="50" t="s">
        <v>0</v>
      </c>
      <c r="I31" s="50" t="s">
        <v>0</v>
      </c>
      <c r="J31" s="50" t="s">
        <v>0</v>
      </c>
      <c r="K31" s="186" t="s">
        <v>0</v>
      </c>
      <c r="L31" s="45" t="s">
        <v>61</v>
      </c>
    </row>
    <row r="32" spans="1:12" ht="12.75">
      <c r="A32" s="44" t="s">
        <v>62</v>
      </c>
      <c r="B32" s="42">
        <v>24.060086718711354</v>
      </c>
      <c r="C32" s="42">
        <v>8.561147023590559</v>
      </c>
      <c r="D32" s="42">
        <v>2.0875443200366584</v>
      </c>
      <c r="E32" s="42">
        <v>0.8797039680000001</v>
      </c>
      <c r="F32" s="185">
        <v>1.84981275370809</v>
      </c>
      <c r="G32" s="42" t="s">
        <v>0</v>
      </c>
      <c r="H32" s="42" t="s">
        <v>0</v>
      </c>
      <c r="I32" s="42">
        <v>0.05910248890603899</v>
      </c>
      <c r="J32" s="42" t="s">
        <v>0</v>
      </c>
      <c r="K32" s="185" t="s">
        <v>0</v>
      </c>
      <c r="L32" s="45" t="s">
        <v>63</v>
      </c>
    </row>
    <row r="33" spans="1:13" s="16" customFormat="1" ht="12.75">
      <c r="A33" s="41" t="s">
        <v>64</v>
      </c>
      <c r="B33" s="42">
        <v>2.2843610828366394</v>
      </c>
      <c r="C33" s="42">
        <v>3.8168566296981217</v>
      </c>
      <c r="D33" s="42">
        <v>5.441295245803591</v>
      </c>
      <c r="E33" s="42">
        <v>8.513986624000001</v>
      </c>
      <c r="F33" s="185">
        <v>4.011006367740601</v>
      </c>
      <c r="G33" s="42" t="s">
        <v>0</v>
      </c>
      <c r="H33" s="42">
        <v>0.3759106670331867</v>
      </c>
      <c r="I33" s="42">
        <v>0.05736163250048236</v>
      </c>
      <c r="J33" s="42">
        <v>0.142350144</v>
      </c>
      <c r="K33" s="185">
        <v>0.05749391743332</v>
      </c>
      <c r="L33" s="43" t="s">
        <v>65</v>
      </c>
      <c r="M33" s="15"/>
    </row>
    <row r="34" spans="1:13" s="16" customFormat="1" ht="13.5" customHeight="1">
      <c r="A34" s="41" t="s">
        <v>66</v>
      </c>
      <c r="B34" s="42">
        <v>3.8329559223472796</v>
      </c>
      <c r="C34" s="42">
        <v>4.804612130547782</v>
      </c>
      <c r="D34" s="42">
        <v>12.317804125747639</v>
      </c>
      <c r="E34" s="42">
        <v>10.064628288</v>
      </c>
      <c r="F34" s="185">
        <v>3.471397725281041</v>
      </c>
      <c r="G34" s="42">
        <v>0.9208524351221999</v>
      </c>
      <c r="H34" s="42">
        <v>0.7669203514094362</v>
      </c>
      <c r="I34" s="42">
        <v>0.32648939407678956</v>
      </c>
      <c r="J34" s="42">
        <v>0.22534220799999996</v>
      </c>
      <c r="K34" s="185">
        <v>0.7951443186780001</v>
      </c>
      <c r="L34" s="43" t="s">
        <v>67</v>
      </c>
      <c r="M34" s="15"/>
    </row>
    <row r="35" spans="1:12" ht="12.75">
      <c r="A35" s="44" t="s">
        <v>68</v>
      </c>
      <c r="B35" s="42">
        <v>0.8610165109497603</v>
      </c>
      <c r="C35" s="42">
        <v>0.43743769557177126</v>
      </c>
      <c r="D35" s="42">
        <v>2.8059003372081808</v>
      </c>
      <c r="E35" s="42">
        <v>0.6169592</v>
      </c>
      <c r="F35" s="185">
        <v>0.21728414448006</v>
      </c>
      <c r="G35" s="42" t="s">
        <v>0</v>
      </c>
      <c r="H35" s="42" t="s">
        <v>0</v>
      </c>
      <c r="I35" s="42" t="s">
        <v>0</v>
      </c>
      <c r="J35" s="42" t="s">
        <v>0</v>
      </c>
      <c r="K35" s="185" t="s">
        <v>0</v>
      </c>
      <c r="L35" s="45" t="s">
        <v>69</v>
      </c>
    </row>
    <row r="36" spans="1:12" ht="12.75">
      <c r="A36" s="44" t="s">
        <v>70</v>
      </c>
      <c r="B36" s="42">
        <v>8.85389407633584</v>
      </c>
      <c r="C36" s="42">
        <v>3.878076158986405</v>
      </c>
      <c r="D36" s="42">
        <v>24.60655642567047</v>
      </c>
      <c r="E36" s="42">
        <v>6.540623232</v>
      </c>
      <c r="F36" s="185">
        <v>6.2725973850017995</v>
      </c>
      <c r="G36" s="42" t="s">
        <v>0</v>
      </c>
      <c r="H36" s="42" t="s">
        <v>0</v>
      </c>
      <c r="I36" s="42" t="s">
        <v>0</v>
      </c>
      <c r="J36" s="42">
        <v>0.10205584</v>
      </c>
      <c r="K36" s="185" t="s">
        <v>0</v>
      </c>
      <c r="L36" s="51" t="s">
        <v>71</v>
      </c>
    </row>
    <row r="37" spans="1:12" ht="25.5">
      <c r="A37" s="52" t="s">
        <v>72</v>
      </c>
      <c r="B37" s="25">
        <v>628.6334427580347</v>
      </c>
      <c r="C37" s="25">
        <v>300.71552838044784</v>
      </c>
      <c r="D37" s="25">
        <v>424.11279305083957</v>
      </c>
      <c r="E37" s="25">
        <v>305.623494176</v>
      </c>
      <c r="F37" s="179">
        <v>820.00440278479</v>
      </c>
      <c r="G37" s="25">
        <v>433.73846659938596</v>
      </c>
      <c r="H37" s="25">
        <v>184.97308874925028</v>
      </c>
      <c r="I37" s="25">
        <v>17.552323257235194</v>
      </c>
      <c r="J37" s="25">
        <v>0.37088785599999996</v>
      </c>
      <c r="K37" s="179">
        <v>26.56460628105828</v>
      </c>
      <c r="L37" s="53" t="s">
        <v>73</v>
      </c>
    </row>
    <row r="38" spans="1:12" ht="12.75">
      <c r="A38" s="41" t="s">
        <v>74</v>
      </c>
      <c r="B38" s="42">
        <v>4.514679983578559</v>
      </c>
      <c r="C38" s="42">
        <v>5.8809384985005995</v>
      </c>
      <c r="D38" s="42">
        <v>4.137828809376809</v>
      </c>
      <c r="E38" s="42">
        <v>0.95574336</v>
      </c>
      <c r="F38" s="185">
        <v>3.3166873099572305</v>
      </c>
      <c r="G38" s="42" t="s">
        <v>0</v>
      </c>
      <c r="H38" s="42" t="s">
        <v>0</v>
      </c>
      <c r="I38" s="42" t="s">
        <v>0</v>
      </c>
      <c r="J38" s="42" t="s">
        <v>0</v>
      </c>
      <c r="K38" s="185" t="s">
        <v>0</v>
      </c>
      <c r="L38" s="43" t="s">
        <v>75</v>
      </c>
    </row>
    <row r="39" spans="1:12" ht="12.75">
      <c r="A39" s="41" t="s">
        <v>76</v>
      </c>
      <c r="B39" s="42">
        <v>623.5610742582336</v>
      </c>
      <c r="C39" s="42">
        <v>294.81904661945225</v>
      </c>
      <c r="D39" s="42">
        <v>419.9749642414627</v>
      </c>
      <c r="E39" s="42">
        <v>304.66775081599997</v>
      </c>
      <c r="F39" s="185">
        <v>816.3912263685594</v>
      </c>
      <c r="G39" s="42">
        <v>433.73846659938596</v>
      </c>
      <c r="H39" s="42">
        <v>184.94407330342858</v>
      </c>
      <c r="I39" s="42">
        <v>17.533757989340156</v>
      </c>
      <c r="J39" s="42">
        <v>0.3700093199999999</v>
      </c>
      <c r="K39" s="185">
        <v>26.562359582991537</v>
      </c>
      <c r="L39" s="43" t="s">
        <v>77</v>
      </c>
    </row>
    <row r="40" spans="1:12" ht="12.75">
      <c r="A40" s="44" t="s">
        <v>70</v>
      </c>
      <c r="B40" s="42">
        <v>0.5576885162226</v>
      </c>
      <c r="C40" s="42" t="s">
        <v>0</v>
      </c>
      <c r="D40" s="42" t="s">
        <v>0</v>
      </c>
      <c r="E40" s="42" t="s">
        <v>0</v>
      </c>
      <c r="F40" s="185">
        <v>0.29648910627335995</v>
      </c>
      <c r="G40" s="42" t="s">
        <v>0</v>
      </c>
      <c r="H40" s="42" t="s">
        <v>0</v>
      </c>
      <c r="I40" s="42" t="s">
        <v>0</v>
      </c>
      <c r="J40" s="42" t="s">
        <v>0</v>
      </c>
      <c r="K40" s="185" t="s">
        <v>0</v>
      </c>
      <c r="L40" s="51" t="s">
        <v>71</v>
      </c>
    </row>
    <row r="41" spans="1:12" ht="13.5" thickBot="1">
      <c r="A41" s="55" t="s">
        <v>78</v>
      </c>
      <c r="B41" s="57">
        <v>4.19700712732656</v>
      </c>
      <c r="C41" s="57">
        <v>180.6970631344962</v>
      </c>
      <c r="D41" s="57">
        <v>110.44569233426591</v>
      </c>
      <c r="E41" s="57">
        <v>49.60643459200001</v>
      </c>
      <c r="F41" s="187">
        <v>28.030051567528112</v>
      </c>
      <c r="G41" s="57">
        <v>0.108571737442</v>
      </c>
      <c r="H41" s="57">
        <v>4.269466284136345</v>
      </c>
      <c r="I41" s="57">
        <v>5.3635276436909125</v>
      </c>
      <c r="J41" s="57">
        <v>0.13751591999999999</v>
      </c>
      <c r="K41" s="187">
        <v>0.08975487878450998</v>
      </c>
      <c r="L41" s="58" t="s">
        <v>79</v>
      </c>
    </row>
    <row r="42" spans="1:12" ht="15" thickBot="1">
      <c r="A42" s="59" t="s">
        <v>250</v>
      </c>
      <c r="B42" s="60">
        <v>254.04122553210544</v>
      </c>
      <c r="C42" s="60">
        <v>177.45283887190118</v>
      </c>
      <c r="D42" s="60">
        <v>175.3784934812849</v>
      </c>
      <c r="E42" s="60">
        <v>129.53537168</v>
      </c>
      <c r="F42" s="188">
        <v>108.96919805706588</v>
      </c>
      <c r="G42" s="60">
        <v>1.4170486184891402</v>
      </c>
      <c r="H42" s="60">
        <v>2.9698831241003596</v>
      </c>
      <c r="I42" s="60">
        <v>1.0682271999324717</v>
      </c>
      <c r="J42" s="60">
        <v>1.9057994959999998</v>
      </c>
      <c r="K42" s="188">
        <v>0.8896177528881299</v>
      </c>
      <c r="L42" s="61" t="s">
        <v>251</v>
      </c>
    </row>
    <row r="43" spans="1:12" ht="12.75">
      <c r="A43" s="41" t="s">
        <v>82</v>
      </c>
      <c r="B43" s="42">
        <v>20.96526212893368</v>
      </c>
      <c r="C43" s="42">
        <v>6.255038559126351</v>
      </c>
      <c r="D43" s="42">
        <v>0.6541873615184256</v>
      </c>
      <c r="E43" s="42">
        <v>0.858096096</v>
      </c>
      <c r="F43" s="185">
        <v>0.2117692324293</v>
      </c>
      <c r="G43" s="42" t="s">
        <v>0</v>
      </c>
      <c r="H43" s="42" t="s">
        <v>0</v>
      </c>
      <c r="I43" s="42" t="s">
        <v>0</v>
      </c>
      <c r="J43" s="42">
        <v>0.07114775999999999</v>
      </c>
      <c r="K43" s="185" t="s">
        <v>0</v>
      </c>
      <c r="L43" s="43" t="s">
        <v>83</v>
      </c>
    </row>
    <row r="44" spans="1:13" s="16" customFormat="1" ht="12.75">
      <c r="A44" s="44" t="s">
        <v>84</v>
      </c>
      <c r="B44" s="42" t="s">
        <v>0</v>
      </c>
      <c r="C44" s="42">
        <v>0.15870147361055578</v>
      </c>
      <c r="D44" s="42">
        <v>0.48339612150299066</v>
      </c>
      <c r="E44" s="42">
        <v>0.07850128</v>
      </c>
      <c r="F44" s="185" t="s">
        <v>0</v>
      </c>
      <c r="G44" s="42" t="s">
        <v>0</v>
      </c>
      <c r="H44" s="42" t="s">
        <v>0</v>
      </c>
      <c r="I44" s="42" t="s">
        <v>0</v>
      </c>
      <c r="J44" s="42" t="s">
        <v>0</v>
      </c>
      <c r="K44" s="185" t="s">
        <v>0</v>
      </c>
      <c r="L44" s="45" t="s">
        <v>85</v>
      </c>
      <c r="M44" s="15"/>
    </row>
    <row r="45" spans="1:12" ht="12.75">
      <c r="A45" s="41" t="s">
        <v>86</v>
      </c>
      <c r="B45" s="42">
        <v>1.3748959721655596</v>
      </c>
      <c r="C45" s="42">
        <v>4.783669003698519</v>
      </c>
      <c r="D45" s="42">
        <v>1.8675585056434494</v>
      </c>
      <c r="E45" s="42">
        <v>5.626590112</v>
      </c>
      <c r="F45" s="185">
        <v>4.920699520152328</v>
      </c>
      <c r="G45" s="42" t="s">
        <v>0</v>
      </c>
      <c r="H45" s="42">
        <v>1.0546492724410235</v>
      </c>
      <c r="I45" s="42">
        <v>0.4749469723133321</v>
      </c>
      <c r="J45" s="42" t="s">
        <v>0</v>
      </c>
      <c r="K45" s="185" t="s">
        <v>0</v>
      </c>
      <c r="L45" s="43" t="s">
        <v>87</v>
      </c>
    </row>
    <row r="46" spans="1:13" s="16" customFormat="1" ht="13.5" customHeight="1">
      <c r="A46" s="44" t="s">
        <v>88</v>
      </c>
      <c r="B46" s="42">
        <v>149.94117213281615</v>
      </c>
      <c r="C46" s="42">
        <v>127.03626973940416</v>
      </c>
      <c r="D46" s="42">
        <v>114.78982669530183</v>
      </c>
      <c r="E46" s="42">
        <v>73.60891824</v>
      </c>
      <c r="F46" s="185">
        <v>73.27438195922728</v>
      </c>
      <c r="G46" s="42">
        <v>0.08473828144362</v>
      </c>
      <c r="H46" s="42" t="s">
        <v>0</v>
      </c>
      <c r="I46" s="42">
        <v>0.09286557085664673</v>
      </c>
      <c r="J46" s="42">
        <v>1.3018856559999998</v>
      </c>
      <c r="K46" s="185" t="s">
        <v>0</v>
      </c>
      <c r="L46" s="45" t="s">
        <v>89</v>
      </c>
      <c r="M46" s="15"/>
    </row>
    <row r="47" spans="1:12" ht="12.75">
      <c r="A47" s="44" t="s">
        <v>90</v>
      </c>
      <c r="B47" s="42">
        <v>31.066531791090956</v>
      </c>
      <c r="C47" s="42">
        <v>13.004330503298686</v>
      </c>
      <c r="D47" s="42">
        <v>8.818242450945402</v>
      </c>
      <c r="E47" s="42">
        <v>19.4089896</v>
      </c>
      <c r="F47" s="185">
        <v>10.75050137279604</v>
      </c>
      <c r="G47" s="42" t="s">
        <v>0</v>
      </c>
      <c r="H47" s="42">
        <v>0.37236337465013997</v>
      </c>
      <c r="I47" s="42" t="s">
        <v>0</v>
      </c>
      <c r="J47" s="42">
        <v>0.053654424</v>
      </c>
      <c r="K47" s="185" t="s">
        <v>0</v>
      </c>
      <c r="L47" s="45" t="s">
        <v>91</v>
      </c>
    </row>
    <row r="48" spans="1:12" ht="13.5" thickBot="1">
      <c r="A48" s="62" t="s">
        <v>92</v>
      </c>
      <c r="B48" s="63">
        <v>0.8314311957132</v>
      </c>
      <c r="C48" s="63">
        <v>3.055262579968012</v>
      </c>
      <c r="D48" s="63">
        <v>0.09630182756125795</v>
      </c>
      <c r="E48" s="63" t="s">
        <v>0</v>
      </c>
      <c r="F48" s="189">
        <v>0.5616066998108399</v>
      </c>
      <c r="G48" s="63">
        <v>0.30784553922220004</v>
      </c>
      <c r="H48" s="63">
        <v>0.33673093367652934</v>
      </c>
      <c r="I48" s="63" t="s">
        <v>0</v>
      </c>
      <c r="J48" s="63" t="s">
        <v>0</v>
      </c>
      <c r="K48" s="189" t="s">
        <v>0</v>
      </c>
      <c r="L48" s="64" t="s">
        <v>311</v>
      </c>
    </row>
    <row r="49" spans="1:13" s="16" customFormat="1" ht="20.25" customHeight="1" thickBot="1">
      <c r="A49" s="117" t="s">
        <v>94</v>
      </c>
      <c r="B49" s="30">
        <v>739.1995194165496</v>
      </c>
      <c r="C49" s="30">
        <v>1100.978703918582</v>
      </c>
      <c r="D49" s="30">
        <v>1233.6442184788243</v>
      </c>
      <c r="E49" s="30">
        <v>1109.81254384</v>
      </c>
      <c r="F49" s="182">
        <v>1052.3398814219972</v>
      </c>
      <c r="G49" s="21">
        <v>239.06290619323912</v>
      </c>
      <c r="H49" s="21">
        <v>75.08555509331265</v>
      </c>
      <c r="I49" s="21">
        <v>47.480260930879794</v>
      </c>
      <c r="J49" s="21">
        <v>169.25202245599996</v>
      </c>
      <c r="K49" s="178">
        <v>321.22590894507704</v>
      </c>
      <c r="L49" s="118" t="s">
        <v>95</v>
      </c>
      <c r="M49" s="15"/>
    </row>
    <row r="50" spans="1:12" ht="15" thickBot="1">
      <c r="A50" s="66" t="s">
        <v>12</v>
      </c>
      <c r="B50" s="33">
        <v>469.6466887780181</v>
      </c>
      <c r="C50" s="33">
        <v>789.3763668281678</v>
      </c>
      <c r="D50" s="33">
        <v>659.4851691492374</v>
      </c>
      <c r="E50" s="33">
        <v>539.458810176</v>
      </c>
      <c r="F50" s="67">
        <v>486.9796012586445</v>
      </c>
      <c r="G50" s="33">
        <v>197.12033772771719</v>
      </c>
      <c r="H50" s="33">
        <v>71.34584909396239</v>
      </c>
      <c r="I50" s="33">
        <v>26.552479647356737</v>
      </c>
      <c r="J50" s="33">
        <v>126.176701368</v>
      </c>
      <c r="K50" s="67">
        <v>276.97524597004866</v>
      </c>
      <c r="L50" s="68" t="s">
        <v>13</v>
      </c>
    </row>
    <row r="51" spans="1:12" ht="12.75">
      <c r="A51" s="41" t="s">
        <v>96</v>
      </c>
      <c r="B51" s="42">
        <v>25.621538832348353</v>
      </c>
      <c r="C51" s="42">
        <v>23.188582083266695</v>
      </c>
      <c r="D51" s="42">
        <v>85.33596064373914</v>
      </c>
      <c r="E51" s="42">
        <v>54.19763606400001</v>
      </c>
      <c r="F51" s="185">
        <v>8.572311231520287</v>
      </c>
      <c r="G51" s="42">
        <v>2.49435071403098</v>
      </c>
      <c r="H51" s="42">
        <v>1.2051196151039583</v>
      </c>
      <c r="I51" s="42">
        <v>0.5941136064055565</v>
      </c>
      <c r="J51" s="42">
        <v>0.5802161279999999</v>
      </c>
      <c r="K51" s="185" t="s">
        <v>0</v>
      </c>
      <c r="L51" s="43" t="s">
        <v>97</v>
      </c>
    </row>
    <row r="52" spans="1:12" ht="13.5" thickBot="1">
      <c r="A52" s="41" t="s">
        <v>98</v>
      </c>
      <c r="B52" s="42">
        <v>444.02514994566974</v>
      </c>
      <c r="C52" s="42">
        <v>766.1877847449011</v>
      </c>
      <c r="D52" s="42">
        <v>574.1492085054982</v>
      </c>
      <c r="E52" s="42">
        <v>485.26117411200005</v>
      </c>
      <c r="F52" s="185">
        <v>478.4072900271242</v>
      </c>
      <c r="G52" s="42">
        <v>194.6259870136862</v>
      </c>
      <c r="H52" s="42">
        <v>70.14072947885843</v>
      </c>
      <c r="I52" s="42">
        <v>25.958366040951177</v>
      </c>
      <c r="J52" s="42">
        <v>125.59648523999999</v>
      </c>
      <c r="K52" s="185">
        <v>276.95926315037764</v>
      </c>
      <c r="L52" s="43" t="s">
        <v>312</v>
      </c>
    </row>
    <row r="53" spans="1:12" ht="15" thickBot="1">
      <c r="A53" s="69" t="s">
        <v>100</v>
      </c>
      <c r="B53" s="33">
        <v>269.5528306385315</v>
      </c>
      <c r="C53" s="33">
        <v>311.6023370904141</v>
      </c>
      <c r="D53" s="33">
        <v>574.1590493295868</v>
      </c>
      <c r="E53" s="33">
        <v>570.3537336640001</v>
      </c>
      <c r="F53" s="67">
        <v>565.3602801633529</v>
      </c>
      <c r="G53" s="33">
        <v>41.94256846552192</v>
      </c>
      <c r="H53" s="33">
        <v>3.7397059993502597</v>
      </c>
      <c r="I53" s="33">
        <v>20.927781283523057</v>
      </c>
      <c r="J53" s="33">
        <v>43.075321087999995</v>
      </c>
      <c r="K53" s="67">
        <v>44.25066297502837</v>
      </c>
      <c r="L53" s="68" t="s">
        <v>101</v>
      </c>
    </row>
    <row r="54" spans="1:12" ht="25.5">
      <c r="A54" s="52" t="s">
        <v>102</v>
      </c>
      <c r="B54" s="70">
        <v>225.4737081707515</v>
      </c>
      <c r="C54" s="70">
        <v>264.6957778482109</v>
      </c>
      <c r="D54" s="70">
        <v>536.2354266776478</v>
      </c>
      <c r="E54" s="70">
        <v>527.4034617279999</v>
      </c>
      <c r="F54" s="190">
        <v>532.2341103096935</v>
      </c>
      <c r="G54" s="70">
        <v>0.78483066501952</v>
      </c>
      <c r="H54" s="70">
        <v>2.768505073870452</v>
      </c>
      <c r="I54" s="70">
        <v>20.223359625747637</v>
      </c>
      <c r="J54" s="70">
        <v>42.517550872</v>
      </c>
      <c r="K54" s="190">
        <v>44.037071306240044</v>
      </c>
      <c r="L54" s="53" t="s">
        <v>103</v>
      </c>
    </row>
    <row r="55" spans="1:12" ht="12.75">
      <c r="A55" s="41" t="s">
        <v>104</v>
      </c>
      <c r="B55" s="42">
        <v>50.76070152770401</v>
      </c>
      <c r="C55" s="42">
        <v>57.690600273340664</v>
      </c>
      <c r="D55" s="42">
        <v>145.99070115222847</v>
      </c>
      <c r="E55" s="42">
        <v>133.95819465600002</v>
      </c>
      <c r="F55" s="185">
        <v>158.25174820895103</v>
      </c>
      <c r="G55" s="42" t="s">
        <v>0</v>
      </c>
      <c r="H55" s="42">
        <v>0.2523975888144742</v>
      </c>
      <c r="I55" s="42" t="s">
        <v>0</v>
      </c>
      <c r="J55" s="42" t="s">
        <v>0</v>
      </c>
      <c r="K55" s="185">
        <v>0.1440254088</v>
      </c>
      <c r="L55" s="43" t="s">
        <v>105</v>
      </c>
    </row>
    <row r="56" spans="1:12" ht="12.75">
      <c r="A56" s="44" t="s">
        <v>106</v>
      </c>
      <c r="B56" s="42" t="s">
        <v>0</v>
      </c>
      <c r="C56" s="42" t="s">
        <v>0</v>
      </c>
      <c r="D56" s="42">
        <v>2.3977571427744553</v>
      </c>
      <c r="E56" s="42">
        <v>0.577221216</v>
      </c>
      <c r="F56" s="185" t="s">
        <v>0</v>
      </c>
      <c r="G56" s="42" t="s">
        <v>0</v>
      </c>
      <c r="H56" s="42" t="s">
        <v>0</v>
      </c>
      <c r="I56" s="42" t="s">
        <v>0</v>
      </c>
      <c r="J56" s="42" t="s">
        <v>0</v>
      </c>
      <c r="K56" s="185" t="s">
        <v>0</v>
      </c>
      <c r="L56" s="45" t="s">
        <v>107</v>
      </c>
    </row>
    <row r="57" spans="1:12" ht="12.75">
      <c r="A57" s="41" t="s">
        <v>108</v>
      </c>
      <c r="B57" s="42">
        <v>172.6253895285517</v>
      </c>
      <c r="C57" s="42">
        <v>197.0588245311878</v>
      </c>
      <c r="D57" s="42">
        <v>333.5025518633509</v>
      </c>
      <c r="E57" s="42">
        <v>381.72679001600005</v>
      </c>
      <c r="F57" s="185">
        <v>361.50445428503747</v>
      </c>
      <c r="G57" s="42">
        <v>0.62402863978196</v>
      </c>
      <c r="H57" s="42">
        <v>2.1300544696121553</v>
      </c>
      <c r="I57" s="42">
        <v>6.68297551828092</v>
      </c>
      <c r="J57" s="42">
        <v>1.3441509759999999</v>
      </c>
      <c r="K57" s="185" t="s">
        <v>0</v>
      </c>
      <c r="L57" s="43" t="s">
        <v>109</v>
      </c>
    </row>
    <row r="58" spans="1:12" ht="12.75">
      <c r="A58" s="44" t="s">
        <v>110</v>
      </c>
      <c r="B58" s="42">
        <v>0.7853867874384001</v>
      </c>
      <c r="C58" s="42">
        <v>3.9719764070871646</v>
      </c>
      <c r="D58" s="42">
        <v>2.903134052623963</v>
      </c>
      <c r="E58" s="42">
        <v>0.7853559999999999</v>
      </c>
      <c r="F58" s="185">
        <v>0.11139056965899</v>
      </c>
      <c r="G58" s="42" t="s">
        <v>0</v>
      </c>
      <c r="H58" s="42" t="s">
        <v>0</v>
      </c>
      <c r="I58" s="42" t="s">
        <v>0</v>
      </c>
      <c r="J58" s="42">
        <v>34.453000071999995</v>
      </c>
      <c r="K58" s="185">
        <v>29.308420139871</v>
      </c>
      <c r="L58" s="45" t="s">
        <v>111</v>
      </c>
    </row>
    <row r="59" spans="1:12" ht="12.75">
      <c r="A59" s="44" t="s">
        <v>112</v>
      </c>
      <c r="B59" s="42" t="s">
        <v>0</v>
      </c>
      <c r="C59" s="42" t="s">
        <v>0</v>
      </c>
      <c r="D59" s="42" t="s">
        <v>0</v>
      </c>
      <c r="E59" s="42" t="s">
        <v>0</v>
      </c>
      <c r="F59" s="185">
        <v>0.09988604174996998</v>
      </c>
      <c r="G59" s="42" t="s">
        <v>0</v>
      </c>
      <c r="H59" s="42" t="s">
        <v>0</v>
      </c>
      <c r="I59" s="42" t="s">
        <v>0</v>
      </c>
      <c r="J59" s="42" t="s">
        <v>0</v>
      </c>
      <c r="K59" s="185" t="s">
        <v>0</v>
      </c>
      <c r="L59" s="45" t="s">
        <v>113</v>
      </c>
    </row>
    <row r="60" spans="1:12" ht="13.5" customHeight="1">
      <c r="A60" s="44" t="s">
        <v>114</v>
      </c>
      <c r="B60" s="42">
        <v>0.47302296943632005</v>
      </c>
      <c r="C60" s="42">
        <v>4.580612366753299</v>
      </c>
      <c r="D60" s="42">
        <v>1.3852060869670078</v>
      </c>
      <c r="E60" s="42">
        <v>5.100620096000001</v>
      </c>
      <c r="F60" s="185">
        <v>0.17268506471709</v>
      </c>
      <c r="G60" s="42" t="s">
        <v>0</v>
      </c>
      <c r="H60" s="42">
        <v>0.12443291133546582</v>
      </c>
      <c r="I60" s="42">
        <v>11.34952631680494</v>
      </c>
      <c r="J60" s="42">
        <v>6.666886511999999</v>
      </c>
      <c r="K60" s="185">
        <v>14.562186785958</v>
      </c>
      <c r="L60" s="45" t="s">
        <v>115</v>
      </c>
    </row>
    <row r="61" spans="1:12" ht="12.75">
      <c r="A61" s="41" t="s">
        <v>70</v>
      </c>
      <c r="B61" s="54">
        <v>0.82068590322108</v>
      </c>
      <c r="C61" s="54">
        <v>1.3875055688724507</v>
      </c>
      <c r="D61" s="54">
        <v>50.03336415613545</v>
      </c>
      <c r="E61" s="54">
        <v>5.2355800640000005</v>
      </c>
      <c r="F61" s="231">
        <v>12.073942610579039</v>
      </c>
      <c r="G61" s="42">
        <v>0.14519215632656</v>
      </c>
      <c r="H61" s="42">
        <v>0.2545739325769692</v>
      </c>
      <c r="I61" s="42">
        <v>2.189120042253521</v>
      </c>
      <c r="J61" s="42">
        <v>0.053026248</v>
      </c>
      <c r="K61" s="185" t="s">
        <v>0</v>
      </c>
      <c r="L61" s="43" t="s">
        <v>71</v>
      </c>
    </row>
    <row r="62" spans="1:12" ht="13.5" thickBot="1">
      <c r="A62" s="24" t="s">
        <v>116</v>
      </c>
      <c r="B62" s="42">
        <v>44.07912246777998</v>
      </c>
      <c r="C62" s="42">
        <v>46.906559242203116</v>
      </c>
      <c r="D62" s="42">
        <v>37.92362265193903</v>
      </c>
      <c r="E62" s="42">
        <v>42.95027193600001</v>
      </c>
      <c r="F62" s="185">
        <v>33.126169853659256</v>
      </c>
      <c r="G62" s="71">
        <v>41.1577378005024</v>
      </c>
      <c r="H62" s="71">
        <v>0.971200925479808</v>
      </c>
      <c r="I62" s="71">
        <v>0.7044216577754197</v>
      </c>
      <c r="J62" s="71">
        <v>0.557770216</v>
      </c>
      <c r="K62" s="191">
        <v>0.21359166878832</v>
      </c>
      <c r="L62" s="53" t="s">
        <v>117</v>
      </c>
    </row>
    <row r="63" spans="1:12" ht="20.25" customHeight="1" thickBot="1">
      <c r="A63" s="17" t="s">
        <v>118</v>
      </c>
      <c r="B63" s="18">
        <v>131.0178529725766</v>
      </c>
      <c r="C63" s="18">
        <v>324.0322811008598</v>
      </c>
      <c r="D63" s="18">
        <v>350.03732817817865</v>
      </c>
      <c r="E63" s="18">
        <v>218.543458848</v>
      </c>
      <c r="F63" s="177">
        <v>202.70712737773093</v>
      </c>
      <c r="G63" s="18">
        <v>0.22326132563699996</v>
      </c>
      <c r="H63" s="18">
        <v>0.3961934531187525</v>
      </c>
      <c r="I63" s="18">
        <v>0.12098962883465175</v>
      </c>
      <c r="J63" s="18">
        <v>1.5098437759999999</v>
      </c>
      <c r="K63" s="177" t="s">
        <v>0</v>
      </c>
      <c r="L63" s="65" t="s">
        <v>119</v>
      </c>
    </row>
    <row r="64" spans="1:12" ht="12.95" customHeight="1" thickBot="1">
      <c r="A64" s="66" t="s">
        <v>12</v>
      </c>
      <c r="B64" s="33">
        <v>130.61650174463344</v>
      </c>
      <c r="C64" s="33">
        <v>323.8204946586367</v>
      </c>
      <c r="D64" s="33">
        <v>349.89270401857027</v>
      </c>
      <c r="E64" s="33">
        <v>217.87421884800003</v>
      </c>
      <c r="F64" s="67">
        <v>202.39454479901775</v>
      </c>
      <c r="G64" s="33">
        <v>0.22326132563699996</v>
      </c>
      <c r="H64" s="33">
        <v>0.3961934531187525</v>
      </c>
      <c r="I64" s="33">
        <v>0.1172562697761914</v>
      </c>
      <c r="J64" s="33">
        <v>0.137698</v>
      </c>
      <c r="K64" s="67" t="s">
        <v>0</v>
      </c>
      <c r="L64" s="72" t="s">
        <v>120</v>
      </c>
    </row>
    <row r="65" spans="1:12" ht="12.95" customHeight="1">
      <c r="A65" s="41" t="s">
        <v>121</v>
      </c>
      <c r="B65" s="42">
        <v>97.41450525848967</v>
      </c>
      <c r="C65" s="42">
        <v>302.11966155412847</v>
      </c>
      <c r="D65" s="42">
        <v>321.21180924913176</v>
      </c>
      <c r="E65" s="42">
        <v>178.094277504</v>
      </c>
      <c r="F65" s="185">
        <v>179.79827141874014</v>
      </c>
      <c r="G65" s="42">
        <v>0.22326132563699996</v>
      </c>
      <c r="H65" s="42">
        <v>0.15104632876849258</v>
      </c>
      <c r="I65" s="42">
        <v>0.08586226008103415</v>
      </c>
      <c r="J65" s="42">
        <v>0.132977576</v>
      </c>
      <c r="K65" s="185" t="s">
        <v>0</v>
      </c>
      <c r="L65" s="43" t="s">
        <v>122</v>
      </c>
    </row>
    <row r="66" spans="1:13" s="16" customFormat="1" ht="12.95" customHeight="1" thickBot="1">
      <c r="A66" s="41" t="s">
        <v>123</v>
      </c>
      <c r="B66" s="42">
        <v>33.20199648614378</v>
      </c>
      <c r="C66" s="42">
        <v>21.70083310450819</v>
      </c>
      <c r="D66" s="42">
        <v>28.68089476943854</v>
      </c>
      <c r="E66" s="42">
        <v>39.779941344</v>
      </c>
      <c r="F66" s="185">
        <v>22.5962733802776</v>
      </c>
      <c r="G66" s="42" t="s">
        <v>0</v>
      </c>
      <c r="H66" s="42">
        <v>0.2451471243502599</v>
      </c>
      <c r="I66" s="42" t="s">
        <v>0</v>
      </c>
      <c r="J66" s="42" t="s">
        <v>0</v>
      </c>
      <c r="K66" s="185" t="s">
        <v>0</v>
      </c>
      <c r="L66" s="43" t="s">
        <v>124</v>
      </c>
      <c r="M66" s="15"/>
    </row>
    <row r="67" spans="1:12" ht="15" thickBot="1">
      <c r="A67" s="69" t="s">
        <v>100</v>
      </c>
      <c r="B67" s="33">
        <v>0.4013512279431601</v>
      </c>
      <c r="C67" s="33">
        <v>0.21178644222311072</v>
      </c>
      <c r="D67" s="33">
        <v>0.144624159608335</v>
      </c>
      <c r="E67" s="33">
        <v>0.6692400000000001</v>
      </c>
      <c r="F67" s="67">
        <v>0.3125825787132</v>
      </c>
      <c r="G67" s="33" t="s">
        <v>0</v>
      </c>
      <c r="H67" s="33" t="s">
        <v>0</v>
      </c>
      <c r="I67" s="33" t="s">
        <v>0</v>
      </c>
      <c r="J67" s="33">
        <v>1.3721457759999998</v>
      </c>
      <c r="K67" s="67" t="s">
        <v>0</v>
      </c>
      <c r="L67" s="73" t="s">
        <v>125</v>
      </c>
    </row>
    <row r="68" spans="1:13" s="16" customFormat="1" ht="19.5" thickBot="1">
      <c r="A68" s="74" t="s">
        <v>126</v>
      </c>
      <c r="B68" s="18">
        <v>5529.9381829831345</v>
      </c>
      <c r="C68" s="18">
        <v>6459.1213319689605</v>
      </c>
      <c r="D68" s="18">
        <v>4986.145507058894</v>
      </c>
      <c r="E68" s="18">
        <v>5745.2225093120005</v>
      </c>
      <c r="F68" s="177">
        <v>5684.046312798693</v>
      </c>
      <c r="G68" s="18">
        <v>5136.032359026294</v>
      </c>
      <c r="H68" s="18">
        <v>6675.78880707782</v>
      </c>
      <c r="I68" s="18">
        <v>5420.741756055856</v>
      </c>
      <c r="J68" s="18">
        <v>5814.666684616</v>
      </c>
      <c r="K68" s="177">
        <v>6042.924983242353</v>
      </c>
      <c r="L68" s="75" t="s">
        <v>127</v>
      </c>
      <c r="M68" s="15"/>
    </row>
    <row r="69" spans="1:12" ht="15" thickBot="1">
      <c r="A69" s="66" t="s">
        <v>128</v>
      </c>
      <c r="B69" s="33">
        <v>181.02108150045106</v>
      </c>
      <c r="C69" s="33">
        <v>463.0178428849959</v>
      </c>
      <c r="D69" s="33">
        <v>506.3347784827797</v>
      </c>
      <c r="E69" s="33">
        <v>179.47550192</v>
      </c>
      <c r="F69" s="67">
        <v>84.71554164952425</v>
      </c>
      <c r="G69" s="33">
        <v>368.50694803021315</v>
      </c>
      <c r="H69" s="33">
        <v>113.17698627828872</v>
      </c>
      <c r="I69" s="33">
        <v>334.6399645972892</v>
      </c>
      <c r="J69" s="33">
        <v>43.358997175999995</v>
      </c>
      <c r="K69" s="67">
        <v>75.46432684996992</v>
      </c>
      <c r="L69" s="76" t="s">
        <v>129</v>
      </c>
    </row>
    <row r="70" spans="1:12" ht="15" thickBot="1">
      <c r="A70" s="77" t="s">
        <v>130</v>
      </c>
      <c r="B70" s="78">
        <v>5348.917101482683</v>
      </c>
      <c r="C70" s="78">
        <v>5996.103489083965</v>
      </c>
      <c r="D70" s="78">
        <v>4479.810728576113</v>
      </c>
      <c r="E70" s="78">
        <v>5565.747007392</v>
      </c>
      <c r="F70" s="192">
        <v>5599.330771149169</v>
      </c>
      <c r="G70" s="78">
        <v>4767.525410996081</v>
      </c>
      <c r="H70" s="78">
        <v>6562.61182079953</v>
      </c>
      <c r="I70" s="78">
        <v>5086.101791458566</v>
      </c>
      <c r="J70" s="78">
        <v>5771.307687439999</v>
      </c>
      <c r="K70" s="192">
        <v>5967.4606563923835</v>
      </c>
      <c r="L70" s="79" t="s">
        <v>125</v>
      </c>
    </row>
    <row r="71" spans="1:12" ht="13.5" thickBot="1">
      <c r="A71" s="80" t="s">
        <v>131</v>
      </c>
      <c r="B71" s="119">
        <v>3380.213495487431</v>
      </c>
      <c r="C71" s="119">
        <v>3338.587249452018</v>
      </c>
      <c r="D71" s="119">
        <v>2041.278196129511</v>
      </c>
      <c r="E71" s="119">
        <v>3363.7645184</v>
      </c>
      <c r="F71" s="257">
        <v>3515.7055230046003</v>
      </c>
      <c r="G71" s="119">
        <v>853.7992316798782</v>
      </c>
      <c r="H71" s="119">
        <v>999.2007327352555</v>
      </c>
      <c r="I71" s="119">
        <v>680.3996095660335</v>
      </c>
      <c r="J71" s="119">
        <v>817.302054456</v>
      </c>
      <c r="K71" s="257">
        <v>811.8930647435733</v>
      </c>
      <c r="L71" s="82" t="s">
        <v>132</v>
      </c>
    </row>
    <row r="72" spans="1:13" s="90" customFormat="1" ht="25.5">
      <c r="A72" s="120" t="s">
        <v>133</v>
      </c>
      <c r="B72" s="121">
        <v>193.13780512508683</v>
      </c>
      <c r="C72" s="121">
        <v>256.58440767373025</v>
      </c>
      <c r="D72" s="121">
        <v>367.25900954837914</v>
      </c>
      <c r="E72" s="121">
        <v>311.94862441600003</v>
      </c>
      <c r="F72" s="258">
        <v>243.08403424227612</v>
      </c>
      <c r="G72" s="121">
        <v>0.61598620752662</v>
      </c>
      <c r="H72" s="121">
        <v>1.6610324432726906</v>
      </c>
      <c r="I72" s="121">
        <v>0.8533932315743777</v>
      </c>
      <c r="J72" s="121">
        <v>5.206586703999999</v>
      </c>
      <c r="K72" s="258">
        <v>0.61491528813195</v>
      </c>
      <c r="L72" s="122" t="s">
        <v>134</v>
      </c>
      <c r="M72" s="15"/>
    </row>
    <row r="73" spans="1:12" ht="12.75">
      <c r="A73" s="44" t="s">
        <v>135</v>
      </c>
      <c r="B73" s="116">
        <v>11.320842807440883</v>
      </c>
      <c r="C73" s="116">
        <v>20.894227478158744</v>
      </c>
      <c r="D73" s="116">
        <v>11.60927817875747</v>
      </c>
      <c r="E73" s="116">
        <v>21.313767904</v>
      </c>
      <c r="F73" s="256">
        <v>12.500915116478884</v>
      </c>
      <c r="G73" s="50" t="s">
        <v>0</v>
      </c>
      <c r="H73" s="50">
        <v>0.07337933591563374</v>
      </c>
      <c r="I73" s="50" t="s">
        <v>0</v>
      </c>
      <c r="J73" s="50">
        <v>0.937634616</v>
      </c>
      <c r="K73" s="186" t="s">
        <v>0</v>
      </c>
      <c r="L73" s="45" t="s">
        <v>136</v>
      </c>
    </row>
    <row r="74" spans="1:12" ht="13.5" thickBot="1">
      <c r="A74" s="86" t="s">
        <v>137</v>
      </c>
      <c r="B74" s="123">
        <v>181.81696231764596</v>
      </c>
      <c r="C74" s="123">
        <v>235.69018019557151</v>
      </c>
      <c r="D74" s="123">
        <v>355.6497313696217</v>
      </c>
      <c r="E74" s="123">
        <v>290.63485651200006</v>
      </c>
      <c r="F74" s="259">
        <v>230.58311912579723</v>
      </c>
      <c r="G74" s="123">
        <v>0.60269468575694</v>
      </c>
      <c r="H74" s="123">
        <v>1.587653107357057</v>
      </c>
      <c r="I74" s="123">
        <v>0.8490045737024888</v>
      </c>
      <c r="J74" s="123">
        <v>4.268952088</v>
      </c>
      <c r="K74" s="259">
        <v>0.61461521181195</v>
      </c>
      <c r="L74" s="88" t="s">
        <v>138</v>
      </c>
    </row>
    <row r="75" spans="1:12" ht="25.5">
      <c r="A75" s="89" t="s">
        <v>139</v>
      </c>
      <c r="B75" s="22">
        <v>494.13852631420156</v>
      </c>
      <c r="C75" s="22">
        <v>640.1341444928529</v>
      </c>
      <c r="D75" s="22">
        <v>594.5879642765778</v>
      </c>
      <c r="E75" s="22">
        <v>722.525190816</v>
      </c>
      <c r="F75" s="202">
        <v>596.7810413890455</v>
      </c>
      <c r="G75" s="22">
        <v>1348.6400434296163</v>
      </c>
      <c r="H75" s="22">
        <v>2098.3402941846257</v>
      </c>
      <c r="I75" s="22">
        <v>1580.977503528941</v>
      </c>
      <c r="J75" s="22">
        <v>1068.432958416</v>
      </c>
      <c r="K75" s="202">
        <v>1357.6252704733058</v>
      </c>
      <c r="L75" s="85" t="s">
        <v>140</v>
      </c>
    </row>
    <row r="76" spans="1:12" ht="12.75">
      <c r="A76" s="41" t="s">
        <v>141</v>
      </c>
      <c r="B76" s="116">
        <v>116.02590499618313</v>
      </c>
      <c r="C76" s="116">
        <v>107.48204747381051</v>
      </c>
      <c r="D76" s="116">
        <v>78.956540311885</v>
      </c>
      <c r="E76" s="116">
        <v>86.074418144</v>
      </c>
      <c r="F76" s="256">
        <v>48.64959386480094</v>
      </c>
      <c r="G76" s="116">
        <v>0.67447492208894</v>
      </c>
      <c r="H76" s="116">
        <v>2.068039271991203</v>
      </c>
      <c r="I76" s="116">
        <v>2.093943240738955</v>
      </c>
      <c r="J76" s="116">
        <v>1.371053296</v>
      </c>
      <c r="K76" s="256">
        <v>2.2093440805796405</v>
      </c>
      <c r="L76" s="43" t="s">
        <v>142</v>
      </c>
    </row>
    <row r="77" spans="1:12" ht="12.75">
      <c r="A77" s="41" t="s">
        <v>143</v>
      </c>
      <c r="B77" s="116">
        <v>132.44242365509635</v>
      </c>
      <c r="C77" s="116">
        <v>259.0679029818572</v>
      </c>
      <c r="D77" s="116">
        <v>203.0798245042933</v>
      </c>
      <c r="E77" s="116">
        <v>341.337206496</v>
      </c>
      <c r="F77" s="256">
        <v>221.27565004433924</v>
      </c>
      <c r="G77" s="116">
        <v>39.00984053104419</v>
      </c>
      <c r="H77" s="116">
        <v>108.4091676429428</v>
      </c>
      <c r="I77" s="116">
        <v>5.090057035355974</v>
      </c>
      <c r="J77" s="116">
        <v>160.14336576</v>
      </c>
      <c r="K77" s="256">
        <v>3.6034732384728594</v>
      </c>
      <c r="L77" s="43" t="s">
        <v>144</v>
      </c>
    </row>
    <row r="78" spans="1:12" ht="12.75">
      <c r="A78" s="41" t="s">
        <v>145</v>
      </c>
      <c r="B78" s="116">
        <v>0.2540011145246401</v>
      </c>
      <c r="C78" s="116">
        <v>1.4215793089264293</v>
      </c>
      <c r="D78" s="116">
        <v>9.725291142485048</v>
      </c>
      <c r="E78" s="116">
        <v>0.48799379200000004</v>
      </c>
      <c r="F78" s="256">
        <v>2.00688497569215</v>
      </c>
      <c r="G78" s="50" t="s">
        <v>0</v>
      </c>
      <c r="H78" s="50" t="s">
        <v>0</v>
      </c>
      <c r="I78" s="50" t="s">
        <v>0</v>
      </c>
      <c r="J78" s="50">
        <v>0.06545320799999998</v>
      </c>
      <c r="K78" s="186" t="s">
        <v>0</v>
      </c>
      <c r="L78" s="43" t="s">
        <v>146</v>
      </c>
    </row>
    <row r="79" spans="1:13" s="94" customFormat="1" ht="12.75">
      <c r="A79" s="41" t="s">
        <v>147</v>
      </c>
      <c r="B79" s="116">
        <v>116.87050245336586</v>
      </c>
      <c r="C79" s="116">
        <v>29.284520187175136</v>
      </c>
      <c r="D79" s="116">
        <v>31.88845681998844</v>
      </c>
      <c r="E79" s="116">
        <v>96.365865024</v>
      </c>
      <c r="F79" s="256">
        <v>169.34390461994948</v>
      </c>
      <c r="G79" s="116">
        <v>73.39570746577932</v>
      </c>
      <c r="H79" s="116">
        <v>151.66782329093357</v>
      </c>
      <c r="I79" s="116">
        <v>423.2375737491319</v>
      </c>
      <c r="J79" s="116">
        <v>647.9058474</v>
      </c>
      <c r="K79" s="256">
        <v>26.962206849196832</v>
      </c>
      <c r="L79" s="43" t="s">
        <v>148</v>
      </c>
      <c r="M79" s="5"/>
    </row>
    <row r="80" spans="1:12" ht="12.75">
      <c r="A80" s="41" t="s">
        <v>149</v>
      </c>
      <c r="B80" s="116">
        <v>112.30614391482304</v>
      </c>
      <c r="C80" s="116">
        <v>219.73617381677323</v>
      </c>
      <c r="D80" s="116">
        <v>258.813777650251</v>
      </c>
      <c r="E80" s="116">
        <v>190.057565984</v>
      </c>
      <c r="F80" s="256">
        <v>147.84797458863952</v>
      </c>
      <c r="G80" s="116">
        <v>1233.4465732916472</v>
      </c>
      <c r="H80" s="116">
        <v>1817.0931337921827</v>
      </c>
      <c r="I80" s="116">
        <v>1124.5965540275902</v>
      </c>
      <c r="J80" s="116">
        <v>231.237653416</v>
      </c>
      <c r="K80" s="256">
        <v>1268.0402428855034</v>
      </c>
      <c r="L80" s="43" t="s">
        <v>150</v>
      </c>
    </row>
    <row r="81" spans="1:12" ht="12.75">
      <c r="A81" s="44" t="s">
        <v>70</v>
      </c>
      <c r="B81" s="116">
        <v>16.239550180208525</v>
      </c>
      <c r="C81" s="116">
        <v>23.141920724310268</v>
      </c>
      <c r="D81" s="116">
        <v>12.124073847675094</v>
      </c>
      <c r="E81" s="116">
        <v>8.202141376</v>
      </c>
      <c r="F81" s="256">
        <v>7.657033295624311</v>
      </c>
      <c r="G81" s="116">
        <v>2.0797890218406</v>
      </c>
      <c r="H81" s="116">
        <v>19.099379390643744</v>
      </c>
      <c r="I81" s="116">
        <v>25.945314228583833</v>
      </c>
      <c r="J81" s="116">
        <v>27.709585335999996</v>
      </c>
      <c r="K81" s="256">
        <v>56.801901401006106</v>
      </c>
      <c r="L81" s="45" t="s">
        <v>71</v>
      </c>
    </row>
    <row r="82" spans="1:12" ht="12.75">
      <c r="A82" s="91" t="s">
        <v>151</v>
      </c>
      <c r="B82" s="124">
        <v>1281.4272745559642</v>
      </c>
      <c r="C82" s="124">
        <v>1760.7976874653616</v>
      </c>
      <c r="D82" s="124">
        <v>1476.6855586216452</v>
      </c>
      <c r="E82" s="124">
        <v>1167.5086737600002</v>
      </c>
      <c r="F82" s="260">
        <v>1243.7601725132465</v>
      </c>
      <c r="G82" s="124">
        <v>2564.47014967906</v>
      </c>
      <c r="H82" s="124">
        <v>3463.409761436376</v>
      </c>
      <c r="I82" s="124">
        <v>2823.871285132018</v>
      </c>
      <c r="J82" s="124">
        <v>3880.366087864</v>
      </c>
      <c r="K82" s="260">
        <v>3797.3274058873712</v>
      </c>
      <c r="L82" s="92" t="s">
        <v>152</v>
      </c>
    </row>
    <row r="83" spans="1:12" ht="12.75">
      <c r="A83" s="44" t="s">
        <v>153</v>
      </c>
      <c r="B83" s="50" t="s">
        <v>0</v>
      </c>
      <c r="C83" s="50" t="s">
        <v>0</v>
      </c>
      <c r="D83" s="50">
        <v>0.07223022048041675</v>
      </c>
      <c r="E83" s="50" t="s">
        <v>0</v>
      </c>
      <c r="F83" s="186" t="s">
        <v>0</v>
      </c>
      <c r="G83" s="50" t="s">
        <v>0</v>
      </c>
      <c r="H83" s="50" t="s">
        <v>0</v>
      </c>
      <c r="I83" s="50" t="s">
        <v>0</v>
      </c>
      <c r="J83" s="50" t="s">
        <v>0</v>
      </c>
      <c r="K83" s="186" t="s">
        <v>0</v>
      </c>
      <c r="L83" s="43" t="s">
        <v>154</v>
      </c>
    </row>
    <row r="84" spans="1:12" ht="12.75">
      <c r="A84" s="44" t="s">
        <v>155</v>
      </c>
      <c r="B84" s="42">
        <v>1.06198592858448</v>
      </c>
      <c r="C84" s="42">
        <v>1.2776114829068372</v>
      </c>
      <c r="D84" s="42">
        <v>0.5706138573220144</v>
      </c>
      <c r="E84" s="42">
        <v>0.7497684480000001</v>
      </c>
      <c r="F84" s="185">
        <v>0.91029658493829</v>
      </c>
      <c r="G84" s="42" t="s">
        <v>0</v>
      </c>
      <c r="H84" s="42">
        <v>0.19182726909236306</v>
      </c>
      <c r="I84" s="42">
        <v>0.21840594250434114</v>
      </c>
      <c r="J84" s="42">
        <v>0.5041385519999999</v>
      </c>
      <c r="K84" s="185">
        <v>0.07252901774601</v>
      </c>
      <c r="L84" s="43" t="s">
        <v>156</v>
      </c>
    </row>
    <row r="85" spans="1:12" ht="12.75">
      <c r="A85" s="41" t="s">
        <v>157</v>
      </c>
      <c r="B85" s="42">
        <v>668.325373065341</v>
      </c>
      <c r="C85" s="42">
        <v>787.7209470084948</v>
      </c>
      <c r="D85" s="42">
        <v>834.7252388693785</v>
      </c>
      <c r="E85" s="42">
        <v>659.2498323840001</v>
      </c>
      <c r="F85" s="185">
        <v>573.734203609085</v>
      </c>
      <c r="G85" s="42">
        <v>1315.281313773816</v>
      </c>
      <c r="H85" s="42">
        <v>2366.1701140086475</v>
      </c>
      <c r="I85" s="42">
        <v>1544.384262308026</v>
      </c>
      <c r="J85" s="42">
        <v>1423.373606184</v>
      </c>
      <c r="K85" s="185">
        <v>2241.145473976606</v>
      </c>
      <c r="L85" s="43" t="s">
        <v>158</v>
      </c>
    </row>
    <row r="86" spans="1:12" ht="12.75">
      <c r="A86" s="41" t="s">
        <v>159</v>
      </c>
      <c r="B86" s="42">
        <v>21.54708655933847</v>
      </c>
      <c r="C86" s="42">
        <v>1.6160114536685328</v>
      </c>
      <c r="D86" s="42">
        <v>1.0856394546594639</v>
      </c>
      <c r="E86" s="42">
        <v>9.867105248</v>
      </c>
      <c r="F86" s="185">
        <v>6.898243503640771</v>
      </c>
      <c r="G86" s="42">
        <v>3.1236153688919206</v>
      </c>
      <c r="H86" s="42">
        <v>4.222185014394242</v>
      </c>
      <c r="I86" s="42">
        <v>4.433653430445688</v>
      </c>
      <c r="J86" s="42">
        <v>8.304805359999998</v>
      </c>
      <c r="K86" s="185">
        <v>3.7236715469259</v>
      </c>
      <c r="L86" s="43" t="s">
        <v>160</v>
      </c>
    </row>
    <row r="87" spans="1:12" ht="12.75">
      <c r="A87" s="41" t="s">
        <v>161</v>
      </c>
      <c r="B87" s="42">
        <v>328.52626120326494</v>
      </c>
      <c r="C87" s="42">
        <v>460.82473832876803</v>
      </c>
      <c r="D87" s="42">
        <v>332.16179524170394</v>
      </c>
      <c r="E87" s="42">
        <v>281.86815571200003</v>
      </c>
      <c r="F87" s="185">
        <v>444.31418543076217</v>
      </c>
      <c r="G87" s="42">
        <v>1014.974958962894</v>
      </c>
      <c r="H87" s="42">
        <v>607.7203559800579</v>
      </c>
      <c r="I87" s="42">
        <v>1233.1411051931793</v>
      </c>
      <c r="J87" s="42">
        <v>2163.5006293039996</v>
      </c>
      <c r="K87" s="185">
        <v>945.6186260879597</v>
      </c>
      <c r="L87" s="43" t="s">
        <v>162</v>
      </c>
    </row>
    <row r="88" spans="1:12" ht="12.75">
      <c r="A88" s="41" t="s">
        <v>163</v>
      </c>
      <c r="B88" s="42">
        <v>1.1169855084499203</v>
      </c>
      <c r="C88" s="42">
        <v>1.4542483751499404</v>
      </c>
      <c r="D88" s="42">
        <v>1.8682422923982247</v>
      </c>
      <c r="E88" s="42">
        <v>0.33674784</v>
      </c>
      <c r="F88" s="185">
        <v>0.63576364010499</v>
      </c>
      <c r="G88" s="42">
        <v>0.37684695408318003</v>
      </c>
      <c r="H88" s="42">
        <v>1.3099641433426628</v>
      </c>
      <c r="I88" s="42" t="s">
        <v>0</v>
      </c>
      <c r="J88" s="42" t="s">
        <v>0</v>
      </c>
      <c r="K88" s="185" t="s">
        <v>0</v>
      </c>
      <c r="L88" s="43" t="s">
        <v>164</v>
      </c>
    </row>
    <row r="89" spans="1:13" s="94" customFormat="1" ht="12.75">
      <c r="A89" s="41" t="s">
        <v>165</v>
      </c>
      <c r="B89" s="42">
        <v>94.05234265602358</v>
      </c>
      <c r="C89" s="42">
        <v>185.98435292443017</v>
      </c>
      <c r="D89" s="42">
        <v>187.98161751022576</v>
      </c>
      <c r="E89" s="42">
        <v>109.66982998400002</v>
      </c>
      <c r="F89" s="185">
        <v>74.88320448768154</v>
      </c>
      <c r="G89" s="42">
        <v>224.4672193633921</v>
      </c>
      <c r="H89" s="42">
        <v>477.4618917638944</v>
      </c>
      <c r="I89" s="42">
        <v>35.486733498408256</v>
      </c>
      <c r="J89" s="42">
        <v>274.424926392</v>
      </c>
      <c r="K89" s="185">
        <v>557.9886958907604</v>
      </c>
      <c r="L89" s="43" t="s">
        <v>166</v>
      </c>
      <c r="M89" s="5"/>
    </row>
    <row r="90" spans="1:12" ht="12.75">
      <c r="A90" s="41" t="s">
        <v>167</v>
      </c>
      <c r="B90" s="42">
        <v>76.23564383482685</v>
      </c>
      <c r="C90" s="42">
        <v>92.19917812509982</v>
      </c>
      <c r="D90" s="42">
        <v>87.11037676413275</v>
      </c>
      <c r="E90" s="42">
        <v>87.685348608</v>
      </c>
      <c r="F90" s="185">
        <v>130.42847787037638</v>
      </c>
      <c r="G90" s="42">
        <v>3.79410693734464</v>
      </c>
      <c r="H90" s="42">
        <v>1.7812353808976407</v>
      </c>
      <c r="I90" s="42">
        <v>0.6925698323847195</v>
      </c>
      <c r="J90" s="42">
        <v>1.7966789519999997</v>
      </c>
      <c r="K90" s="185">
        <v>1.99101663181656</v>
      </c>
      <c r="L90" s="43" t="s">
        <v>168</v>
      </c>
    </row>
    <row r="91" spans="1:13" s="16" customFormat="1" ht="13.5" customHeight="1">
      <c r="A91" s="44" t="s">
        <v>169</v>
      </c>
      <c r="B91" s="42">
        <v>0.33114425522580004</v>
      </c>
      <c r="C91" s="42">
        <v>0.5499665855657737</v>
      </c>
      <c r="D91" s="42">
        <v>0.49841405223808594</v>
      </c>
      <c r="E91" s="42">
        <v>0.6472660480000001</v>
      </c>
      <c r="F91" s="185">
        <v>0.61217698325232</v>
      </c>
      <c r="G91" s="42">
        <v>2.05631326274402</v>
      </c>
      <c r="H91" s="42">
        <v>2.615318991703319</v>
      </c>
      <c r="I91" s="42">
        <v>4.1469168318541385</v>
      </c>
      <c r="J91" s="42">
        <v>5.723712111999999</v>
      </c>
      <c r="K91" s="185">
        <v>3.8517142560667192</v>
      </c>
      <c r="L91" s="43" t="s">
        <v>170</v>
      </c>
      <c r="M91" s="15"/>
    </row>
    <row r="92" spans="1:13" s="16" customFormat="1" ht="13.5" customHeight="1" thickBot="1">
      <c r="A92" s="44" t="s">
        <v>70</v>
      </c>
      <c r="B92" s="93">
        <v>90.23045154490909</v>
      </c>
      <c r="C92" s="93">
        <v>229.17060554268292</v>
      </c>
      <c r="D92" s="93">
        <v>30.611390359106675</v>
      </c>
      <c r="E92" s="93">
        <v>17.395124032</v>
      </c>
      <c r="F92" s="232">
        <v>11.330101565679929</v>
      </c>
      <c r="G92" s="42">
        <v>0.39577505589440004</v>
      </c>
      <c r="H92" s="42">
        <v>1.9368688843462616</v>
      </c>
      <c r="I92" s="42">
        <v>1.361391443420799</v>
      </c>
      <c r="J92" s="42">
        <v>2.6973331199999997</v>
      </c>
      <c r="K92" s="185">
        <v>42.93567847948991</v>
      </c>
      <c r="L92" s="45" t="s">
        <v>71</v>
      </c>
      <c r="M92" s="15"/>
    </row>
    <row r="93" spans="1:13" s="16" customFormat="1" ht="19.5" thickBot="1">
      <c r="A93" s="17" t="s">
        <v>171</v>
      </c>
      <c r="B93" s="18">
        <v>155.56696384510406</v>
      </c>
      <c r="C93" s="18">
        <v>153.9483863287185</v>
      </c>
      <c r="D93" s="18">
        <v>155.11856258113067</v>
      </c>
      <c r="E93" s="18">
        <v>124.46701696000001</v>
      </c>
      <c r="F93" s="177">
        <v>149.3134513296178</v>
      </c>
      <c r="G93" s="18">
        <v>352.1691122773301</v>
      </c>
      <c r="H93" s="18">
        <v>294.8845899919033</v>
      </c>
      <c r="I93" s="18">
        <v>462.88309726871523</v>
      </c>
      <c r="J93" s="18">
        <v>141.16769827199997</v>
      </c>
      <c r="K93" s="177">
        <v>129.63405466792796</v>
      </c>
      <c r="L93" s="65" t="s">
        <v>172</v>
      </c>
      <c r="M93" s="15"/>
    </row>
    <row r="94" spans="1:12" ht="21" customHeight="1" thickBot="1">
      <c r="A94" s="69" t="s">
        <v>173</v>
      </c>
      <c r="B94" s="33">
        <v>13.091814715978682</v>
      </c>
      <c r="C94" s="33">
        <v>56.67868964734108</v>
      </c>
      <c r="D94" s="33">
        <v>65.48348181709436</v>
      </c>
      <c r="E94" s="33">
        <v>30.561017344</v>
      </c>
      <c r="F94" s="67">
        <v>60.24639774399502</v>
      </c>
      <c r="G94" s="33">
        <v>260.6476743344837</v>
      </c>
      <c r="H94" s="33">
        <v>207.66132135655744</v>
      </c>
      <c r="I94" s="33">
        <v>385.39012538086064</v>
      </c>
      <c r="J94" s="33">
        <v>0.664764976</v>
      </c>
      <c r="K94" s="67">
        <v>1.66976581069839</v>
      </c>
      <c r="L94" s="96" t="s">
        <v>174</v>
      </c>
    </row>
    <row r="95" spans="1:12" ht="15" thickBot="1">
      <c r="A95" s="97" t="s">
        <v>100</v>
      </c>
      <c r="B95" s="60">
        <v>142.47514912912538</v>
      </c>
      <c r="C95" s="60">
        <v>97.26969668137744</v>
      </c>
      <c r="D95" s="60">
        <v>89.6350807640363</v>
      </c>
      <c r="E95" s="60">
        <v>93.905999616</v>
      </c>
      <c r="F95" s="188">
        <v>89.06705358562282</v>
      </c>
      <c r="G95" s="60">
        <v>91.5214379428464</v>
      </c>
      <c r="H95" s="60">
        <v>87.22326863534585</v>
      </c>
      <c r="I95" s="60">
        <v>77.49297188785454</v>
      </c>
      <c r="J95" s="60">
        <v>140.502933296</v>
      </c>
      <c r="K95" s="188">
        <v>127.96428885722958</v>
      </c>
      <c r="L95" s="79" t="s">
        <v>125</v>
      </c>
    </row>
    <row r="96" spans="1:12" ht="12.75">
      <c r="A96" s="98" t="s">
        <v>252</v>
      </c>
      <c r="B96" s="22">
        <v>92.89737787273202</v>
      </c>
      <c r="C96" s="22">
        <v>59.62417186315475</v>
      </c>
      <c r="D96" s="22">
        <v>48.754237779423136</v>
      </c>
      <c r="E96" s="22">
        <v>59.516375776000004</v>
      </c>
      <c r="F96" s="202">
        <v>47.075556871628386</v>
      </c>
      <c r="G96" s="22">
        <v>70.7196818521469</v>
      </c>
      <c r="H96" s="22">
        <v>64.7850754481707</v>
      </c>
      <c r="I96" s="22">
        <v>58.59570452440673</v>
      </c>
      <c r="J96" s="22">
        <v>114.42278187999999</v>
      </c>
      <c r="K96" s="202">
        <v>97.64931232540305</v>
      </c>
      <c r="L96" s="85" t="s">
        <v>253</v>
      </c>
    </row>
    <row r="97" spans="1:12" ht="12.75">
      <c r="A97" s="41" t="s">
        <v>177</v>
      </c>
      <c r="B97" s="42">
        <v>0.8088531643416</v>
      </c>
      <c r="C97" s="42">
        <v>0.37933706297481007</v>
      </c>
      <c r="D97" s="42">
        <v>0.1653149829731816</v>
      </c>
      <c r="E97" s="42">
        <v>0.418653664</v>
      </c>
      <c r="F97" s="185" t="s">
        <v>0</v>
      </c>
      <c r="G97" s="42">
        <v>0.1251712013769</v>
      </c>
      <c r="H97" s="42">
        <v>0.37115500779688126</v>
      </c>
      <c r="I97" s="42">
        <v>0.34097337733937877</v>
      </c>
      <c r="J97" s="42">
        <v>3.4024879919999997</v>
      </c>
      <c r="K97" s="185">
        <v>0.30025332242132996</v>
      </c>
      <c r="L97" s="43" t="s">
        <v>178</v>
      </c>
    </row>
    <row r="98" spans="1:12" ht="12.75">
      <c r="A98" s="41" t="s">
        <v>179</v>
      </c>
      <c r="B98" s="42" t="s">
        <v>0</v>
      </c>
      <c r="C98" s="42" t="s">
        <v>0</v>
      </c>
      <c r="D98" s="42" t="s">
        <v>0</v>
      </c>
      <c r="E98" s="42" t="s">
        <v>0</v>
      </c>
      <c r="F98" s="185" t="s">
        <v>0</v>
      </c>
      <c r="G98" s="42">
        <v>1.8006193790447804</v>
      </c>
      <c r="H98" s="42">
        <v>1.9104480863154734</v>
      </c>
      <c r="I98" s="42">
        <v>0.9288290318830793</v>
      </c>
      <c r="J98" s="42">
        <v>2.17901964</v>
      </c>
      <c r="K98" s="185">
        <v>6.56667972250926</v>
      </c>
      <c r="L98" s="43" t="s">
        <v>180</v>
      </c>
    </row>
    <row r="99" spans="1:12" ht="12.75">
      <c r="A99" s="41" t="s">
        <v>181</v>
      </c>
      <c r="B99" s="42">
        <v>4.88064481267584</v>
      </c>
      <c r="C99" s="42">
        <v>9.162079039934028</v>
      </c>
      <c r="D99" s="42">
        <v>4.6468278454080645</v>
      </c>
      <c r="E99" s="42">
        <v>5.374013216000001</v>
      </c>
      <c r="F99" s="185">
        <v>2.64671558654916</v>
      </c>
      <c r="G99" s="42" t="s">
        <v>0</v>
      </c>
      <c r="H99" s="42">
        <v>0.18028833436625352</v>
      </c>
      <c r="I99" s="42" t="s">
        <v>0</v>
      </c>
      <c r="J99" s="42">
        <v>0.080852624</v>
      </c>
      <c r="K99" s="185">
        <v>0.05346766263219</v>
      </c>
      <c r="L99" s="43" t="s">
        <v>182</v>
      </c>
    </row>
    <row r="100" spans="1:12" ht="12.75">
      <c r="A100" s="41" t="s">
        <v>183</v>
      </c>
      <c r="B100" s="42">
        <v>0.76335047409408</v>
      </c>
      <c r="C100" s="42">
        <v>1.7463616801779285</v>
      </c>
      <c r="D100" s="42">
        <v>1.5031974131776962</v>
      </c>
      <c r="E100" s="42">
        <v>2.586620608</v>
      </c>
      <c r="F100" s="185">
        <v>1.01492274074538</v>
      </c>
      <c r="G100" s="42">
        <v>1.22481925574568</v>
      </c>
      <c r="H100" s="42">
        <v>2.7981720617253094</v>
      </c>
      <c r="I100" s="42">
        <v>2.5546452897453222</v>
      </c>
      <c r="J100" s="42">
        <v>1.5678089439999998</v>
      </c>
      <c r="K100" s="185">
        <v>1.2386712857565298</v>
      </c>
      <c r="L100" s="43" t="s">
        <v>184</v>
      </c>
    </row>
    <row r="101" spans="1:12" ht="12.75">
      <c r="A101" s="41" t="s">
        <v>70</v>
      </c>
      <c r="B101" s="42">
        <v>86.4445294216205</v>
      </c>
      <c r="C101" s="42">
        <v>48.319861719362265</v>
      </c>
      <c r="D101" s="42">
        <v>42.41990355059813</v>
      </c>
      <c r="E101" s="42">
        <v>51.13032496</v>
      </c>
      <c r="F101" s="185">
        <v>43.371759912413786</v>
      </c>
      <c r="G101" s="42">
        <v>67.56907201597954</v>
      </c>
      <c r="H101" s="42">
        <v>59.52501195796679</v>
      </c>
      <c r="I101" s="42">
        <v>54.72429689152036</v>
      </c>
      <c r="J101" s="42">
        <v>107.19261268</v>
      </c>
      <c r="K101" s="185">
        <v>89.49024033208373</v>
      </c>
      <c r="L101" s="43" t="s">
        <v>71</v>
      </c>
    </row>
    <row r="102" spans="1:12" ht="25.5">
      <c r="A102" s="99" t="s">
        <v>185</v>
      </c>
      <c r="B102" s="70" t="s">
        <v>0</v>
      </c>
      <c r="C102" s="70">
        <v>0.14981249730107957</v>
      </c>
      <c r="D102" s="70" t="s">
        <v>0</v>
      </c>
      <c r="E102" s="70">
        <v>0.23912803200000002</v>
      </c>
      <c r="F102" s="190">
        <v>0.23549998662303</v>
      </c>
      <c r="G102" s="70">
        <v>0.13018326010732</v>
      </c>
      <c r="H102" s="70">
        <v>0.958424274690124</v>
      </c>
      <c r="I102" s="70">
        <v>0.8438028320953117</v>
      </c>
      <c r="J102" s="70">
        <v>3.083838888</v>
      </c>
      <c r="K102" s="190">
        <v>2.30580052710426</v>
      </c>
      <c r="L102" s="100" t="s">
        <v>186</v>
      </c>
    </row>
    <row r="103" spans="1:12" ht="25.5">
      <c r="A103" s="99" t="s">
        <v>187</v>
      </c>
      <c r="B103" s="54">
        <v>0.7218501808536</v>
      </c>
      <c r="C103" s="54">
        <v>0.8430136274990002</v>
      </c>
      <c r="D103" s="54">
        <v>0.38338508865521903</v>
      </c>
      <c r="E103" s="54">
        <v>0.1185184</v>
      </c>
      <c r="F103" s="231">
        <v>0.5785644952268999</v>
      </c>
      <c r="G103" s="70">
        <v>1.14533327804392</v>
      </c>
      <c r="H103" s="70">
        <v>1.7013849511695323</v>
      </c>
      <c r="I103" s="70">
        <v>0.9710521217441636</v>
      </c>
      <c r="J103" s="70">
        <v>2.32609476</v>
      </c>
      <c r="K103" s="190">
        <v>4.411265948958659</v>
      </c>
      <c r="L103" s="100" t="s">
        <v>188</v>
      </c>
    </row>
    <row r="104" spans="1:12" ht="13.5" thickBot="1">
      <c r="A104" s="55" t="s">
        <v>189</v>
      </c>
      <c r="B104" s="56">
        <v>48.85592107553976</v>
      </c>
      <c r="C104" s="56">
        <v>36.6526986934226</v>
      </c>
      <c r="D104" s="56">
        <v>40.46173758841407</v>
      </c>
      <c r="E104" s="56">
        <v>34.031977407999996</v>
      </c>
      <c r="F104" s="204">
        <v>41.1774322321445</v>
      </c>
      <c r="G104" s="56">
        <v>19.526239552548255</v>
      </c>
      <c r="H104" s="56">
        <v>19.778383961315473</v>
      </c>
      <c r="I104" s="56">
        <v>17.082412409608338</v>
      </c>
      <c r="J104" s="56">
        <v>20.670217767999997</v>
      </c>
      <c r="K104" s="204">
        <v>23.59791005576361</v>
      </c>
      <c r="L104" s="58" t="s">
        <v>190</v>
      </c>
    </row>
    <row r="105" spans="1:13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254</v>
      </c>
      <c r="M105" s="105"/>
    </row>
    <row r="106" spans="1:13" s="106" customFormat="1" ht="12.75">
      <c r="A106" s="107" t="s">
        <v>255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322</v>
      </c>
      <c r="M106" s="105"/>
    </row>
    <row r="107" spans="1:13" s="106" customFormat="1" ht="12.75">
      <c r="A107" s="107" t="s">
        <v>257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  <c r="M107" s="105"/>
    </row>
    <row r="108" spans="1:81" s="106" customFormat="1" ht="12.75">
      <c r="A108" s="107" t="s">
        <v>315</v>
      </c>
      <c r="C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</row>
    <row r="109" spans="1:13" s="16" customFormat="1" ht="12.75">
      <c r="A109" s="107" t="s">
        <v>205</v>
      </c>
      <c r="B109" s="209"/>
      <c r="C109" s="209"/>
      <c r="D109" s="209"/>
      <c r="E109" s="209"/>
      <c r="F109" s="209"/>
      <c r="G109" s="210"/>
      <c r="H109" s="210"/>
      <c r="I109" s="210"/>
      <c r="J109" s="210"/>
      <c r="K109" s="210"/>
      <c r="L109" s="108" t="s">
        <v>243</v>
      </c>
      <c r="M109" s="15"/>
    </row>
    <row r="110" spans="2:11" ht="12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 ht="12.75">
      <c r="B111" s="255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 ht="29.25" customHeight="1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13" s="106" customFormat="1" ht="12.75">
      <c r="A114" s="107"/>
      <c r="B114" s="127"/>
      <c r="C114" s="127"/>
      <c r="D114" s="127"/>
      <c r="E114" s="127"/>
      <c r="F114" s="127"/>
      <c r="G114" s="128"/>
      <c r="H114" s="128"/>
      <c r="I114" s="128"/>
      <c r="J114" s="128"/>
      <c r="K114" s="128"/>
      <c r="L114" s="104"/>
      <c r="M114" s="105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1811023622047245" footer="0.11811023622047245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workbookViewId="0" topLeftCell="A43">
      <selection activeCell="F71" sqref="F71"/>
    </sheetView>
  </sheetViews>
  <sheetFormatPr defaultColWidth="9.140625" defaultRowHeight="12.75"/>
  <cols>
    <col min="1" max="1" width="32.421875" style="109" customWidth="1"/>
    <col min="2" max="11" width="9.140625" style="6" customWidth="1"/>
    <col min="12" max="12" width="31.421875" style="112" customWidth="1"/>
    <col min="13" max="23" width="9.140625" style="5" customWidth="1"/>
    <col min="24" max="16384" width="9.140625" style="6" customWidth="1"/>
  </cols>
  <sheetData>
    <row r="1" spans="1:12" ht="15.75">
      <c r="A1" s="1" t="s">
        <v>371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339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23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N3" s="7"/>
      <c r="O3" s="7"/>
      <c r="P3" s="7"/>
      <c r="Q3" s="7"/>
      <c r="R3" s="7"/>
      <c r="S3" s="7"/>
      <c r="T3" s="7"/>
      <c r="U3" s="7"/>
      <c r="V3" s="7"/>
      <c r="W3" s="7"/>
    </row>
    <row r="4" spans="1:12" ht="16.5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23" s="16" customFormat="1" ht="13.5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7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  <c r="M5" s="15"/>
      <c r="N5" s="137">
        <f>B5</f>
        <v>2007</v>
      </c>
      <c r="O5" s="137">
        <f aca="true" t="shared" si="0" ref="O5:W5">C5</f>
        <v>2008</v>
      </c>
      <c r="P5" s="137">
        <f t="shared" si="0"/>
        <v>2009</v>
      </c>
      <c r="Q5" s="137">
        <f t="shared" si="0"/>
        <v>2010</v>
      </c>
      <c r="R5" s="137">
        <f t="shared" si="0"/>
        <v>2011</v>
      </c>
      <c r="S5" s="137">
        <f t="shared" si="0"/>
        <v>2007</v>
      </c>
      <c r="T5" s="137">
        <f t="shared" si="0"/>
        <v>2008</v>
      </c>
      <c r="U5" s="137">
        <f t="shared" si="0"/>
        <v>2009</v>
      </c>
      <c r="V5" s="137">
        <f t="shared" si="0"/>
        <v>2010</v>
      </c>
      <c r="W5" s="137">
        <f t="shared" si="0"/>
        <v>2011</v>
      </c>
    </row>
    <row r="6" spans="1:23" s="16" customFormat="1" ht="19.5" thickBot="1">
      <c r="A6" s="17" t="s">
        <v>10</v>
      </c>
      <c r="B6" s="340">
        <f>SUM(bahrain!B6,egypt!B6,jordan!B6,kuwait!B6,lebanon!B6,oman!B6,palestine!B6,qatar!B6,'saudi arabia'!B6,sudan!B6,syria!B6,UAE!B6,yemen!B6)</f>
        <v>354576.8434742045</v>
      </c>
      <c r="C6" s="340">
        <f>SUM(bahrain!C6,egypt!C6,jordan!C6,kuwait!C6,lebanon!C6,oman!C6,palestine!C6,qatar!C6,'saudi arabia'!C6,sudan!C6,syria!C6,UAE!C6,yemen!C6)</f>
        <v>498080.2831478282</v>
      </c>
      <c r="D6" s="340">
        <f>SUM(bahrain!D6,egypt!D6,jordan!D6,kuwait!D6,lebanon!D6,oman!D6,palestine!D6,qatar!D6,'saudi arabia'!D6,sudan!D6,syria!D6,UAE!D6,yemen!D6)</f>
        <v>404439.8517754654</v>
      </c>
      <c r="E6" s="340">
        <f>SUM(bahrain!E6,egypt!E6,jordan!E6,kuwait!E6,lebanon!E6,oman!E6,palestine!E6,qatar!E6,'saudi arabia'!E6,sudan!E6,syria!E6,UAE!E6,yemen!E6)</f>
        <v>449289.65039239865</v>
      </c>
      <c r="F6" s="177">
        <f>SUM(bahrain!F6,egypt!F6,jordan!F6,kuwait!F6,lebanon!F6,oman!F6,palestine!F6,qatar!F6,'saudi arabia'!F6,sudan!F6,syria!F6,UAE!F6,yemen!F6)</f>
        <v>467276.24295980105</v>
      </c>
      <c r="G6" s="18">
        <f>SUM(bahrain!G6,egypt!G6,jordan!G6,kuwait!G6,lebanon!G6,oman!G6,palestine!G6,qatar!G6,'saudi arabia'!G6,sudan!G6,syria!G6,UAE!G6,yemen!G6)</f>
        <v>329407.42805325164</v>
      </c>
      <c r="H6" s="18">
        <f>SUM(bahrain!H6,egypt!H6,jordan!H6,kuwait!H6,lebanon!H6,oman!H6,palestine!H6,qatar!H6,'saudi arabia'!H6,sudan!H6,syria!H6,UAE!H6,yemen!H6)</f>
        <v>743304.5883762675</v>
      </c>
      <c r="I6" s="18">
        <f>SUM(bahrain!I6,egypt!I6,jordan!I6,kuwait!I6,lebanon!I6,oman!I6,palestine!I6,qatar!I6,'saudi arabia'!I6,sudan!I6,syria!I6,UAE!I6,yemen!I6)</f>
        <v>513322.57090750086</v>
      </c>
      <c r="J6" s="18">
        <f>SUM(bahrain!J6,egypt!J6,jordan!J6,kuwait!J6,lebanon!J6,oman!J6,palestine!J6,qatar!J6,'saudi arabia'!J6,sudan!J6,syria!J6,UAE!J6,yemen!J6)</f>
        <v>653603.5662328613</v>
      </c>
      <c r="K6" s="177">
        <f>SUM(bahrain!K6,egypt!K6,jordan!K6,kuwait!K6,lebanon!K6,oman!K6,palestine!K6,qatar!K6,'saudi arabia'!K6,sudan!K6,syria!K6,UAE!K6,yemen!K6)</f>
        <v>792707.118162795</v>
      </c>
      <c r="L6" s="19" t="s">
        <v>11</v>
      </c>
      <c r="M6" s="15"/>
      <c r="N6" s="324" t="str">
        <f>IF(B6&lt;0.05,"x",".")</f>
        <v>.</v>
      </c>
      <c r="O6" s="324" t="str">
        <f aca="true" t="shared" si="1" ref="O6:W21">IF(C6&lt;0.05,"x",".")</f>
        <v>.</v>
      </c>
      <c r="P6" s="324" t="str">
        <f t="shared" si="1"/>
        <v>.</v>
      </c>
      <c r="Q6" s="324" t="str">
        <f t="shared" si="1"/>
        <v>.</v>
      </c>
      <c r="R6" s="324" t="str">
        <f t="shared" si="1"/>
        <v>.</v>
      </c>
      <c r="S6" s="324" t="str">
        <f t="shared" si="1"/>
        <v>.</v>
      </c>
      <c r="T6" s="324" t="str">
        <f t="shared" si="1"/>
        <v>.</v>
      </c>
      <c r="U6" s="324" t="str">
        <f t="shared" si="1"/>
        <v>.</v>
      </c>
      <c r="V6" s="324" t="str">
        <f t="shared" si="1"/>
        <v>.</v>
      </c>
      <c r="W6" s="324" t="str">
        <f t="shared" si="1"/>
        <v>.</v>
      </c>
    </row>
    <row r="7" spans="1:23" ht="12.75">
      <c r="A7" s="20" t="s">
        <v>12</v>
      </c>
      <c r="B7" s="21">
        <f>SUM(bahrain!B7,egypt!B7,jordan!B7,kuwait!B7,lebanon!B7,oman!B7,palestine!B7,qatar!B7,'saudi arabia'!B7,sudan!B7,syria!B7,UAE!B7,yemen!B7)</f>
        <v>169433.9533593248</v>
      </c>
      <c r="C7" s="21">
        <f>SUM(bahrain!C7,egypt!C7,jordan!C7,kuwait!C7,lebanon!C7,oman!C7,palestine!C7,qatar!C7,'saudi arabia'!C7,sudan!C7,syria!C7,UAE!C7,yemen!C7)</f>
        <v>225200.92256066267</v>
      </c>
      <c r="D7" s="21">
        <f>SUM(bahrain!D7,egypt!D7,jordan!D7,kuwait!D7,lebanon!D7,oman!D7,palestine!D7,qatar!D7,'saudi arabia'!D7,sudan!D7,syria!D7,UAE!D7,yemen!D7)</f>
        <v>184404.5179484181</v>
      </c>
      <c r="E7" s="21">
        <f>SUM(bahrain!E7,egypt!E7,jordan!E7,kuwait!E7,lebanon!E7,oman!E7,palestine!E7,qatar!E7,'saudi arabia'!E7,sudan!E7,syria!E7,UAE!E7,yemen!E7)</f>
        <v>191480.0164420564</v>
      </c>
      <c r="F7" s="178">
        <f>SUM(bahrain!F7,egypt!F7,jordan!F7,kuwait!F7,lebanon!F7,oman!F7,palestine!F7,qatar!F7,'saudi arabia'!F7,sudan!F7,syria!F7,UAE!F7,yemen!F7)</f>
        <v>195696.19362816168</v>
      </c>
      <c r="G7" s="21">
        <f>SUM(bahrain!G7,egypt!G7,jordan!G7,kuwait!G7,lebanon!G7,oman!G7,palestine!G7,qatar!G7,'saudi arabia'!G7,sudan!G7,syria!G7,UAE!G7,yemen!G7)</f>
        <v>46626.71908111278</v>
      </c>
      <c r="H7" s="21">
        <f>SUM(bahrain!H7,egypt!H7,jordan!H7,kuwait!H7,lebanon!H7,oman!H7,palestine!H7,qatar!H7,'saudi arabia'!H7,sudan!H7,syria!H7,UAE!H7,yemen!H7)</f>
        <v>196910.44173686192</v>
      </c>
      <c r="I7" s="21">
        <f>SUM(bahrain!I7,egypt!I7,jordan!I7,kuwait!I7,lebanon!I7,oman!I7,palestine!I7,qatar!I7,'saudi arabia'!I7,sudan!I7,syria!I7,UAE!I7,yemen!I7)</f>
        <v>116946.04054286564</v>
      </c>
      <c r="J7" s="21">
        <f>SUM(bahrain!J7,egypt!J7,jordan!J7,kuwait!J7,lebanon!J7,oman!J7,palestine!J7,qatar!J7,'saudi arabia'!J7,sudan!J7,syria!J7,UAE!J7,yemen!J7)</f>
        <v>163528.47307209906</v>
      </c>
      <c r="K7" s="178">
        <f>SUM(bahrain!K7,egypt!K7,jordan!K7,kuwait!K7,lebanon!K7,oman!K7,palestine!K7,qatar!K7,'saudi arabia'!K7,sudan!K7,syria!K7,UAE!K7,yemen!K7)</f>
        <v>232588.83553588233</v>
      </c>
      <c r="L7" s="23" t="s">
        <v>13</v>
      </c>
      <c r="N7" s="324" t="str">
        <f aca="true" t="shared" si="2" ref="N7:W25">IF(B7&lt;0.05,"x",".")</f>
        <v>.</v>
      </c>
      <c r="O7" s="324" t="str">
        <f t="shared" si="1"/>
        <v>.</v>
      </c>
      <c r="P7" s="324" t="str">
        <f t="shared" si="1"/>
        <v>.</v>
      </c>
      <c r="Q7" s="324" t="str">
        <f t="shared" si="1"/>
        <v>.</v>
      </c>
      <c r="R7" s="324" t="str">
        <f t="shared" si="1"/>
        <v>.</v>
      </c>
      <c r="S7" s="324" t="str">
        <f t="shared" si="1"/>
        <v>.</v>
      </c>
      <c r="T7" s="324" t="str">
        <f t="shared" si="1"/>
        <v>.</v>
      </c>
      <c r="U7" s="324" t="str">
        <f t="shared" si="1"/>
        <v>.</v>
      </c>
      <c r="V7" s="324" t="str">
        <f t="shared" si="1"/>
        <v>.</v>
      </c>
      <c r="W7" s="324" t="str">
        <f t="shared" si="1"/>
        <v>.</v>
      </c>
    </row>
    <row r="8" spans="1:23" ht="12.75">
      <c r="A8" s="24" t="s">
        <v>14</v>
      </c>
      <c r="B8" s="25">
        <f>SUM(bahrain!B8,egypt!B8,jordan!B8,kuwait!B8,lebanon!B8,oman!B8,palestine!B8,qatar!B8,'saudi arabia'!B8,sudan!B8,syria!B8,UAE!B8,yemen!B8)</f>
        <v>173481.67564150196</v>
      </c>
      <c r="C8" s="25">
        <f>SUM(bahrain!C8,egypt!C8,jordan!C8,kuwait!C8,lebanon!C8,oman!C8,palestine!C8,qatar!C8,'saudi arabia'!C8,sudan!C8,syria!C8,UAE!C8,yemen!C8)</f>
        <v>251365.55312116197</v>
      </c>
      <c r="D8" s="25">
        <f>SUM(bahrain!D8,egypt!D8,jordan!D8,kuwait!D8,lebanon!D8,oman!D8,palestine!D8,qatar!D8,'saudi arabia'!D8,sudan!D8,syria!D8,UAE!D8,yemen!D8)</f>
        <v>207373.68272691438</v>
      </c>
      <c r="E8" s="25">
        <f>SUM(bahrain!E8,egypt!E8,jordan!E8,kuwait!E8,lebanon!E8,oman!E8,palestine!E8,qatar!E8,'saudi arabia'!E8,sudan!E8,syria!E8,UAE!E8,yemen!E8)</f>
        <v>244423.69983380716</v>
      </c>
      <c r="F8" s="179">
        <f>SUM(bahrain!F8,egypt!F8,jordan!F8,kuwait!F8,lebanon!F8,oman!F8,palestine!F8,qatar!F8,'saudi arabia'!F8,sudan!F8,syria!F8,UAE!F8,yemen!F8)</f>
        <v>256718.4283549271</v>
      </c>
      <c r="G8" s="25">
        <f>SUM(bahrain!G8,egypt!G8,jordan!G8,kuwait!G8,lebanon!G8,oman!G8,palestine!G8,qatar!G8,'saudi arabia'!G8,sudan!G8,syria!G8,UAE!G8,yemen!G8)</f>
        <v>113908.52270354476</v>
      </c>
      <c r="H8" s="25">
        <f>SUM(bahrain!H8,egypt!H8,jordan!H8,kuwait!H8,lebanon!H8,oman!H8,palestine!H8,qatar!H8,'saudi arabia'!H8,sudan!H8,syria!H8,UAE!H8,yemen!H8)</f>
        <v>307677.83435944235</v>
      </c>
      <c r="I8" s="25">
        <f>SUM(bahrain!I8,egypt!I8,jordan!I8,kuwait!I8,lebanon!I8,oman!I8,palestine!I8,qatar!I8,'saudi arabia'!I8,sudan!I8,syria!I8,UAE!I8,yemen!I8)</f>
        <v>240996.61092470353</v>
      </c>
      <c r="J8" s="25">
        <f>SUM(bahrain!J8,egypt!J8,jordan!J8,kuwait!J8,lebanon!J8,oman!J8,palestine!J8,qatar!J8,'saudi arabia'!J8,sudan!J8,syria!J8,UAE!J8,yemen!J8)</f>
        <v>316360.4115895027</v>
      </c>
      <c r="K8" s="179">
        <f>SUM(bahrain!K8,egypt!K8,jordan!K8,kuwait!K8,lebanon!K8,oman!K8,palestine!K8,qatar!K8,'saudi arabia'!K8,sudan!K8,syria!K8,UAE!K8,yemen!K8)</f>
        <v>395345.81674122694</v>
      </c>
      <c r="L8" s="26" t="s">
        <v>15</v>
      </c>
      <c r="N8" s="324" t="str">
        <f t="shared" si="2"/>
        <v>.</v>
      </c>
      <c r="O8" s="324" t="str">
        <f t="shared" si="1"/>
        <v>.</v>
      </c>
      <c r="P8" s="324" t="str">
        <f t="shared" si="1"/>
        <v>.</v>
      </c>
      <c r="Q8" s="324" t="str">
        <f t="shared" si="1"/>
        <v>.</v>
      </c>
      <c r="R8" s="324" t="str">
        <f t="shared" si="1"/>
        <v>.</v>
      </c>
      <c r="S8" s="324" t="str">
        <f t="shared" si="1"/>
        <v>.</v>
      </c>
      <c r="T8" s="324" t="str">
        <f t="shared" si="1"/>
        <v>.</v>
      </c>
      <c r="U8" s="324" t="str">
        <f t="shared" si="1"/>
        <v>.</v>
      </c>
      <c r="V8" s="324" t="str">
        <f t="shared" si="1"/>
        <v>.</v>
      </c>
      <c r="W8" s="324" t="str">
        <f t="shared" si="1"/>
        <v>.</v>
      </c>
    </row>
    <row r="9" spans="1:23" ht="12.75">
      <c r="A9" s="24" t="s">
        <v>209</v>
      </c>
      <c r="B9" s="25">
        <f>SUM(bahrain!B9,egypt!B9,jordan!B9,kuwait!B9,lebanon!B9,oman!B9,palestine!B9,qatar!B9,'saudi arabia'!B9,sudan!B9,syria!B9,UAE!B9,yemen!B9)</f>
        <v>9118.623897402767</v>
      </c>
      <c r="C9" s="25">
        <f>SUM(bahrain!C9,egypt!C9,jordan!C9,kuwait!C9,lebanon!C9,oman!C9,palestine!C9,qatar!C9,'saudi arabia'!C9,sudan!C9,syria!C9,UAE!C9,yemen!C9)</f>
        <v>11548.822986141226</v>
      </c>
      <c r="D9" s="25">
        <f>SUM(bahrain!D9,egypt!D9,jordan!D9,kuwait!D9,lebanon!D9,oman!D9,palestine!D9,qatar!D9,'saudi arabia'!D9,sudan!D9,syria!D9,UAE!D9,yemen!D9)</f>
        <v>6955.581664656939</v>
      </c>
      <c r="E9" s="25">
        <f>SUM(bahrain!E9,egypt!E9,jordan!E9,kuwait!E9,lebanon!E9,oman!E9,palestine!E9,qatar!E9,'saudi arabia'!E9,sudan!E9,syria!E9,UAE!E9,yemen!E9)</f>
        <v>9060.313597732751</v>
      </c>
      <c r="F9" s="179">
        <f>SUM(bahrain!F9,egypt!F9,jordan!F9,kuwait!F9,lebanon!F9,oman!F9,palestine!F9,qatar!F9,'saudi arabia'!F9,sudan!F9,syria!F9,UAE!F9,yemen!F9)</f>
        <v>11764.769560813205</v>
      </c>
      <c r="G9" s="25">
        <f>SUM(bahrain!G9,egypt!G9,jordan!G9,kuwait!G9,lebanon!G9,oman!G9,palestine!G9,qatar!G9,'saudi arabia'!G9,sudan!G9,syria!G9,UAE!G9,yemen!G9)</f>
        <v>170838.8912092664</v>
      </c>
      <c r="H9" s="25">
        <f>SUM(bahrain!H9,egypt!H9,jordan!H9,kuwait!H9,lebanon!H9,oman!H9,palestine!H9,qatar!H9,'saudi arabia'!H9,sudan!H9,syria!H9,UAE!H9,yemen!H9)</f>
        <v>496642.7907809211</v>
      </c>
      <c r="I9" s="25">
        <f>SUM(bahrain!I9,egypt!I9,jordan!I9,kuwait!I9,lebanon!I9,oman!I9,palestine!I9,qatar!I9,'saudi arabia'!I9,sudan!I9,syria!I9,UAE!I9,yemen!I9)</f>
        <v>297082.675102816</v>
      </c>
      <c r="J9" s="25">
        <f>SUM(bahrain!J9,egypt!J9,jordan!J9,kuwait!J9,lebanon!J9,oman!J9,palestine!J9,qatar!J9,'saudi arabia'!J9,sudan!J9,syria!J9,UAE!J9,yemen!J9)</f>
        <v>378352.7564403353</v>
      </c>
      <c r="K9" s="179">
        <f>SUM(bahrain!K9,egypt!K9,jordan!K9,kuwait!K9,lebanon!K9,oman!K9,palestine!K9,qatar!K9,'saudi arabia'!K9,sudan!K9,syria!K9,UAE!K9,yemen!K9)</f>
        <v>479287.86891630944</v>
      </c>
      <c r="L9" s="26" t="s">
        <v>210</v>
      </c>
      <c r="N9" s="324" t="str">
        <f t="shared" si="2"/>
        <v>.</v>
      </c>
      <c r="O9" s="324" t="str">
        <f t="shared" si="1"/>
        <v>.</v>
      </c>
      <c r="P9" s="324" t="str">
        <f t="shared" si="1"/>
        <v>.</v>
      </c>
      <c r="Q9" s="324" t="str">
        <f t="shared" si="1"/>
        <v>.</v>
      </c>
      <c r="R9" s="324" t="str">
        <f t="shared" si="1"/>
        <v>.</v>
      </c>
      <c r="S9" s="324" t="str">
        <f t="shared" si="1"/>
        <v>.</v>
      </c>
      <c r="T9" s="324" t="str">
        <f t="shared" si="1"/>
        <v>.</v>
      </c>
      <c r="U9" s="324" t="str">
        <f t="shared" si="1"/>
        <v>.</v>
      </c>
      <c r="V9" s="324" t="str">
        <f t="shared" si="1"/>
        <v>.</v>
      </c>
      <c r="W9" s="324" t="str">
        <f t="shared" si="1"/>
        <v>.</v>
      </c>
    </row>
    <row r="10" spans="1:23" ht="13.5" thickBot="1">
      <c r="A10" s="27" t="s">
        <v>244</v>
      </c>
      <c r="B10" s="21">
        <f>SUM(bahrain!B10,egypt!B10,jordan!B10,kuwait!B10,lebanon!B10,oman!B10,palestine!B10,qatar!B10,'saudi arabia'!B10,sudan!B10,syria!B10,UAE!B10,yemen!B10)</f>
        <v>5796.7286233776385</v>
      </c>
      <c r="C10" s="21">
        <f>SUM(bahrain!C10,egypt!C10,jordan!C10,kuwait!C10,lebanon!C10,oman!C10,palestine!C10,qatar!C10,'saudi arabia'!C10,sudan!C10,syria!C10,UAE!C10,yemen!C10)</f>
        <v>14309.422764522467</v>
      </c>
      <c r="D10" s="21">
        <f>SUM(bahrain!D10,egypt!D10,jordan!D10,kuwait!D10,lebanon!D10,oman!D10,palestine!D10,qatar!D10,'saudi arabia'!D10,sudan!D10,syria!D10,UAE!D10,yemen!D10)</f>
        <v>8307.031662430893</v>
      </c>
      <c r="E10" s="21">
        <f>SUM(bahrain!E10,egypt!E10,jordan!E10,kuwait!E10,lebanon!E10,oman!E10,palestine!E10,qatar!E10,'saudi arabia'!E10,sudan!E10,syria!E10,UAE!E10,yemen!E10)</f>
        <v>7527.086155287989</v>
      </c>
      <c r="F10" s="178">
        <f>SUM(bahrain!F10,egypt!F10,jordan!F10,kuwait!F10,lebanon!F10,oman!F10,palestine!F10,qatar!F10,'saudi arabia'!F10,sudan!F10,syria!F10,UAE!F10,yemen!F10)</f>
        <v>7420.818050138055</v>
      </c>
      <c r="G10" s="21">
        <f>SUM(bahrain!G10,egypt!G10,jordan!G10,kuwait!G10,lebanon!G10,oman!G10,palestine!G10,qatar!G10,'saudi arabia'!G10,sudan!G10,syria!G10,UAE!G10,yemen!G10)</f>
        <v>26913.573426882907</v>
      </c>
      <c r="H10" s="21">
        <f>SUM(bahrain!H10,egypt!H10,jordan!H10,kuwait!H10,lebanon!H10,oman!H10,palestine!H10,qatar!H10,'saudi arabia'!H10,sudan!H10,syria!H10,UAE!H10,yemen!H10)</f>
        <v>36414.05395677709</v>
      </c>
      <c r="I10" s="21">
        <f>SUM(bahrain!I10,egypt!I10,jordan!I10,kuwait!I10,lebanon!I10,oman!I10,palestine!I10,qatar!I10,'saudi arabia'!I10,sudan!I10,syria!I10,UAE!I10,yemen!I10)</f>
        <v>30861.816128434</v>
      </c>
      <c r="J10" s="21">
        <f>SUM(bahrain!J10,egypt!J10,jordan!J10,kuwait!J10,lebanon!J10,oman!J10,palestine!J10,qatar!J10,'saudi arabia'!J10,sudan!J10,syria!J10,UAE!J10,yemen!J10)</f>
        <v>61902.18786288848</v>
      </c>
      <c r="K10" s="178">
        <f>SUM(bahrain!K10,egypt!K10,jordan!K10,kuwait!K10,lebanon!K10,oman!K10,palestine!K10,qatar!K10,'saudi arabia'!K10,sudan!K10,syria!K10,UAE!K10,yemen!K10)</f>
        <v>4378.786920898</v>
      </c>
      <c r="L10" s="28" t="s">
        <v>303</v>
      </c>
      <c r="N10" s="324" t="str">
        <f t="shared" si="2"/>
        <v>.</v>
      </c>
      <c r="O10" s="324" t="str">
        <f t="shared" si="1"/>
        <v>.</v>
      </c>
      <c r="P10" s="324" t="str">
        <f t="shared" si="1"/>
        <v>.</v>
      </c>
      <c r="Q10" s="324" t="str">
        <f t="shared" si="1"/>
        <v>.</v>
      </c>
      <c r="R10" s="324" t="str">
        <f t="shared" si="1"/>
        <v>.</v>
      </c>
      <c r="S10" s="324" t="str">
        <f t="shared" si="1"/>
        <v>.</v>
      </c>
      <c r="T10" s="324" t="str">
        <f t="shared" si="1"/>
        <v>.</v>
      </c>
      <c r="U10" s="324" t="str">
        <f t="shared" si="1"/>
        <v>.</v>
      </c>
      <c r="V10" s="324" t="str">
        <f t="shared" si="1"/>
        <v>.</v>
      </c>
      <c r="W10" s="324" t="str">
        <f t="shared" si="1"/>
        <v>.</v>
      </c>
    </row>
    <row r="11" spans="1:23" s="16" customFormat="1" ht="19.5" thickBot="1">
      <c r="A11" s="29" t="s">
        <v>20</v>
      </c>
      <c r="B11" s="30">
        <f>SUM(bahrain!B11,egypt!B11,jordan!B11,kuwait!B11,lebanon!B11,oman!B11,palestine!B11,qatar!B11,'saudi arabia'!B11,sudan!B11,syria!B11,UAE!B11,yemen!B11)</f>
        <v>114071.40499524024</v>
      </c>
      <c r="C11" s="30">
        <f>SUM(bahrain!C11,egypt!C11,jordan!C11,kuwait!C11,lebanon!C11,oman!C11,palestine!C11,qatar!C11,'saudi arabia'!C11,sudan!C11,syria!C11,UAE!C11,yemen!C11)</f>
        <v>156621.795690897</v>
      </c>
      <c r="D11" s="30">
        <f>SUM(bahrain!D11,egypt!D11,jordan!D11,kuwait!D11,lebanon!D11,oman!D11,palestine!D11,qatar!D11,'saudi arabia'!D11,sudan!D11,syria!D11,UAE!D11,yemen!D11)</f>
        <v>125515.00120421447</v>
      </c>
      <c r="E11" s="30">
        <f>SUM(bahrain!E11,egypt!E11,jordan!E11,kuwait!E11,lebanon!E11,oman!E11,palestine!E11,qatar!E11,'saudi arabia'!E11,sudan!E11,syria!E11,UAE!E11,yemen!E11)</f>
        <v>132858.83662631796</v>
      </c>
      <c r="F11" s="182">
        <f>SUM(bahrain!F11,egypt!F11,jordan!F11,kuwait!F11,lebanon!F11,oman!F11,palestine!F11,qatar!F11,'saudi arabia'!F11,sudan!F11,syria!F11,UAE!F11,yemen!F11)</f>
        <v>133778.2295193124</v>
      </c>
      <c r="G11" s="30">
        <f>SUM(bahrain!G11,egypt!G11,jordan!G11,kuwait!G11,lebanon!G11,oman!G11,palestine!G11,qatar!G11,'saudi arabia'!G11,sudan!G11,syria!G11,UAE!G11,yemen!G11)</f>
        <v>23095.25601469875</v>
      </c>
      <c r="H11" s="30">
        <f>SUM(bahrain!H11,egypt!H11,jordan!H11,kuwait!H11,lebanon!H11,oman!H11,palestine!H11,qatar!H11,'saudi arabia'!H11,sudan!H11,syria!H11,UAE!H11,yemen!H11)</f>
        <v>62072.752229195095</v>
      </c>
      <c r="I11" s="30">
        <f>SUM(bahrain!I11,egypt!I11,jordan!I11,kuwait!I11,lebanon!I11,oman!I11,palestine!I11,qatar!I11,'saudi arabia'!I11,sudan!I11,syria!I11,UAE!I11,yemen!I11)</f>
        <v>42537.33280359336</v>
      </c>
      <c r="J11" s="30">
        <f>SUM(bahrain!J11,egypt!J11,jordan!J11,kuwait!J11,lebanon!J11,oman!J11,palestine!J11,qatar!J11,'saudi arabia'!J11,sudan!J11,syria!J11,UAE!J11,yemen!J11)</f>
        <v>60125.05461967572</v>
      </c>
      <c r="K11" s="182">
        <f>SUM(bahrain!K11,egypt!K11,jordan!K11,kuwait!K11,lebanon!K11,oman!K11,palestine!K11,qatar!K11,'saudi arabia'!K11,sudan!K11,syria!K11,UAE!K11,yemen!K11)</f>
        <v>86758.66578816071</v>
      </c>
      <c r="L11" s="31" t="s">
        <v>21</v>
      </c>
      <c r="M11" s="15"/>
      <c r="N11" s="324" t="str">
        <f t="shared" si="2"/>
        <v>.</v>
      </c>
      <c r="O11" s="324" t="str">
        <f t="shared" si="1"/>
        <v>.</v>
      </c>
      <c r="P11" s="324" t="str">
        <f t="shared" si="1"/>
        <v>.</v>
      </c>
      <c r="Q11" s="324" t="str">
        <f t="shared" si="1"/>
        <v>.</v>
      </c>
      <c r="R11" s="324" t="str">
        <f t="shared" si="1"/>
        <v>.</v>
      </c>
      <c r="S11" s="324" t="str">
        <f t="shared" si="1"/>
        <v>.</v>
      </c>
      <c r="T11" s="324" t="str">
        <f t="shared" si="1"/>
        <v>.</v>
      </c>
      <c r="U11" s="324" t="str">
        <f t="shared" si="1"/>
        <v>.</v>
      </c>
      <c r="V11" s="324" t="str">
        <f t="shared" si="1"/>
        <v>.</v>
      </c>
      <c r="W11" s="324" t="str">
        <f t="shared" si="1"/>
        <v>.</v>
      </c>
    </row>
    <row r="12" spans="1:23" s="16" customFormat="1" ht="15" thickBot="1">
      <c r="A12" s="32" t="s">
        <v>246</v>
      </c>
      <c r="B12" s="33">
        <f>SUM(bahrain!B12,egypt!B12,jordan!B12,kuwait!B12,lebanon!B12,oman!B12,palestine!B12,qatar!B12,'saudi arabia'!B12,sudan!B12,syria!B12,UAE!B12,yemen!B12)</f>
        <v>98744.55902656596</v>
      </c>
      <c r="C12" s="33">
        <f>SUM(bahrain!C12,egypt!C12,jordan!C12,kuwait!C12,lebanon!C12,oman!C12,palestine!C12,qatar!C12,'saudi arabia'!C12,sudan!C12,syria!C12,UAE!C12,yemen!C12)</f>
        <v>129486.49092963366</v>
      </c>
      <c r="D12" s="33">
        <f>SUM(bahrain!D12,egypt!D12,jordan!D12,kuwait!D12,lebanon!D12,oman!D12,palestine!D12,qatar!D12,'saudi arabia'!D12,sudan!D12,syria!D12,UAE!D12,yemen!D12)</f>
        <v>108349.42194805095</v>
      </c>
      <c r="E12" s="33">
        <f>SUM(bahrain!E12,egypt!E12,jordan!E12,kuwait!E12,lebanon!E12,oman!E12,palestine!E12,qatar!E12,'saudi arabia'!E12,sudan!E12,syria!E12,UAE!E12,yemen!E12)</f>
        <v>112602.51742662508</v>
      </c>
      <c r="F12" s="67">
        <f>SUM(bahrain!F12,egypt!F12,jordan!F12,kuwait!F12,lebanon!F12,oman!F12,palestine!F12,qatar!F12,'saudi arabia'!F12,sudan!F12,syria!F12,UAE!F12,yemen!F12)</f>
        <v>115535.83792260804</v>
      </c>
      <c r="G12" s="33">
        <f>SUM(bahrain!G12,egypt!G12,jordan!G12,kuwait!G12,lebanon!G12,oman!G12,palestine!G12,qatar!G12,'saudi arabia'!G12,sudan!G12,syria!G12,UAE!G12,yemen!G12)</f>
        <v>20935.9975803247</v>
      </c>
      <c r="H12" s="33">
        <f>SUM(bahrain!H12,egypt!H12,jordan!H12,kuwait!H12,lebanon!H12,oman!H12,palestine!H12,qatar!H12,'saudi arabia'!H12,sudan!H12,syria!H12,UAE!H12,yemen!H12)</f>
        <v>59045.85932122261</v>
      </c>
      <c r="I12" s="33">
        <f>SUM(bahrain!I12,egypt!I12,jordan!I12,kuwait!I12,lebanon!I12,oman!I12,palestine!I12,qatar!I12,'saudi arabia'!I12,sudan!I12,syria!I12,UAE!I12,yemen!I12)</f>
        <v>40880.2935890203</v>
      </c>
      <c r="J12" s="33">
        <f>SUM(bahrain!J12,egypt!J12,jordan!J12,kuwait!J12,lebanon!J12,oman!J12,palestine!J12,qatar!J12,'saudi arabia'!J12,sudan!J12,syria!J12,UAE!J12,yemen!J12)</f>
        <v>57914.50375138816</v>
      </c>
      <c r="K12" s="67">
        <f>SUM(bahrain!K12,egypt!K12,jordan!K12,kuwait!K12,lebanon!K12,oman!K12,palestine!K12,qatar!K12,'saudi arabia'!K12,sudan!K12,syria!K12,UAE!K12,yemen!K12)</f>
        <v>83847.69937955904</v>
      </c>
      <c r="L12" s="35" t="s">
        <v>247</v>
      </c>
      <c r="M12" s="15"/>
      <c r="N12" s="324" t="str">
        <f t="shared" si="2"/>
        <v>.</v>
      </c>
      <c r="O12" s="324" t="str">
        <f t="shared" si="1"/>
        <v>.</v>
      </c>
      <c r="P12" s="324" t="str">
        <f t="shared" si="1"/>
        <v>.</v>
      </c>
      <c r="Q12" s="324" t="str">
        <f t="shared" si="1"/>
        <v>.</v>
      </c>
      <c r="R12" s="324" t="str">
        <f t="shared" si="1"/>
        <v>.</v>
      </c>
      <c r="S12" s="324" t="str">
        <f t="shared" si="1"/>
        <v>.</v>
      </c>
      <c r="T12" s="324" t="str">
        <f t="shared" si="1"/>
        <v>.</v>
      </c>
      <c r="U12" s="324" t="str">
        <f t="shared" si="1"/>
        <v>.</v>
      </c>
      <c r="V12" s="324" t="str">
        <f t="shared" si="1"/>
        <v>.</v>
      </c>
      <c r="W12" s="324" t="str">
        <f t="shared" si="1"/>
        <v>.</v>
      </c>
    </row>
    <row r="13" spans="1:23" ht="12.75">
      <c r="A13" s="20" t="s">
        <v>24</v>
      </c>
      <c r="B13" s="22">
        <f>SUM(bahrain!B13,egypt!B13,jordan!B13,kuwait!B13,lebanon!B13,oman!B13,palestine!B13,qatar!B13,'saudi arabia'!B13,sudan!B13,syria!B13,UAE!B13,yemen!B13)</f>
        <v>94897.7927015619</v>
      </c>
      <c r="C13" s="22">
        <f>SUM(bahrain!C13,egypt!C13,jordan!C13,kuwait!C13,lebanon!C13,oman!C13,palestine!C13,qatar!C13,'saudi arabia'!C13,sudan!C13,syria!C13,UAE!C13,yemen!C13)</f>
        <v>122840.78888498116</v>
      </c>
      <c r="D13" s="22">
        <f>SUM(bahrain!D13,egypt!D13,jordan!D13,kuwait!D13,lebanon!D13,oman!D13,palestine!D13,qatar!D13,'saudi arabia'!D13,sudan!D13,syria!D13,UAE!D13,yemen!D13)</f>
        <v>103685.2408623934</v>
      </c>
      <c r="E13" s="22">
        <f>SUM(bahrain!E13,egypt!E13,jordan!E13,kuwait!E13,lebanon!E13,oman!E13,palestine!E13,qatar!E13,'saudi arabia'!E13,sudan!E13,syria!E13,UAE!E13,yemen!E13)</f>
        <v>109370.48585148517</v>
      </c>
      <c r="F13" s="202">
        <f>SUM(bahrain!F13,egypt!F13,jordan!F13,kuwait!F13,lebanon!F13,oman!F13,palestine!F13,qatar!F13,'saudi arabia'!F13,sudan!F13,syria!F13,UAE!F13,yemen!F13)</f>
        <v>109109.410751504</v>
      </c>
      <c r="G13" s="22">
        <f>SUM(bahrain!G13,egypt!G13,jordan!G13,kuwait!G13,lebanon!G13,oman!G13,palestine!G13,qatar!G13,'saudi arabia'!G13,sudan!G13,syria!G13,UAE!G13,yemen!G13)</f>
        <v>18662.55183145583</v>
      </c>
      <c r="H13" s="22">
        <f>SUM(bahrain!H13,egypt!H13,jordan!H13,kuwait!H13,lebanon!H13,oman!H13,palestine!H13,qatar!H13,'saudi arabia'!H13,sudan!H13,syria!H13,UAE!H13,yemen!H13)</f>
        <v>56673.00216418271</v>
      </c>
      <c r="I13" s="22">
        <f>SUM(bahrain!I13,egypt!I13,jordan!I13,kuwait!I13,lebanon!I13,oman!I13,palestine!I13,qatar!I13,'saudi arabia'!I13,sudan!I13,syria!I13,UAE!I13,yemen!I13)</f>
        <v>35070.23318338606</v>
      </c>
      <c r="J13" s="22">
        <f>SUM(bahrain!J13,egypt!J13,jordan!J13,kuwait!J13,lebanon!J13,oman!J13,palestine!J13,qatar!J13,'saudi arabia'!J13,sudan!J13,syria!J13,UAE!J13,yemen!J13)</f>
        <v>52242.22267615304</v>
      </c>
      <c r="K13" s="202">
        <f>SUM(bahrain!K13,egypt!K13,jordan!K13,kuwait!K13,lebanon!K13,oman!K13,palestine!K13,qatar!K13,'saudi arabia'!K13,sudan!K13,syria!K13,UAE!K13,yemen!K13)</f>
        <v>79121.25205844012</v>
      </c>
      <c r="L13" s="254" t="s">
        <v>215</v>
      </c>
      <c r="N13" s="324" t="str">
        <f t="shared" si="2"/>
        <v>.</v>
      </c>
      <c r="O13" s="324" t="str">
        <f t="shared" si="1"/>
        <v>.</v>
      </c>
      <c r="P13" s="324" t="str">
        <f t="shared" si="1"/>
        <v>.</v>
      </c>
      <c r="Q13" s="324" t="str">
        <f t="shared" si="1"/>
        <v>.</v>
      </c>
      <c r="R13" s="324" t="str">
        <f t="shared" si="1"/>
        <v>.</v>
      </c>
      <c r="S13" s="324" t="str">
        <f t="shared" si="1"/>
        <v>.</v>
      </c>
      <c r="T13" s="324" t="str">
        <f t="shared" si="1"/>
        <v>.</v>
      </c>
      <c r="U13" s="324" t="str">
        <f t="shared" si="1"/>
        <v>.</v>
      </c>
      <c r="V13" s="324" t="str">
        <f t="shared" si="1"/>
        <v>.</v>
      </c>
      <c r="W13" s="324" t="str">
        <f t="shared" si="1"/>
        <v>.</v>
      </c>
    </row>
    <row r="14" spans="1:23" ht="12.75">
      <c r="A14" s="39" t="s">
        <v>26</v>
      </c>
      <c r="B14" s="21">
        <f>SUM(bahrain!B14,egypt!B14,jordan!B14,kuwait!B14,lebanon!B14,oman!B14,palestine!B14,qatar!B14,'saudi arabia'!B14,sudan!B14,syria!B14,UAE!B14,yemen!B14)</f>
        <v>89792.82158643875</v>
      </c>
      <c r="C14" s="21">
        <f>SUM(bahrain!C14,egypt!C14,jordan!C14,kuwait!C14,lebanon!C14,oman!C14,palestine!C14,qatar!C14,'saudi arabia'!C14,sudan!C14,syria!C14,UAE!C14,yemen!C14)</f>
        <v>114855.649535828</v>
      </c>
      <c r="D14" s="21">
        <f>SUM(bahrain!D14,egypt!D14,jordan!D14,kuwait!D14,lebanon!D14,oman!D14,palestine!D14,qatar!D14,'saudi arabia'!D14,sudan!D14,syria!D14,UAE!D14,yemen!D14)</f>
        <v>98478.69802750071</v>
      </c>
      <c r="E14" s="21">
        <f>SUM(bahrain!E14,egypt!E14,jordan!E14,kuwait!E14,lebanon!E14,oman!E14,palestine!E14,qatar!E14,'saudi arabia'!E14,sudan!E14,syria!E14,UAE!E14,yemen!E14)</f>
        <v>102486.86409952906</v>
      </c>
      <c r="F14" s="178">
        <f>SUM(bahrain!F14,egypt!F14,jordan!F14,kuwait!F14,lebanon!F14,oman!F14,palestine!F14,qatar!F14,'saudi arabia'!F14,sudan!F14,syria!F14,UAE!F14,yemen!F14)</f>
        <v>103524.08775706249</v>
      </c>
      <c r="G14" s="21">
        <f>SUM(bahrain!G14,egypt!G14,jordan!G14,kuwait!G14,lebanon!G14,oman!G14,palestine!G14,qatar!G14,'saudi arabia'!G14,sudan!G14,syria!G14,UAE!G14,yemen!G14)</f>
        <v>17978.74957366883</v>
      </c>
      <c r="H14" s="21">
        <f>SUM(bahrain!H14,egypt!H14,jordan!H14,kuwait!H14,lebanon!H14,oman!H14,palestine!H14,qatar!H14,'saudi arabia'!H14,sudan!H14,syria!H14,UAE!H14,yemen!H14)</f>
        <v>55209.518689599776</v>
      </c>
      <c r="I14" s="21">
        <f>SUM(bahrain!I14,egypt!I14,jordan!I14,kuwait!I14,lebanon!I14,oman!I14,palestine!I14,qatar!I14,'saudi arabia'!I14,sudan!I14,syria!I14,UAE!I14,yemen!I14)</f>
        <v>34335.96489894605</v>
      </c>
      <c r="J14" s="21">
        <f>SUM(bahrain!J14,egypt!J14,jordan!J14,kuwait!J14,lebanon!J14,oman!J14,palestine!J14,qatar!J14,'saudi arabia'!J14,sudan!J14,syria!J14,UAE!J14,yemen!J14)</f>
        <v>51338.7792961021</v>
      </c>
      <c r="K14" s="178">
        <f>SUM(bahrain!K14,egypt!K14,jordan!K14,kuwait!K14,lebanon!K14,oman!K14,palestine!K14,qatar!K14,'saudi arabia'!K14,sudan!K14,syria!K14,UAE!K14,yemen!K14)</f>
        <v>77594.80982577009</v>
      </c>
      <c r="L14" s="40" t="s">
        <v>27</v>
      </c>
      <c r="N14" s="324" t="str">
        <f t="shared" si="2"/>
        <v>.</v>
      </c>
      <c r="O14" s="324" t="str">
        <f t="shared" si="1"/>
        <v>.</v>
      </c>
      <c r="P14" s="324" t="str">
        <f t="shared" si="1"/>
        <v>.</v>
      </c>
      <c r="Q14" s="324" t="str">
        <f t="shared" si="1"/>
        <v>.</v>
      </c>
      <c r="R14" s="324" t="str">
        <f t="shared" si="1"/>
        <v>.</v>
      </c>
      <c r="S14" s="324" t="str">
        <f t="shared" si="1"/>
        <v>.</v>
      </c>
      <c r="T14" s="324" t="str">
        <f t="shared" si="1"/>
        <v>.</v>
      </c>
      <c r="U14" s="324" t="str">
        <f t="shared" si="1"/>
        <v>.</v>
      </c>
      <c r="V14" s="324" t="str">
        <f t="shared" si="1"/>
        <v>.</v>
      </c>
      <c r="W14" s="324" t="str">
        <f t="shared" si="1"/>
        <v>.</v>
      </c>
    </row>
    <row r="15" spans="1:23" ht="12.75">
      <c r="A15" s="41" t="s">
        <v>28</v>
      </c>
      <c r="B15" s="42">
        <f>SUM(bahrain!B15,egypt!B15,jordan!B15,kuwait!B15,lebanon!B15,oman!B15,palestine!B15,qatar!B15,'saudi arabia'!B15,sudan!B15,syria!B15,UAE!B15,yemen!B15)</f>
        <v>1920.736362708504</v>
      </c>
      <c r="C15" s="42">
        <f>SUM(bahrain!C15,egypt!C15,jordan!C15,kuwait!C15,lebanon!C15,oman!C15,palestine!C15,qatar!C15,'saudi arabia'!C15,sudan!C15,syria!C15,UAE!C15,yemen!C15)</f>
        <v>2492.196804112119</v>
      </c>
      <c r="D15" s="42">
        <f>SUM(bahrain!D15,egypt!D15,jordan!D15,kuwait!D15,lebanon!D15,oman!D15,palestine!D15,qatar!D15,'saudi arabia'!D15,sudan!D15,syria!D15,UAE!D15,yemen!D15)</f>
        <v>2376.6361429807503</v>
      </c>
      <c r="E15" s="42">
        <f>SUM(bahrain!E15,egypt!E15,jordan!E15,kuwait!E15,lebanon!E15,oman!E15,palestine!E15,qatar!E15,'saudi arabia'!E15,sudan!E15,syria!E15,UAE!E15,yemen!E15)</f>
        <v>2192.9709708089313</v>
      </c>
      <c r="F15" s="185">
        <f>SUM(bahrain!F15,egypt!F15,jordan!F15,kuwait!F15,lebanon!F15,oman!F15,palestine!F15,qatar!F15,'saudi arabia'!F15,sudan!F15,syria!F15,UAE!F15,yemen!F15)</f>
        <v>2500.6967816402034</v>
      </c>
      <c r="G15" s="42">
        <f>SUM(bahrain!G15,egypt!G15,jordan!G15,kuwait!G15,lebanon!G15,oman!G15,palestine!G15,qatar!G15,'saudi arabia'!G15,sudan!G15,syria!G15,UAE!G15,yemen!G15)</f>
        <v>44.97141715906142</v>
      </c>
      <c r="H15" s="42">
        <f>SUM(bahrain!H15,egypt!H15,jordan!H15,kuwait!H15,lebanon!H15,oman!H15,palestine!H15,qatar!H15,'saudi arabia'!H15,sudan!H15,syria!H15,UAE!H15,yemen!H15)</f>
        <v>201.49731822638682</v>
      </c>
      <c r="I15" s="42">
        <f>SUM(bahrain!I15,egypt!I15,jordan!I15,kuwait!I15,lebanon!I15,oman!I15,palestine!I15,qatar!I15,'saudi arabia'!I15,sudan!I15,syria!I15,UAE!I15,yemen!I15)</f>
        <v>57.368105120392315</v>
      </c>
      <c r="J15" s="42">
        <f>SUM(bahrain!J15,egypt!J15,jordan!J15,kuwait!J15,lebanon!J15,oman!J15,palestine!J15,qatar!J15,'saudi arabia'!J15,sudan!J15,syria!J15,UAE!J15,yemen!J15)</f>
        <v>256.2893918531943</v>
      </c>
      <c r="K15" s="185">
        <f>SUM(bahrain!K15,egypt!K15,jordan!K15,kuwait!K15,lebanon!K15,oman!K15,palestine!K15,qatar!K15,'saudi arabia'!K15,sudan!K15,syria!K15,UAE!K15,yemen!K15)</f>
        <v>70.68884939943842</v>
      </c>
      <c r="L15" s="43" t="s">
        <v>29</v>
      </c>
      <c r="N15" s="324" t="str">
        <f t="shared" si="2"/>
        <v>.</v>
      </c>
      <c r="O15" s="324" t="str">
        <f t="shared" si="1"/>
        <v>.</v>
      </c>
      <c r="P15" s="324" t="str">
        <f t="shared" si="1"/>
        <v>.</v>
      </c>
      <c r="Q15" s="324" t="str">
        <f t="shared" si="1"/>
        <v>.</v>
      </c>
      <c r="R15" s="324" t="str">
        <f t="shared" si="1"/>
        <v>.</v>
      </c>
      <c r="S15" s="324" t="str">
        <f t="shared" si="1"/>
        <v>.</v>
      </c>
      <c r="T15" s="324" t="str">
        <f t="shared" si="1"/>
        <v>.</v>
      </c>
      <c r="U15" s="324" t="str">
        <f t="shared" si="1"/>
        <v>.</v>
      </c>
      <c r="V15" s="324" t="str">
        <f t="shared" si="1"/>
        <v>.</v>
      </c>
      <c r="W15" s="324" t="str">
        <f t="shared" si="1"/>
        <v>.</v>
      </c>
    </row>
    <row r="16" spans="1:23" ht="12.75">
      <c r="A16" s="41" t="s">
        <v>30</v>
      </c>
      <c r="B16" s="42">
        <f>SUM(bahrain!B16,egypt!B16,jordan!B16,kuwait!B16,lebanon!B16,oman!B16,palestine!B16,qatar!B16,'saudi arabia'!B16,sudan!B16,syria!B16,UAE!B16,yemen!B16)</f>
        <v>4358.470557383848</v>
      </c>
      <c r="C16" s="42">
        <f>SUM(bahrain!C16,egypt!C16,jordan!C16,kuwait!C16,lebanon!C16,oman!C16,palestine!C16,qatar!C16,'saudi arabia'!C16,sudan!C16,syria!C16,UAE!C16,yemen!C16)</f>
        <v>6320.522494223342</v>
      </c>
      <c r="D16" s="42">
        <f>SUM(bahrain!D16,egypt!D16,jordan!D16,kuwait!D16,lebanon!D16,oman!D16,palestine!D16,qatar!D16,'saudi arabia'!D16,sudan!D16,syria!D16,UAE!D16,yemen!D16)</f>
        <v>4886.821546464404</v>
      </c>
      <c r="E16" s="42">
        <f>SUM(bahrain!E16,egypt!E16,jordan!E16,kuwait!E16,lebanon!E16,oman!E16,palestine!E16,qatar!E16,'saudi arabia'!E16,sudan!E16,syria!E16,UAE!E16,yemen!E16)</f>
        <v>5240.17569660055</v>
      </c>
      <c r="F16" s="185">
        <f>SUM(bahrain!F16,egypt!F16,jordan!F16,kuwait!F16,lebanon!F16,oman!F16,palestine!F16,qatar!F16,'saudi arabia'!F16,sudan!F16,syria!F16,UAE!F16,yemen!F16)</f>
        <v>6425.186345625509</v>
      </c>
      <c r="G16" s="42">
        <f>SUM(bahrain!G16,egypt!G16,jordan!G16,kuwait!G16,lebanon!G16,oman!G16,palestine!G16,qatar!G16,'saudi arabia'!G16,sudan!G16,syria!G16,UAE!G16,yemen!G16)</f>
        <v>2795.509147534003</v>
      </c>
      <c r="H16" s="42">
        <f>SUM(bahrain!H16,egypt!H16,jordan!H16,kuwait!H16,lebanon!H16,oman!H16,palestine!H16,qatar!H16,'saudi arabia'!H16,sudan!H16,syria!H16,UAE!H16,yemen!H16)</f>
        <v>7092.861184578291</v>
      </c>
      <c r="I16" s="42">
        <f>SUM(bahrain!I16,egypt!I16,jordan!I16,kuwait!I16,lebanon!I16,oman!I16,palestine!I16,qatar!I16,'saudi arabia'!I16,sudan!I16,syria!I16,UAE!I16,yemen!I16)</f>
        <v>5186.009791586353</v>
      </c>
      <c r="J16" s="42">
        <f>SUM(bahrain!J16,egypt!J16,jordan!J16,kuwait!J16,lebanon!J16,oman!J16,palestine!J16,qatar!J16,'saudi arabia'!J16,sudan!J16,syria!J16,UAE!J16,yemen!J16)</f>
        <v>6404.89853353138</v>
      </c>
      <c r="K16" s="185">
        <f>SUM(bahrain!K16,egypt!K16,jordan!K16,kuwait!K16,lebanon!K16,oman!K16,palestine!K16,qatar!K16,'saudi arabia'!K16,sudan!K16,syria!K16,UAE!K16,yemen!K16)</f>
        <v>10267.492767292182</v>
      </c>
      <c r="L16" s="43" t="s">
        <v>31</v>
      </c>
      <c r="N16" s="324" t="str">
        <f t="shared" si="2"/>
        <v>.</v>
      </c>
      <c r="O16" s="324" t="str">
        <f t="shared" si="1"/>
        <v>.</v>
      </c>
      <c r="P16" s="324" t="str">
        <f t="shared" si="1"/>
        <v>.</v>
      </c>
      <c r="Q16" s="324" t="str">
        <f t="shared" si="1"/>
        <v>.</v>
      </c>
      <c r="R16" s="324" t="str">
        <f t="shared" si="1"/>
        <v>.</v>
      </c>
      <c r="S16" s="324" t="str">
        <f t="shared" si="1"/>
        <v>.</v>
      </c>
      <c r="T16" s="324" t="str">
        <f t="shared" si="1"/>
        <v>.</v>
      </c>
      <c r="U16" s="324" t="str">
        <f t="shared" si="1"/>
        <v>.</v>
      </c>
      <c r="V16" s="324" t="str">
        <f t="shared" si="1"/>
        <v>.</v>
      </c>
      <c r="W16" s="324" t="str">
        <f t="shared" si="1"/>
        <v>.</v>
      </c>
    </row>
    <row r="17" spans="1:23" ht="12.75">
      <c r="A17" s="41" t="s">
        <v>32</v>
      </c>
      <c r="B17" s="42">
        <f>SUM(bahrain!B17,egypt!B17,jordan!B17,kuwait!B17,lebanon!B17,oman!B17,palestine!B17,qatar!B17,'saudi arabia'!B17,sudan!B17,syria!B17,UAE!B17,yemen!B17)</f>
        <v>1208.4674844670415</v>
      </c>
      <c r="C17" s="42">
        <f>SUM(bahrain!C17,egypt!C17,jordan!C17,kuwait!C17,lebanon!C17,oman!C17,palestine!C17,qatar!C17,'saudi arabia'!C17,sudan!C17,syria!C17,UAE!C17,yemen!C17)</f>
        <v>1343.1031048521465</v>
      </c>
      <c r="D17" s="42">
        <f>SUM(bahrain!D17,egypt!D17,jordan!D17,kuwait!D17,lebanon!D17,oman!D17,palestine!D17,qatar!D17,'saudi arabia'!D17,sudan!D17,syria!D17,UAE!D17,yemen!D17)</f>
        <v>1387.9772463926101</v>
      </c>
      <c r="E17" s="42">
        <f>SUM(bahrain!E17,egypt!E17,jordan!E17,kuwait!E17,lebanon!E17,oman!E17,palestine!E17,qatar!E17,'saudi arabia'!E17,sudan!E17,syria!E17,UAE!E17,yemen!E17)</f>
        <v>1619.0422530363019</v>
      </c>
      <c r="F17" s="185">
        <f>SUM(bahrain!F17,egypt!F17,jordan!F17,kuwait!F17,lebanon!F17,oman!F17,palestine!F17,qatar!F17,'saudi arabia'!F17,sudan!F17,syria!F17,UAE!F17,yemen!F17)</f>
        <v>1661.0026387785508</v>
      </c>
      <c r="G17" s="21">
        <f>SUM(bahrain!G17,egypt!G17,jordan!G17,kuwait!G17,lebanon!G17,oman!G17,palestine!G17,qatar!G17,'saudi arabia'!G17,sudan!G17,syria!G17,UAE!G17,yemen!G17)</f>
        <v>49.73999961052377</v>
      </c>
      <c r="H17" s="21">
        <f>SUM(bahrain!H17,egypt!H17,jordan!H17,kuwait!H17,lebanon!H17,oman!H17,palestine!H17,qatar!H17,'saudi arabia'!H17,sudan!H17,syria!H17,UAE!H17,yemen!H17)</f>
        <v>56.98614055665102</v>
      </c>
      <c r="I17" s="21">
        <f>SUM(bahrain!I17,egypt!I17,jordan!I17,kuwait!I17,lebanon!I17,oman!I17,palestine!I17,qatar!I17,'saudi arabia'!I17,sudan!I17,syria!I17,UAE!I17,yemen!I17)</f>
        <v>67.62370395627302</v>
      </c>
      <c r="J17" s="21">
        <f>SUM(bahrain!J17,egypt!J17,jordan!J17,kuwait!J17,lebanon!J17,oman!J17,palestine!J17,qatar!J17,'saudi arabia'!J17,sudan!J17,syria!J17,UAE!J17,yemen!J17)</f>
        <v>55.03308148544403</v>
      </c>
      <c r="K17" s="178">
        <f>SUM(bahrain!K17,egypt!K17,jordan!K17,kuwait!K17,lebanon!K17,oman!K17,palestine!K17,qatar!K17,'saudi arabia'!K17,sudan!K17,syria!K17,UAE!K17,yemen!K17)</f>
        <v>145.05075915236648</v>
      </c>
      <c r="L17" s="43" t="s">
        <v>305</v>
      </c>
      <c r="N17" s="324" t="str">
        <f t="shared" si="2"/>
        <v>.</v>
      </c>
      <c r="O17" s="324" t="str">
        <f t="shared" si="1"/>
        <v>.</v>
      </c>
      <c r="P17" s="324" t="str">
        <f t="shared" si="1"/>
        <v>.</v>
      </c>
      <c r="Q17" s="324" t="str">
        <f t="shared" si="1"/>
        <v>.</v>
      </c>
      <c r="R17" s="324" t="str">
        <f t="shared" si="1"/>
        <v>.</v>
      </c>
      <c r="S17" s="324" t="str">
        <f t="shared" si="1"/>
        <v>.</v>
      </c>
      <c r="T17" s="324" t="str">
        <f t="shared" si="1"/>
        <v>.</v>
      </c>
      <c r="U17" s="324" t="str">
        <f t="shared" si="1"/>
        <v>.</v>
      </c>
      <c r="V17" s="324" t="str">
        <f t="shared" si="1"/>
        <v>.</v>
      </c>
      <c r="W17" s="324" t="str">
        <f t="shared" si="1"/>
        <v>.</v>
      </c>
    </row>
    <row r="18" spans="1:23" ht="12.75">
      <c r="A18" s="41" t="s">
        <v>34</v>
      </c>
      <c r="B18" s="42">
        <f>SUM(bahrain!B18,egypt!B18,jordan!B18,kuwait!B18,lebanon!B18,oman!B18,palestine!B18,qatar!B18,'saudi arabia'!B18,sudan!B18,syria!B18,UAE!B18,yemen!B18)</f>
        <v>3000.804032444314</v>
      </c>
      <c r="C18" s="42">
        <f>SUM(bahrain!C18,egypt!C18,jordan!C18,kuwait!C18,lebanon!C18,oman!C18,palestine!C18,qatar!C18,'saudi arabia'!C18,sudan!C18,syria!C18,UAE!C18,yemen!C18)</f>
        <v>3509.1733849783864</v>
      </c>
      <c r="D18" s="42">
        <f>SUM(bahrain!D18,egypt!D18,jordan!D18,kuwait!D18,lebanon!D18,oman!D18,palestine!D18,qatar!D18,'saudi arabia'!D18,sudan!D18,syria!D18,UAE!D18,yemen!D18)</f>
        <v>1849.9565587513828</v>
      </c>
      <c r="E18" s="42">
        <f>SUM(bahrain!E18,egypt!E18,jordan!E18,kuwait!E18,lebanon!E18,oman!E18,palestine!E18,qatar!E18,'saudi arabia'!E18,sudan!E18,syria!E18,UAE!E18,yemen!E18)</f>
        <v>1408.632641883347</v>
      </c>
      <c r="F18" s="185">
        <f>SUM(bahrain!F18,egypt!F18,jordan!F18,kuwait!F18,lebanon!F18,oman!F18,palestine!F18,qatar!F18,'saudi arabia'!F18,sudan!F18,syria!F18,UAE!F18,yemen!F18)</f>
        <v>1546.6885657297557</v>
      </c>
      <c r="G18" s="42">
        <f>SUM(bahrain!G18,egypt!G18,jordan!G18,kuwait!G18,lebanon!G18,oman!G18,palestine!G18,qatar!G18,'saudi arabia'!G18,sudan!G18,syria!G18,UAE!G18,yemen!G18)</f>
        <v>108.32992090851084</v>
      </c>
      <c r="H18" s="42">
        <f>SUM(bahrain!H18,egypt!H18,jordan!H18,kuwait!H18,lebanon!H18,oman!H18,palestine!H18,qatar!H18,'saudi arabia'!H18,sudan!H18,syria!H18,UAE!H18,yemen!H18)</f>
        <v>193.21803148543074</v>
      </c>
      <c r="I18" s="42">
        <f>SUM(bahrain!I18,egypt!I18,jordan!I18,kuwait!I18,lebanon!I18,oman!I18,palestine!I18,qatar!I18,'saudi arabia'!I18,sudan!I18,syria!I18,UAE!I18,yemen!I18)</f>
        <v>110.20072333528258</v>
      </c>
      <c r="J18" s="42">
        <f>SUM(bahrain!J18,egypt!J18,jordan!J18,kuwait!J18,lebanon!J18,oman!J18,palestine!J18,qatar!J18,'saudi arabia'!J18,sudan!J18,syria!J18,UAE!J18,yemen!J18)</f>
        <v>147.00301964125399</v>
      </c>
      <c r="K18" s="185">
        <f>SUM(bahrain!K18,egypt!K18,jordan!K18,kuwait!K18,lebanon!K18,oman!K18,palestine!K18,qatar!K18,'saudi arabia'!K18,sudan!K18,syria!K18,UAE!K18,yemen!K18)</f>
        <v>147.78311524140437</v>
      </c>
      <c r="L18" s="43" t="s">
        <v>35</v>
      </c>
      <c r="N18" s="324" t="str">
        <f t="shared" si="2"/>
        <v>.</v>
      </c>
      <c r="O18" s="324" t="str">
        <f t="shared" si="1"/>
        <v>.</v>
      </c>
      <c r="P18" s="324" t="str">
        <f t="shared" si="1"/>
        <v>.</v>
      </c>
      <c r="Q18" s="324" t="str">
        <f t="shared" si="1"/>
        <v>.</v>
      </c>
      <c r="R18" s="324" t="str">
        <f t="shared" si="1"/>
        <v>.</v>
      </c>
      <c r="S18" s="324" t="str">
        <f t="shared" si="1"/>
        <v>.</v>
      </c>
      <c r="T18" s="324" t="str">
        <f t="shared" si="1"/>
        <v>.</v>
      </c>
      <c r="U18" s="324" t="str">
        <f t="shared" si="1"/>
        <v>.</v>
      </c>
      <c r="V18" s="324" t="str">
        <f t="shared" si="1"/>
        <v>.</v>
      </c>
      <c r="W18" s="324" t="str">
        <f t="shared" si="1"/>
        <v>.</v>
      </c>
    </row>
    <row r="19" spans="1:23" ht="12.75">
      <c r="A19" s="41" t="s">
        <v>36</v>
      </c>
      <c r="B19" s="42">
        <f>SUM(bahrain!B19,egypt!B19,jordan!B19,kuwait!B19,lebanon!B19,oman!B19,palestine!B19,qatar!B19,'saudi arabia'!B19,sudan!B19,syria!B19,UAE!B19,yemen!B19)</f>
        <v>10642.267436378308</v>
      </c>
      <c r="C19" s="42">
        <f>SUM(bahrain!C19,egypt!C19,jordan!C19,kuwait!C19,lebanon!C19,oman!C19,palestine!C19,qatar!C19,'saudi arabia'!C19,sudan!C19,syria!C19,UAE!C19,yemen!C19)</f>
        <v>13571.674381957006</v>
      </c>
      <c r="D19" s="42">
        <f>SUM(bahrain!D19,egypt!D19,jordan!D19,kuwait!D19,lebanon!D19,oman!D19,palestine!D19,qatar!D19,'saudi arabia'!D19,sudan!D19,syria!D19,UAE!D19,yemen!D19)</f>
        <v>14165.600661692806</v>
      </c>
      <c r="E19" s="42">
        <f>SUM(bahrain!E19,egypt!E19,jordan!E19,kuwait!E19,lebanon!E19,oman!E19,palestine!E19,qatar!E19,'saudi arabia'!E19,sudan!E19,syria!E19,UAE!E19,yemen!E19)</f>
        <v>14432.574198867647</v>
      </c>
      <c r="F19" s="185">
        <f>SUM(bahrain!F19,egypt!F19,jordan!F19,kuwait!F19,lebanon!F19,oman!F19,palestine!F19,qatar!F19,'saudi arabia'!F19,sudan!F19,syria!F19,UAE!F19,yemen!F19)</f>
        <v>14626.72510099209</v>
      </c>
      <c r="G19" s="42">
        <f>SUM(bahrain!G19,egypt!G19,jordan!G19,kuwait!G19,lebanon!G19,oman!G19,palestine!G19,qatar!G19,'saudi arabia'!G19,sudan!G19,syria!G19,UAE!G19,yemen!G19)</f>
        <v>2355.3799393956615</v>
      </c>
      <c r="H19" s="42">
        <f>SUM(bahrain!H19,egypt!H19,jordan!H19,kuwait!H19,lebanon!H19,oman!H19,palestine!H19,qatar!H19,'saudi arabia'!H19,sudan!H19,syria!H19,UAE!H19,yemen!H19)</f>
        <v>7359.917131965922</v>
      </c>
      <c r="I19" s="42">
        <f>SUM(bahrain!I19,egypt!I19,jordan!I19,kuwait!I19,lebanon!I19,oman!I19,palestine!I19,qatar!I19,'saudi arabia'!I19,sudan!I19,syria!I19,UAE!I19,yemen!I19)</f>
        <v>5025.830671585897</v>
      </c>
      <c r="J19" s="42">
        <f>SUM(bahrain!J19,egypt!J19,jordan!J19,kuwait!J19,lebanon!J19,oman!J19,palestine!J19,qatar!J19,'saudi arabia'!J19,sudan!J19,syria!J19,UAE!J19,yemen!J19)</f>
        <v>7693.839322993898</v>
      </c>
      <c r="K19" s="185">
        <f>SUM(bahrain!K19,egypt!K19,jordan!K19,kuwait!K19,lebanon!K19,oman!K19,palestine!K19,qatar!K19,'saudi arabia'!K19,sudan!K19,syria!K19,UAE!K19,yemen!K19)</f>
        <v>10241.817227761088</v>
      </c>
      <c r="L19" s="43" t="s">
        <v>37</v>
      </c>
      <c r="N19" s="324" t="str">
        <f t="shared" si="2"/>
        <v>.</v>
      </c>
      <c r="O19" s="324" t="str">
        <f t="shared" si="1"/>
        <v>.</v>
      </c>
      <c r="P19" s="324" t="str">
        <f t="shared" si="1"/>
        <v>.</v>
      </c>
      <c r="Q19" s="324" t="str">
        <f t="shared" si="1"/>
        <v>.</v>
      </c>
      <c r="R19" s="324" t="str">
        <f t="shared" si="1"/>
        <v>.</v>
      </c>
      <c r="S19" s="324" t="str">
        <f t="shared" si="1"/>
        <v>.</v>
      </c>
      <c r="T19" s="324" t="str">
        <f t="shared" si="1"/>
        <v>.</v>
      </c>
      <c r="U19" s="324" t="str">
        <f t="shared" si="1"/>
        <v>.</v>
      </c>
      <c r="V19" s="324" t="str">
        <f t="shared" si="1"/>
        <v>.</v>
      </c>
      <c r="W19" s="324" t="str">
        <f t="shared" si="1"/>
        <v>.</v>
      </c>
    </row>
    <row r="20" spans="1:23" ht="12.75">
      <c r="A20" s="41" t="s">
        <v>38</v>
      </c>
      <c r="B20" s="42">
        <f>SUM(bahrain!B20,egypt!B20,jordan!B20,kuwait!B20,lebanon!B20,oman!B20,palestine!B20,qatar!B20,'saudi arabia'!B20,sudan!B20,syria!B20,UAE!B20,yemen!B20)</f>
        <v>24467.63989557257</v>
      </c>
      <c r="C20" s="42">
        <f>SUM(bahrain!C20,egypt!C20,jordan!C20,kuwait!C20,lebanon!C20,oman!C20,palestine!C20,qatar!C20,'saudi arabia'!C20,sudan!C20,syria!C20,UAE!C20,yemen!C20)</f>
        <v>30163.26602270125</v>
      </c>
      <c r="D20" s="42">
        <f>SUM(bahrain!D20,egypt!D20,jordan!D20,kuwait!D20,lebanon!D20,oman!D20,palestine!D20,qatar!D20,'saudi arabia'!D20,sudan!D20,syria!D20,UAE!D20,yemen!D20)</f>
        <v>27072.4693237928</v>
      </c>
      <c r="E20" s="42">
        <f>SUM(bahrain!E20,egypt!E20,jordan!E20,kuwait!E20,lebanon!E20,oman!E20,palestine!E20,qatar!E20,'saudi arabia'!E20,sudan!E20,syria!E20,UAE!E20,yemen!E20)</f>
        <v>29111.607001301672</v>
      </c>
      <c r="F20" s="185">
        <f>SUM(bahrain!F20,egypt!F20,jordan!F20,kuwait!F20,lebanon!F20,oman!F20,palestine!F20,qatar!F20,'saudi arabia'!F20,sudan!F20,syria!F20,UAE!F20,yemen!F20)</f>
        <v>25959.55225373195</v>
      </c>
      <c r="G20" s="42">
        <f>SUM(bahrain!G20,egypt!G20,jordan!G20,kuwait!G20,lebanon!G20,oman!G20,palestine!G20,qatar!G20,'saudi arabia'!G20,sudan!G20,syria!G20,UAE!G20,yemen!G20)</f>
        <v>893.6884144010158</v>
      </c>
      <c r="H20" s="42">
        <f>SUM(bahrain!H20,egypt!H20,jordan!H20,kuwait!H20,lebanon!H20,oman!H20,palestine!H20,qatar!H20,'saudi arabia'!H20,sudan!H20,syria!H20,UAE!H20,yemen!H20)</f>
        <v>4264.374439792508</v>
      </c>
      <c r="I20" s="42">
        <f>SUM(bahrain!I20,egypt!I20,jordan!I20,kuwait!I20,lebanon!I20,oman!I20,palestine!I20,qatar!I20,'saudi arabia'!I20,sudan!I20,syria!I20,UAE!I20,yemen!I20)</f>
        <v>2375.892093452795</v>
      </c>
      <c r="J20" s="42">
        <f>SUM(bahrain!J20,egypt!J20,jordan!J20,kuwait!J20,lebanon!J20,oman!J20,palestine!J20,qatar!J20,'saudi arabia'!J20,sudan!J20,syria!J20,UAE!J20,yemen!J20)</f>
        <v>2867.2657633222634</v>
      </c>
      <c r="K20" s="185">
        <f>SUM(bahrain!K20,egypt!K20,jordan!K20,kuwait!K20,lebanon!K20,oman!K20,palestine!K20,qatar!K20,'saudi arabia'!K20,sudan!K20,syria!K20,UAE!K20,yemen!K20)</f>
        <v>1827.7836531161138</v>
      </c>
      <c r="L20" s="43" t="s">
        <v>306</v>
      </c>
      <c r="N20" s="324" t="str">
        <f t="shared" si="2"/>
        <v>.</v>
      </c>
      <c r="O20" s="324" t="str">
        <f t="shared" si="1"/>
        <v>.</v>
      </c>
      <c r="P20" s="324" t="str">
        <f t="shared" si="1"/>
        <v>.</v>
      </c>
      <c r="Q20" s="324" t="str">
        <f t="shared" si="1"/>
        <v>.</v>
      </c>
      <c r="R20" s="324" t="str">
        <f t="shared" si="1"/>
        <v>.</v>
      </c>
      <c r="S20" s="324" t="str">
        <f t="shared" si="1"/>
        <v>.</v>
      </c>
      <c r="T20" s="324" t="str">
        <f t="shared" si="1"/>
        <v>.</v>
      </c>
      <c r="U20" s="324" t="str">
        <f t="shared" si="1"/>
        <v>.</v>
      </c>
      <c r="V20" s="324" t="str">
        <f t="shared" si="1"/>
        <v>.</v>
      </c>
      <c r="W20" s="324" t="str">
        <f t="shared" si="1"/>
        <v>.</v>
      </c>
    </row>
    <row r="21" spans="1:23" ht="12.75">
      <c r="A21" s="41" t="s">
        <v>40</v>
      </c>
      <c r="B21" s="42">
        <f>SUM(bahrain!B21,egypt!B21,jordan!B21,kuwait!B21,lebanon!B21,oman!B21,palestine!B21,qatar!B21,'saudi arabia'!B21,sudan!B21,syria!B21,UAE!B21,yemen!B21)</f>
        <v>702.9525606054384</v>
      </c>
      <c r="C21" s="42">
        <f>SUM(bahrain!C21,egypt!C21,jordan!C21,kuwait!C21,lebanon!C21,oman!C21,palestine!C21,qatar!C21,'saudi arabia'!C21,sudan!C21,syria!C21,UAE!C21,yemen!C21)</f>
        <v>820.0248794546837</v>
      </c>
      <c r="D21" s="42">
        <f>SUM(bahrain!D21,egypt!D21,jordan!D21,kuwait!D21,lebanon!D21,oman!D21,palestine!D21,qatar!D21,'saudi arabia'!D21,sudan!D21,syria!D21,UAE!D21,yemen!D21)</f>
        <v>783.1224977061693</v>
      </c>
      <c r="E21" s="42">
        <f>SUM(bahrain!E21,egypt!E21,jordan!E21,kuwait!E21,lebanon!E21,oman!E21,palestine!E21,qatar!E21,'saudi arabia'!E21,sudan!E21,syria!E21,UAE!E21,yemen!E21)</f>
        <v>1099.3151681249728</v>
      </c>
      <c r="F21" s="185">
        <f>SUM(bahrain!F21,egypt!F21,jordan!F21,kuwait!F21,lebanon!F21,oman!F21,palestine!F21,qatar!F21,'saudi arabia'!F21,sudan!F21,syria!F21,UAE!F21,yemen!F21)</f>
        <v>1023.3594755709148</v>
      </c>
      <c r="G21" s="42">
        <f>SUM(bahrain!G21,egypt!G21,jordan!G21,kuwait!G21,lebanon!G21,oman!G21,palestine!G21,qatar!G21,'saudi arabia'!G21,sudan!G21,syria!G21,UAE!G21,yemen!G21)</f>
        <v>345.60849451032476</v>
      </c>
      <c r="H21" s="42">
        <f>SUM(bahrain!H21,egypt!H21,jordan!H21,kuwait!H21,lebanon!H21,oman!H21,palestine!H21,qatar!H21,'saudi arabia'!H21,sudan!H21,syria!H21,UAE!H21,yemen!H21)</f>
        <v>2619.498931137688</v>
      </c>
      <c r="I21" s="42">
        <f>SUM(bahrain!I21,egypt!I21,jordan!I21,kuwait!I21,lebanon!I21,oman!I21,palestine!I21,qatar!I21,'saudi arabia'!I21,sudan!I21,syria!I21,UAE!I21,yemen!I21)</f>
        <v>1392.7368165508112</v>
      </c>
      <c r="J21" s="42">
        <f>SUM(bahrain!J21,egypt!J21,jordan!J21,kuwait!J21,lebanon!J21,oman!J21,palestine!J21,qatar!J21,'saudi arabia'!J21,sudan!J21,syria!J21,UAE!J21,yemen!J21)</f>
        <v>2158.231191813484</v>
      </c>
      <c r="K21" s="185">
        <f>SUM(bahrain!K21,egypt!K21,jordan!K21,kuwait!K21,lebanon!K21,oman!K21,palestine!K21,qatar!K21,'saudi arabia'!K21,sudan!K21,syria!K21,UAE!K21,yemen!K21)</f>
        <v>2968.158576966091</v>
      </c>
      <c r="L21" s="43" t="s">
        <v>41</v>
      </c>
      <c r="N21" s="324" t="str">
        <f t="shared" si="2"/>
        <v>.</v>
      </c>
      <c r="O21" s="324" t="str">
        <f t="shared" si="1"/>
        <v>.</v>
      </c>
      <c r="P21" s="324" t="str">
        <f t="shared" si="1"/>
        <v>.</v>
      </c>
      <c r="Q21" s="324" t="str">
        <f t="shared" si="1"/>
        <v>.</v>
      </c>
      <c r="R21" s="324" t="str">
        <f t="shared" si="1"/>
        <v>.</v>
      </c>
      <c r="S21" s="324" t="str">
        <f t="shared" si="1"/>
        <v>.</v>
      </c>
      <c r="T21" s="324" t="str">
        <f t="shared" si="1"/>
        <v>.</v>
      </c>
      <c r="U21" s="324" t="str">
        <f t="shared" si="1"/>
        <v>.</v>
      </c>
      <c r="V21" s="324" t="str">
        <f t="shared" si="1"/>
        <v>.</v>
      </c>
      <c r="W21" s="324" t="str">
        <f t="shared" si="1"/>
        <v>.</v>
      </c>
    </row>
    <row r="22" spans="1:23" ht="12.75">
      <c r="A22" s="41" t="s">
        <v>42</v>
      </c>
      <c r="B22" s="42">
        <f>SUM(bahrain!B22,egypt!B22,jordan!B22,kuwait!B22,lebanon!B22,oman!B22,palestine!B22,qatar!B22,'saudi arabia'!B22,sudan!B22,syria!B22,UAE!B22,yemen!B22)</f>
        <v>1389.7490287876312</v>
      </c>
      <c r="C22" s="42">
        <f>SUM(bahrain!C22,egypt!C22,jordan!C22,kuwait!C22,lebanon!C22,oman!C22,palestine!C22,qatar!C22,'saudi arabia'!C22,sudan!C22,syria!C22,UAE!C22,yemen!C22)</f>
        <v>1839.5793041873255</v>
      </c>
      <c r="D22" s="42">
        <f>SUM(bahrain!D22,egypt!D22,jordan!D22,kuwait!D22,lebanon!D22,oman!D22,palestine!D22,qatar!D22,'saudi arabia'!D22,sudan!D22,syria!D22,UAE!D22,yemen!D22)</f>
        <v>1813.2299325302736</v>
      </c>
      <c r="E22" s="42">
        <f>SUM(bahrain!E22,egypt!E22,jordan!E22,kuwait!E22,lebanon!E22,oman!E22,palestine!E22,qatar!E22,'saudi arabia'!E22,sudan!E22,syria!E22,UAE!E22,yemen!E22)</f>
        <v>1998.5222169583976</v>
      </c>
      <c r="F22" s="185">
        <f>SUM(bahrain!F22,egypt!F22,jordan!F22,kuwait!F22,lebanon!F22,oman!F22,palestine!F22,qatar!F22,'saudi arabia'!F22,sudan!F22,syria!F22,UAE!F22,yemen!F22)</f>
        <v>1892.6381013566124</v>
      </c>
      <c r="G22" s="42">
        <f>SUM(bahrain!G22,egypt!G22,jordan!G22,kuwait!G22,lebanon!G22,oman!G22,palestine!G22,qatar!G22,'saudi arabia'!G22,sudan!G22,syria!G22,UAE!G22,yemen!G22)</f>
        <v>56.60012682025635</v>
      </c>
      <c r="H22" s="42">
        <f>SUM(bahrain!H22,egypt!H22,jordan!H22,kuwait!H22,lebanon!H22,oman!H22,palestine!H22,qatar!H22,'saudi arabia'!H22,sudan!H22,syria!H22,UAE!H22,yemen!H22)</f>
        <v>92.36083781024182</v>
      </c>
      <c r="I22" s="42">
        <f>SUM(bahrain!I22,egypt!I22,jordan!I22,kuwait!I22,lebanon!I22,oman!I22,palestine!I22,qatar!I22,'saudi arabia'!I22,sudan!I22,syria!I22,UAE!I22,yemen!I22)</f>
        <v>48.12675809807342</v>
      </c>
      <c r="J22" s="42">
        <f>SUM(bahrain!J22,egypt!J22,jordan!J22,kuwait!J22,lebanon!J22,oman!J22,palestine!J22,qatar!J22,'saudi arabia'!J22,sudan!J22,syria!J22,UAE!J22,yemen!J22)</f>
        <v>87.46960025869375</v>
      </c>
      <c r="K22" s="185">
        <f>SUM(bahrain!K22,egypt!K22,jordan!K22,kuwait!K22,lebanon!K22,oman!K22,palestine!K22,qatar!K22,'saudi arabia'!K22,sudan!K22,syria!K22,UAE!K22,yemen!K22)</f>
        <v>47.29208668991248</v>
      </c>
      <c r="L22" s="43" t="s">
        <v>307</v>
      </c>
      <c r="N22" s="324" t="str">
        <f t="shared" si="2"/>
        <v>.</v>
      </c>
      <c r="O22" s="324" t="str">
        <f t="shared" si="2"/>
        <v>.</v>
      </c>
      <c r="P22" s="324" t="str">
        <f t="shared" si="2"/>
        <v>.</v>
      </c>
      <c r="Q22" s="324" t="str">
        <f t="shared" si="2"/>
        <v>.</v>
      </c>
      <c r="R22" s="324" t="str">
        <f t="shared" si="2"/>
        <v>.</v>
      </c>
      <c r="S22" s="324" t="str">
        <f t="shared" si="2"/>
        <v>.</v>
      </c>
      <c r="T22" s="324" t="str">
        <f t="shared" si="2"/>
        <v>.</v>
      </c>
      <c r="U22" s="324" t="str">
        <f t="shared" si="2"/>
        <v>.</v>
      </c>
      <c r="V22" s="324" t="str">
        <f t="shared" si="2"/>
        <v>.</v>
      </c>
      <c r="W22" s="324" t="str">
        <f t="shared" si="2"/>
        <v>.</v>
      </c>
    </row>
    <row r="23" spans="1:23" ht="12.75">
      <c r="A23" s="41" t="s">
        <v>44</v>
      </c>
      <c r="B23" s="42">
        <f>SUM(bahrain!B23,egypt!B23,jordan!B23,kuwait!B23,lebanon!B23,oman!B23,palestine!B23,qatar!B23,'saudi arabia'!B23,sudan!B23,syria!B23,UAE!B23,yemen!B23)</f>
        <v>16785.17063242494</v>
      </c>
      <c r="C23" s="42">
        <f>SUM(bahrain!C23,egypt!C23,jordan!C23,kuwait!C23,lebanon!C23,oman!C23,palestine!C23,qatar!C23,'saudi arabia'!C23,sudan!C23,syria!C23,UAE!C23,yemen!C23)</f>
        <v>20525.992506870618</v>
      </c>
      <c r="D23" s="42">
        <f>SUM(bahrain!D23,egypt!D23,jordan!D23,kuwait!D23,lebanon!D23,oman!D23,palestine!D23,qatar!D23,'saudi arabia'!D23,sudan!D23,syria!D23,UAE!D23,yemen!D23)</f>
        <v>16901.022654571367</v>
      </c>
      <c r="E23" s="42">
        <f>SUM(bahrain!E23,egypt!E23,jordan!E23,kuwait!E23,lebanon!E23,oman!E23,palestine!E23,qatar!E23,'saudi arabia'!E23,sudan!E23,syria!E23,UAE!E23,yemen!E23)</f>
        <v>17191.541557215</v>
      </c>
      <c r="F23" s="185">
        <f>SUM(bahrain!F23,egypt!F23,jordan!F23,kuwait!F23,lebanon!F23,oman!F23,palestine!F23,qatar!F23,'saudi arabia'!F23,sudan!F23,syria!F23,UAE!F23,yemen!F23)</f>
        <v>17974.64860278086</v>
      </c>
      <c r="G23" s="42">
        <f>SUM(bahrain!G23,egypt!G23,jordan!G23,kuwait!G23,lebanon!G23,oman!G23,palestine!G23,qatar!G23,'saudi arabia'!G23,sudan!G23,syria!G23,UAE!G23,yemen!G23)</f>
        <v>5097.150043219636</v>
      </c>
      <c r="H23" s="42">
        <f>SUM(bahrain!H23,egypt!H23,jordan!H23,kuwait!H23,lebanon!H23,oman!H23,palestine!H23,qatar!H23,'saudi arabia'!H23,sudan!H23,syria!H23,UAE!H23,yemen!H23)</f>
        <v>11021.576958195164</v>
      </c>
      <c r="I23" s="42">
        <f>SUM(bahrain!I23,egypt!I23,jordan!I23,kuwait!I23,lebanon!I23,oman!I23,palestine!I23,qatar!I23,'saudi arabia'!I23,sudan!I23,syria!I23,UAE!I23,yemen!I23)</f>
        <v>5409.466987415468</v>
      </c>
      <c r="J23" s="42">
        <f>SUM(bahrain!J23,egypt!J23,jordan!J23,kuwait!J23,lebanon!J23,oman!J23,palestine!J23,qatar!J23,'saudi arabia'!J23,sudan!J23,syria!J23,UAE!J23,yemen!J23)</f>
        <v>8584.213633362644</v>
      </c>
      <c r="K23" s="185">
        <f>SUM(bahrain!K23,egypt!K23,jordan!K23,kuwait!K23,lebanon!K23,oman!K23,palestine!K23,qatar!K23,'saudi arabia'!K23,sudan!K23,syria!K23,UAE!K23,yemen!K23)</f>
        <v>13989.388393801917</v>
      </c>
      <c r="L23" s="43" t="s">
        <v>308</v>
      </c>
      <c r="N23" s="324" t="str">
        <f t="shared" si="2"/>
        <v>.</v>
      </c>
      <c r="O23" s="324" t="str">
        <f t="shared" si="2"/>
        <v>.</v>
      </c>
      <c r="P23" s="324" t="str">
        <f t="shared" si="2"/>
        <v>.</v>
      </c>
      <c r="Q23" s="324" t="str">
        <f t="shared" si="2"/>
        <v>.</v>
      </c>
      <c r="R23" s="324" t="str">
        <f t="shared" si="2"/>
        <v>.</v>
      </c>
      <c r="S23" s="324" t="str">
        <f t="shared" si="2"/>
        <v>.</v>
      </c>
      <c r="T23" s="324" t="str">
        <f t="shared" si="2"/>
        <v>.</v>
      </c>
      <c r="U23" s="324" t="str">
        <f t="shared" si="2"/>
        <v>.</v>
      </c>
      <c r="V23" s="324" t="str">
        <f t="shared" si="2"/>
        <v>.</v>
      </c>
      <c r="W23" s="324" t="str">
        <f t="shared" si="2"/>
        <v>.</v>
      </c>
    </row>
    <row r="24" spans="1:23" ht="12.75">
      <c r="A24" s="44" t="s">
        <v>46</v>
      </c>
      <c r="B24" s="42">
        <f>SUM(bahrain!B24,egypt!B24,jordan!B24,kuwait!B24,lebanon!B24,oman!B24,palestine!B24,qatar!B24,'saudi arabia'!B24,sudan!B24,syria!B24,UAE!B24,yemen!B24)</f>
        <v>416.01152049309553</v>
      </c>
      <c r="C24" s="42">
        <f>SUM(bahrain!C24,egypt!C24,jordan!C24,kuwait!C24,lebanon!C24,oman!C24,palestine!C24,qatar!C24,'saudi arabia'!C24,sudan!C24,syria!C24,UAE!C24,yemen!C24)</f>
        <v>116.97114177723165</v>
      </c>
      <c r="D24" s="42">
        <f>SUM(bahrain!D24,egypt!D24,jordan!D24,kuwait!D24,lebanon!D24,oman!D24,palestine!D24,qatar!D24,'saudi arabia'!D24,sudan!D24,syria!D24,UAE!D24,yemen!D24)</f>
        <v>116.37511862695396</v>
      </c>
      <c r="E24" s="42">
        <f>SUM(bahrain!E24,egypt!E24,jordan!E24,kuwait!E24,lebanon!E24,oman!E24,palestine!E24,qatar!E24,'saudi arabia'!E24,sudan!E24,syria!E24,UAE!E24,yemen!E24)</f>
        <v>148.33576608228014</v>
      </c>
      <c r="F24" s="185">
        <f>SUM(bahrain!F24,egypt!F24,jordan!F24,kuwait!F24,lebanon!F24,oman!F24,palestine!F24,qatar!F24,'saudi arabia'!F24,sudan!F24,syria!F24,UAE!F24,yemen!F24)</f>
        <v>183.84725850156798</v>
      </c>
      <c r="G24" s="42">
        <f>SUM(bahrain!G24,egypt!G24,jordan!G24,kuwait!G24,lebanon!G24,oman!G24,palestine!G24,qatar!G24,'saudi arabia'!G24,sudan!G24,syria!G24,UAE!G24,yemen!G24)</f>
        <v>15.28746342272078</v>
      </c>
      <c r="H24" s="42">
        <f>SUM(bahrain!H24,egypt!H24,jordan!H24,kuwait!H24,lebanon!H24,oman!H24,palestine!H24,qatar!H24,'saudi arabia'!H24,sudan!H24,syria!H24,UAE!H24,yemen!H24)</f>
        <v>20.496643311630184</v>
      </c>
      <c r="I24" s="42">
        <f>SUM(bahrain!I24,egypt!I24,jordan!I24,kuwait!I24,lebanon!I24,oman!I24,palestine!I24,qatar!I24,'saudi arabia'!I24,sudan!I24,syria!I24,UAE!I24,yemen!I24)</f>
        <v>20.394478589463027</v>
      </c>
      <c r="J24" s="42">
        <f>SUM(bahrain!J24,egypt!J24,jordan!J24,kuwait!J24,lebanon!J24,oman!J24,palestine!J24,qatar!J24,'saudi arabia'!J24,sudan!J24,syria!J24,UAE!J24,yemen!J24)</f>
        <v>7.1112415546407775</v>
      </c>
      <c r="K24" s="185">
        <f>SUM(bahrain!K24,egypt!K24,jordan!K24,kuwait!K24,lebanon!K24,oman!K24,palestine!K24,qatar!K24,'saudi arabia'!K24,sudan!K24,syria!K24,UAE!K24,yemen!K24)</f>
        <v>2.997124289753152</v>
      </c>
      <c r="L24" s="45" t="s">
        <v>309</v>
      </c>
      <c r="N24" s="324" t="str">
        <f t="shared" si="2"/>
        <v>.</v>
      </c>
      <c r="O24" s="324" t="str">
        <f t="shared" si="2"/>
        <v>.</v>
      </c>
      <c r="P24" s="324" t="str">
        <f t="shared" si="2"/>
        <v>.</v>
      </c>
      <c r="Q24" s="324" t="str">
        <f t="shared" si="2"/>
        <v>.</v>
      </c>
      <c r="R24" s="324" t="str">
        <f t="shared" si="2"/>
        <v>.</v>
      </c>
      <c r="S24" s="324" t="str">
        <f t="shared" si="2"/>
        <v>.</v>
      </c>
      <c r="T24" s="324" t="str">
        <f t="shared" si="2"/>
        <v>.</v>
      </c>
      <c r="U24" s="324" t="str">
        <f t="shared" si="2"/>
        <v>.</v>
      </c>
      <c r="V24" s="324" t="str">
        <f t="shared" si="2"/>
        <v>.</v>
      </c>
      <c r="W24" s="324" t="str">
        <f t="shared" si="2"/>
        <v>.</v>
      </c>
    </row>
    <row r="25" spans="1:23" ht="12.75">
      <c r="A25" s="41" t="s">
        <v>48</v>
      </c>
      <c r="B25" s="42">
        <f>SUM(bahrain!B25,egypt!B25,jordan!B25,kuwait!B25,lebanon!B25,oman!B25,palestine!B25,qatar!B25,'saudi arabia'!B25,sudan!B25,syria!B25,UAE!B25,yemen!B25)</f>
        <v>4637.401964924678</v>
      </c>
      <c r="C25" s="42">
        <f>SUM(bahrain!C25,egypt!C25,jordan!C25,kuwait!C25,lebanon!C25,oman!C25,palestine!C25,qatar!C25,'saudi arabia'!C25,sudan!C25,syria!C25,UAE!C25,yemen!C25)</f>
        <v>6102.587490049864</v>
      </c>
      <c r="D25" s="42">
        <f>SUM(bahrain!D25,egypt!D25,jordan!D25,kuwait!D25,lebanon!D25,oman!D25,palestine!D25,qatar!D25,'saudi arabia'!D25,sudan!D25,syria!D25,UAE!D25,yemen!D25)</f>
        <v>5401.63840608402</v>
      </c>
      <c r="E25" s="42">
        <f>SUM(bahrain!E25,egypt!E25,jordan!E25,kuwait!E25,lebanon!E25,oman!E25,palestine!E25,qatar!E25,'saudi arabia'!E25,sudan!E25,syria!E25,UAE!E25,yemen!E25)</f>
        <v>5694.563257878056</v>
      </c>
      <c r="F25" s="185">
        <f>SUM(bahrain!F25,egypt!F25,jordan!F25,kuwait!F25,lebanon!F25,oman!F25,palestine!F25,qatar!F25,'saudi arabia'!F25,sudan!F25,syria!F25,UAE!F25,yemen!F25)</f>
        <v>6491.015398976337</v>
      </c>
      <c r="G25" s="42">
        <f>SUM(bahrain!G25,egypt!G25,jordan!G25,kuwait!G25,lebanon!G25,oman!G25,palestine!G25,qatar!G25,'saudi arabia'!G25,sudan!G25,syria!G25,UAE!G25,yemen!G25)</f>
        <v>1759.2924433551138</v>
      </c>
      <c r="H25" s="42">
        <f>SUM(bahrain!H25,egypt!H25,jordan!H25,kuwait!H25,lebanon!H25,oman!H25,palestine!H25,qatar!H25,'saudi arabia'!H25,sudan!H25,syria!H25,UAE!H25,yemen!H25)</f>
        <v>8976.234075432378</v>
      </c>
      <c r="I25" s="42">
        <f>SUM(bahrain!I25,egypt!I25,jordan!I25,kuwait!I25,lebanon!I25,oman!I25,palestine!I25,qatar!I25,'saudi arabia'!I25,sudan!I25,syria!I25,UAE!I25,yemen!I25)</f>
        <v>4827.695475798125</v>
      </c>
      <c r="J25" s="42">
        <f>SUM(bahrain!J25,egypt!J25,jordan!J25,kuwait!J25,lebanon!J25,oman!J25,palestine!J25,qatar!J25,'saudi arabia'!J25,sudan!J25,syria!J25,UAE!J25,yemen!J25)</f>
        <v>5519.796100671713</v>
      </c>
      <c r="K25" s="185">
        <f>SUM(bahrain!K25,egypt!K25,jordan!K25,kuwait!K25,lebanon!K25,oman!K25,palestine!K25,qatar!K25,'saudi arabia'!K25,sudan!K25,syria!K25,UAE!K25,yemen!K25)</f>
        <v>11300.806007798708</v>
      </c>
      <c r="L25" s="43" t="s">
        <v>49</v>
      </c>
      <c r="N25" s="324" t="str">
        <f t="shared" si="2"/>
        <v>.</v>
      </c>
      <c r="O25" s="324" t="str">
        <f t="shared" si="2"/>
        <v>.</v>
      </c>
      <c r="P25" s="324" t="str">
        <f t="shared" si="2"/>
        <v>.</v>
      </c>
      <c r="Q25" s="324" t="str">
        <f t="shared" si="2"/>
        <v>.</v>
      </c>
      <c r="R25" s="324" t="str">
        <f t="shared" si="2"/>
        <v>.</v>
      </c>
      <c r="S25" s="324" t="str">
        <f t="shared" si="2"/>
        <v>.</v>
      </c>
      <c r="T25" s="324" t="str">
        <f t="shared" si="2"/>
        <v>.</v>
      </c>
      <c r="U25" s="324" t="str">
        <f t="shared" si="2"/>
        <v>.</v>
      </c>
      <c r="V25" s="324" t="str">
        <f t="shared" si="2"/>
        <v>.</v>
      </c>
      <c r="W25" s="324" t="str">
        <f t="shared" si="2"/>
        <v>.</v>
      </c>
    </row>
    <row r="26" spans="1:23" ht="12.75">
      <c r="A26" s="41" t="s">
        <v>50</v>
      </c>
      <c r="B26" s="42">
        <f>SUM(bahrain!B26,egypt!B26,jordan!B26,kuwait!B26,lebanon!B26,oman!B26,palestine!B26,qatar!B26,'saudi arabia'!B26,sudan!B26,syria!B26,UAE!B26,yemen!B26)</f>
        <v>287.50174300970264</v>
      </c>
      <c r="C26" s="42">
        <f>SUM(bahrain!C26,egypt!C26,jordan!C26,kuwait!C26,lebanon!C26,oman!C26,palestine!C26,qatar!C26,'saudi arabia'!C26,sudan!C26,syria!C26,UAE!C26,yemen!C26)</f>
        <v>429.6404884804406</v>
      </c>
      <c r="D26" s="42">
        <f>SUM(bahrain!D26,egypt!D26,jordan!D26,kuwait!D26,lebanon!D26,oman!D26,palestine!D26,qatar!D26,'saudi arabia'!D26,sudan!D26,syria!D26,UAE!D26,yemen!D26)</f>
        <v>415.9110302968715</v>
      </c>
      <c r="E26" s="42">
        <f>SUM(bahrain!E26,egypt!E26,jordan!E26,kuwait!E26,lebanon!E26,oman!E26,palestine!E26,qatar!E26,'saudi arabia'!E26,sudan!E26,syria!E26,UAE!E26,yemen!E26)</f>
        <v>535.3895434438872</v>
      </c>
      <c r="F26" s="185">
        <f>SUM(bahrain!F26,egypt!F26,jordan!F26,kuwait!F26,lebanon!F26,oman!F26,palestine!F26,qatar!F26,'saudi arabia'!F26,sudan!F26,syria!F26,UAE!F26,yemen!F26)</f>
        <v>583.3510001302625</v>
      </c>
      <c r="G26" s="42">
        <f>SUM(bahrain!G26,egypt!G26,jordan!G26,kuwait!G26,lebanon!G26,oman!G26,palestine!G26,qatar!G26,'saudi arabia'!G26,sudan!G26,syria!G26,UAE!G26,yemen!G26)</f>
        <v>72.01195791859737</v>
      </c>
      <c r="H26" s="42">
        <f>SUM(bahrain!H26,egypt!H26,jordan!H26,kuwait!H26,lebanon!H26,oman!H26,palestine!H26,qatar!H26,'saudi arabia'!H26,sudan!H26,syria!H26,UAE!H26,yemen!H26)</f>
        <v>1056.0004539954036</v>
      </c>
      <c r="I26" s="42">
        <f>SUM(bahrain!I26,egypt!I26,jordan!I26,kuwait!I26,lebanon!I26,oman!I26,palestine!I26,qatar!I26,'saudi arabia'!I26,sudan!I26,syria!I26,UAE!I26,yemen!I26)</f>
        <v>560.8736652737855</v>
      </c>
      <c r="J26" s="42">
        <f>SUM(bahrain!J26,egypt!J26,jordan!J26,kuwait!J26,lebanon!J26,oman!J26,palestine!J26,qatar!J26,'saudi arabia'!J26,sudan!J26,syria!J26,UAE!J26,yemen!J26)</f>
        <v>849.4373026835616</v>
      </c>
      <c r="K26" s="185">
        <f>SUM(bahrain!K26,egypt!K26,jordan!K26,kuwait!K26,lebanon!K26,oman!K26,palestine!K26,qatar!K26,'saudi arabia'!K26,sudan!K26,syria!K26,UAE!K26,yemen!K26)</f>
        <v>1452.9856889168466</v>
      </c>
      <c r="L26" s="43" t="s">
        <v>51</v>
      </c>
      <c r="N26" s="324" t="str">
        <f aca="true" t="shared" si="3" ref="N26:W51">IF(B26&lt;0.05,"x",".")</f>
        <v>.</v>
      </c>
      <c r="O26" s="324" t="str">
        <f t="shared" si="3"/>
        <v>.</v>
      </c>
      <c r="P26" s="324" t="str">
        <f t="shared" si="3"/>
        <v>.</v>
      </c>
      <c r="Q26" s="324" t="str">
        <f t="shared" si="3"/>
        <v>.</v>
      </c>
      <c r="R26" s="324" t="str">
        <f t="shared" si="3"/>
        <v>.</v>
      </c>
      <c r="S26" s="324" t="str">
        <f t="shared" si="3"/>
        <v>.</v>
      </c>
      <c r="T26" s="324" t="str">
        <f t="shared" si="3"/>
        <v>.</v>
      </c>
      <c r="U26" s="324" t="str">
        <f t="shared" si="3"/>
        <v>.</v>
      </c>
      <c r="V26" s="324" t="str">
        <f t="shared" si="3"/>
        <v>.</v>
      </c>
      <c r="W26" s="324" t="str">
        <f t="shared" si="3"/>
        <v>.</v>
      </c>
    </row>
    <row r="27" spans="1:23" ht="12.75">
      <c r="A27" s="41" t="s">
        <v>52</v>
      </c>
      <c r="B27" s="42">
        <f>SUM(bahrain!B27,egypt!B27,jordan!B27,kuwait!B27,lebanon!B27,oman!B27,palestine!B27,qatar!B27,'saudi arabia'!B27,sudan!B27,syria!B27,UAE!B27,yemen!B27)</f>
        <v>3718.3219767989526</v>
      </c>
      <c r="C27" s="42">
        <f>SUM(bahrain!C27,egypt!C27,jordan!C27,kuwait!C27,lebanon!C27,oman!C27,palestine!C27,qatar!C27,'saudi arabia'!C27,sudan!C27,syria!C27,UAE!C27,yemen!C27)</f>
        <v>5008.877021775531</v>
      </c>
      <c r="D27" s="42">
        <f>SUM(bahrain!D27,egypt!D27,jordan!D27,kuwait!D27,lebanon!D27,oman!D27,palestine!D27,qatar!D27,'saudi arabia'!D27,sudan!D27,syria!D27,UAE!D27,yemen!D27)</f>
        <v>4444.6095166706045</v>
      </c>
      <c r="E27" s="42">
        <f>SUM(bahrain!E27,egypt!E27,jordan!E27,kuwait!E27,lebanon!E27,oman!E27,palestine!E27,qatar!E27,'saudi arabia'!E27,sudan!E27,syria!E27,UAE!E27,yemen!E27)</f>
        <v>4537.769774323785</v>
      </c>
      <c r="F27" s="185">
        <f>SUM(bahrain!F27,egypt!F27,jordan!F27,kuwait!F27,lebanon!F27,oman!F27,palestine!F27,qatar!F27,'saudi arabia'!F27,sudan!F27,syria!F27,UAE!F27,yemen!F27)</f>
        <v>5148.171058472372</v>
      </c>
      <c r="G27" s="42">
        <f>SUM(bahrain!G27,egypt!G27,jordan!G27,kuwait!G27,lebanon!G27,oman!G27,palestine!G27,qatar!G27,'saudi arabia'!G27,sudan!G27,syria!G27,UAE!G27,yemen!G27)</f>
        <v>2713.444241399089</v>
      </c>
      <c r="H27" s="42">
        <f>SUM(bahrain!H27,egypt!H27,jordan!H27,kuwait!H27,lebanon!H27,oman!H27,palestine!H27,qatar!H27,'saudi arabia'!H27,sudan!H27,syria!H27,UAE!H27,yemen!H27)</f>
        <v>9184.55426825975</v>
      </c>
      <c r="I27" s="42">
        <f>SUM(bahrain!I27,egypt!I27,jordan!I27,kuwait!I27,lebanon!I27,oman!I27,palestine!I27,qatar!I27,'saudi arabia'!I27,sudan!I27,syria!I27,UAE!I27,yemen!I27)</f>
        <v>6117.068924991474</v>
      </c>
      <c r="J27" s="42">
        <f>SUM(bahrain!J27,egypt!J27,jordan!J27,kuwait!J27,lebanon!J27,oman!J27,palestine!J27,qatar!J27,'saudi arabia'!J27,sudan!J27,syria!J27,UAE!J27,yemen!J27)</f>
        <v>10127.265875747406</v>
      </c>
      <c r="K27" s="185">
        <f>SUM(bahrain!K27,egypt!K27,jordan!K27,kuwait!K27,lebanon!K27,oman!K27,palestine!K27,qatar!K27,'saudi arabia'!K27,sudan!K27,syria!K27,UAE!K27,yemen!K27)</f>
        <v>13368.997154320605</v>
      </c>
      <c r="L27" s="43" t="s">
        <v>310</v>
      </c>
      <c r="N27" s="324" t="str">
        <f t="shared" si="3"/>
        <v>.</v>
      </c>
      <c r="O27" s="324" t="str">
        <f t="shared" si="3"/>
        <v>.</v>
      </c>
      <c r="P27" s="324" t="str">
        <f t="shared" si="3"/>
        <v>.</v>
      </c>
      <c r="Q27" s="324" t="str">
        <f t="shared" si="3"/>
        <v>.</v>
      </c>
      <c r="R27" s="324" t="str">
        <f t="shared" si="3"/>
        <v>.</v>
      </c>
      <c r="S27" s="324" t="str">
        <f t="shared" si="3"/>
        <v>.</v>
      </c>
      <c r="T27" s="324" t="str">
        <f t="shared" si="3"/>
        <v>.</v>
      </c>
      <c r="U27" s="324" t="str">
        <f t="shared" si="3"/>
        <v>.</v>
      </c>
      <c r="V27" s="324" t="str">
        <f t="shared" si="3"/>
        <v>.</v>
      </c>
      <c r="W27" s="324" t="str">
        <f t="shared" si="3"/>
        <v>.</v>
      </c>
    </row>
    <row r="28" spans="1:23" ht="12.75">
      <c r="A28" s="41" t="s">
        <v>54</v>
      </c>
      <c r="B28" s="42">
        <f>SUM(bahrain!B28,egypt!B28,jordan!B28,kuwait!B28,lebanon!B28,oman!B28,palestine!B28,qatar!B28,'saudi arabia'!B28,sudan!B28,syria!B28,UAE!B28,yemen!B28)</f>
        <v>3615.2878769530857</v>
      </c>
      <c r="C28" s="42">
        <f>SUM(bahrain!C28,egypt!C28,jordan!C28,kuwait!C28,lebanon!C28,oman!C28,palestine!C28,qatar!C28,'saudi arabia'!C28,sudan!C28,syria!C28,UAE!C28,yemen!C28)</f>
        <v>4667.274849111089</v>
      </c>
      <c r="D28" s="42">
        <f>SUM(bahrain!D28,egypt!D28,jordan!D28,kuwait!D28,lebanon!D28,oman!D28,palestine!D28,qatar!D28,'saudi arabia'!D28,sudan!D28,syria!D28,UAE!D28,yemen!D28)</f>
        <v>3686.6296102325327</v>
      </c>
      <c r="E28" s="42">
        <f>SUM(bahrain!E28,egypt!E28,jordan!E28,kuwait!E28,lebanon!E28,oman!E28,palestine!E28,qatar!E28,'saudi arabia'!E28,sudan!E28,syria!E28,UAE!E28,yemen!E28)</f>
        <v>3647.4280296881416</v>
      </c>
      <c r="F28" s="185">
        <f>SUM(bahrain!F28,egypt!F28,jordan!F28,kuwait!F28,lebanon!F28,oman!F28,palestine!F28,qatar!F28,'saudi arabia'!F28,sudan!F28,syria!F28,UAE!F28,yemen!F28)</f>
        <v>3885.741246704613</v>
      </c>
      <c r="G28" s="42">
        <f>SUM(bahrain!G28,egypt!G28,jordan!G28,kuwait!G28,lebanon!G28,oman!G28,palestine!G28,qatar!G28,'saudi arabia'!G28,sudan!G28,syria!G28,UAE!G28,yemen!G28)</f>
        <v>71.85788788307286</v>
      </c>
      <c r="H28" s="42">
        <f>SUM(bahrain!H28,egypt!H28,jordan!H28,kuwait!H28,lebanon!H28,oman!H28,palestine!H28,qatar!H28,'saudi arabia'!H28,sudan!H28,syria!H28,UAE!H28,yemen!H28)</f>
        <v>150.57729670200553</v>
      </c>
      <c r="I28" s="42">
        <f>SUM(bahrain!I28,egypt!I28,jordan!I28,kuwait!I28,lebanon!I28,oman!I28,palestine!I28,qatar!I28,'saudi arabia'!I28,sudan!I28,syria!I28,UAE!I28,yemen!I28)</f>
        <v>111.39299097324574</v>
      </c>
      <c r="J28" s="42">
        <f>SUM(bahrain!J28,egypt!J28,jordan!J28,kuwait!J28,lebanon!J28,oman!J28,palestine!J28,qatar!J28,'saudi arabia'!J28,sudan!J28,syria!J28,UAE!J28,yemen!J28)</f>
        <v>199.94005204935956</v>
      </c>
      <c r="K28" s="185">
        <f>SUM(bahrain!K28,egypt!K28,jordan!K28,kuwait!K28,lebanon!K28,oman!K28,palestine!K28,qatar!K28,'saudi arabia'!K28,sudan!K28,syria!K28,UAE!K28,yemen!K28)</f>
        <v>202.04566825727142</v>
      </c>
      <c r="L28" s="43" t="s">
        <v>55</v>
      </c>
      <c r="N28" s="324" t="str">
        <f t="shared" si="3"/>
        <v>.</v>
      </c>
      <c r="O28" s="324" t="str">
        <f t="shared" si="3"/>
        <v>.</v>
      </c>
      <c r="P28" s="324" t="str">
        <f t="shared" si="3"/>
        <v>.</v>
      </c>
      <c r="Q28" s="324" t="str">
        <f t="shared" si="3"/>
        <v>.</v>
      </c>
      <c r="R28" s="324" t="str">
        <f t="shared" si="3"/>
        <v>.</v>
      </c>
      <c r="S28" s="324" t="str">
        <f t="shared" si="3"/>
        <v>.</v>
      </c>
      <c r="T28" s="324" t="str">
        <f t="shared" si="3"/>
        <v>.</v>
      </c>
      <c r="U28" s="324" t="str">
        <f t="shared" si="3"/>
        <v>.</v>
      </c>
      <c r="V28" s="324" t="str">
        <f t="shared" si="3"/>
        <v>.</v>
      </c>
      <c r="W28" s="324" t="str">
        <f t="shared" si="3"/>
        <v>.</v>
      </c>
    </row>
    <row r="29" spans="1:23" s="16" customFormat="1" ht="25.5">
      <c r="A29" s="46" t="s">
        <v>284</v>
      </c>
      <c r="B29" s="42">
        <f>SUM(bahrain!B29,egypt!B29,jordan!B29,kuwait!B29,lebanon!B29,oman!B29,palestine!B29,qatar!B29,'saudi arabia'!B29,sudan!B29,syria!B29,UAE!B29,yemen!B29)</f>
        <v>12642.008516411523</v>
      </c>
      <c r="C29" s="42">
        <f>SUM(bahrain!C29,egypt!C29,jordan!C29,kuwait!C29,lebanon!C29,oman!C29,palestine!C29,qatar!C29,'saudi arabia'!C29,sudan!C29,syria!C29,UAE!C29,yemen!C29)</f>
        <v>17944.726931508212</v>
      </c>
      <c r="D29" s="42">
        <f>SUM(bahrain!D29,egypt!D29,jordan!D29,kuwait!D29,lebanon!D29,oman!D29,palestine!D29,qatar!D29,'saudi arabia'!D29,sudan!D29,syria!D29,UAE!D29,yemen!D29)</f>
        <v>13176.68571767059</v>
      </c>
      <c r="E29" s="42">
        <f>SUM(bahrain!E29,egypt!E29,jordan!E29,kuwait!E29,lebanon!E29,oman!E29,palestine!E29,qatar!E29,'saudi arabia'!E29,sudan!E29,syria!E29,UAE!E29,yemen!E29)</f>
        <v>13628.945681732088</v>
      </c>
      <c r="F29" s="185">
        <f>SUM(bahrain!F29,egypt!F29,jordan!F29,kuwait!F29,lebanon!F29,oman!F29,palestine!F29,qatar!F29,'saudi arabia'!F29,sudan!F29,syria!F29,UAE!F29,yemen!F29)</f>
        <v>13621.443233523743</v>
      </c>
      <c r="G29" s="42">
        <f>SUM(bahrain!G29,egypt!G29,jordan!G29,kuwait!G29,lebanon!G29,oman!G29,palestine!G29,qatar!G29,'saudi arabia'!G29,sudan!G29,syria!G29,UAE!G29,yemen!G29)</f>
        <v>1599.7900576882623</v>
      </c>
      <c r="H29" s="42">
        <f>SUM(bahrain!H29,egypt!H29,jordan!H29,kuwait!H29,lebanon!H29,oman!H29,palestine!H29,qatar!H29,'saudi arabia'!H29,sudan!H29,syria!H29,UAE!H29,yemen!H29)</f>
        <v>2919.139089909193</v>
      </c>
      <c r="I29" s="42">
        <f>SUM(bahrain!I29,egypt!I29,jordan!I29,kuwait!I29,lebanon!I29,oman!I29,palestine!I29,qatar!I29,'saudi arabia'!I29,sudan!I29,syria!I29,UAE!I29,yemen!I29)</f>
        <v>3025.1275814813544</v>
      </c>
      <c r="J29" s="42">
        <f>SUM(bahrain!J29,egypt!J29,jordan!J29,kuwait!J29,lebanon!J29,oman!J29,palestine!J29,qatar!J29,'saudi arabia'!J29,sudan!J29,syria!J29,UAE!J29,yemen!J29)</f>
        <v>6380.7982381966485</v>
      </c>
      <c r="K29" s="185">
        <f>SUM(bahrain!K29,egypt!K29,jordan!K29,kuwait!K29,lebanon!K29,oman!K29,palestine!K29,qatar!K29,'saudi arabia'!K29,sudan!K29,syria!K29,UAE!K29,yemen!K29)</f>
        <v>11561.444418424073</v>
      </c>
      <c r="L29" s="47" t="s">
        <v>57</v>
      </c>
      <c r="M29" s="15"/>
      <c r="N29" s="324" t="str">
        <f t="shared" si="3"/>
        <v>.</v>
      </c>
      <c r="O29" s="324" t="str">
        <f t="shared" si="3"/>
        <v>.</v>
      </c>
      <c r="P29" s="324" t="str">
        <f t="shared" si="3"/>
        <v>.</v>
      </c>
      <c r="Q29" s="324" t="str">
        <f t="shared" si="3"/>
        <v>.</v>
      </c>
      <c r="R29" s="324" t="str">
        <f t="shared" si="3"/>
        <v>.</v>
      </c>
      <c r="S29" s="324" t="str">
        <f t="shared" si="3"/>
        <v>.</v>
      </c>
      <c r="T29" s="324" t="str">
        <f t="shared" si="3"/>
        <v>.</v>
      </c>
      <c r="U29" s="324" t="str">
        <f t="shared" si="3"/>
        <v>.</v>
      </c>
      <c r="V29" s="324" t="str">
        <f t="shared" si="3"/>
        <v>.</v>
      </c>
      <c r="W29" s="324" t="str">
        <f t="shared" si="3"/>
        <v>.</v>
      </c>
    </row>
    <row r="30" spans="1:23" ht="14.25">
      <c r="A30" s="48" t="s">
        <v>58</v>
      </c>
      <c r="B30" s="21">
        <f>SUM(bahrain!B30,egypt!B30,jordan!B30,kuwait!B30,lebanon!B30,oman!B30,palestine!B30,qatar!B30,'saudi arabia'!B30,sudan!B30,syria!B30,UAE!B30,yemen!B30)</f>
        <v>5104.971115123154</v>
      </c>
      <c r="C30" s="21">
        <f>SUM(bahrain!C30,egypt!C30,jordan!C30,kuwait!C30,lebanon!C30,oman!C30,palestine!C30,qatar!C30,'saudi arabia'!C30,sudan!C30,syria!C30,UAE!C30,yemen!C30)</f>
        <v>7985.139349153175</v>
      </c>
      <c r="D30" s="21">
        <f>SUM(bahrain!D30,egypt!D30,jordan!D30,kuwait!D30,lebanon!D30,oman!D30,palestine!D30,qatar!D30,'saudi arabia'!D30,sudan!D30,syria!D30,UAE!D30,yemen!D30)</f>
        <v>5206.542834892712</v>
      </c>
      <c r="E30" s="21">
        <f>SUM(bahrain!E30,egypt!E30,jordan!E30,kuwait!E30,lebanon!E30,oman!E30,palestine!E30,qatar!E30,'saudi arabia'!E30,sudan!E30,syria!E30,UAE!E30,yemen!E30)</f>
        <v>6883.621751956105</v>
      </c>
      <c r="F30" s="178">
        <f>SUM(bahrain!F30,egypt!F30,jordan!F30,kuwait!F30,lebanon!F30,oman!F30,palestine!F30,qatar!F30,'saudi arabia'!F30,sudan!F30,syria!F30,UAE!F30,yemen!F30)</f>
        <v>5585.322994441527</v>
      </c>
      <c r="G30" s="21">
        <f>SUM(bahrain!G30,egypt!G30,jordan!G30,kuwait!G30,lebanon!G30,oman!G30,palestine!G30,qatar!G30,'saudi arabia'!G30,sudan!G30,syria!G30,UAE!G30,yemen!G30)</f>
        <v>683.7666111783603</v>
      </c>
      <c r="H30" s="21">
        <f>SUM(bahrain!H30,egypt!H30,jordan!H30,kuwait!H30,lebanon!H30,oman!H30,palestine!H30,qatar!H30,'saudi arabia'!H30,sudan!H30,syria!H30,UAE!H30,yemen!H30)</f>
        <v>1463.48347458293</v>
      </c>
      <c r="I30" s="21">
        <f>SUM(bahrain!I30,egypt!I30,jordan!I30,kuwait!I30,lebanon!I30,oman!I30,palestine!I30,qatar!I30,'saudi arabia'!I30,sudan!I30,syria!I30,UAE!I30,yemen!I30)</f>
        <v>734.2682844400053</v>
      </c>
      <c r="J30" s="21">
        <f>SUM(bahrain!J30,egypt!J30,jordan!J30,kuwait!J30,lebanon!J30,oman!J30,palestine!J30,qatar!J30,'saudi arabia'!J30,sudan!J30,syria!J30,UAE!J30,yemen!J30)</f>
        <v>903.4433800509423</v>
      </c>
      <c r="K30" s="178">
        <f>SUM(bahrain!K30,egypt!K30,jordan!K30,kuwait!K30,lebanon!K30,oman!K30,palestine!K30,qatar!K30,'saudi arabia'!K30,sudan!K30,syria!K30,UAE!K30,yemen!K30)</f>
        <v>1526.4422326700287</v>
      </c>
      <c r="L30" s="49" t="s">
        <v>59</v>
      </c>
      <c r="N30" s="324" t="str">
        <f t="shared" si="3"/>
        <v>.</v>
      </c>
      <c r="O30" s="324" t="str">
        <f t="shared" si="3"/>
        <v>.</v>
      </c>
      <c r="P30" s="324" t="str">
        <f t="shared" si="3"/>
        <v>.</v>
      </c>
      <c r="Q30" s="324" t="str">
        <f t="shared" si="3"/>
        <v>.</v>
      </c>
      <c r="R30" s="324" t="str">
        <f t="shared" si="3"/>
        <v>.</v>
      </c>
      <c r="S30" s="324" t="str">
        <f t="shared" si="3"/>
        <v>.</v>
      </c>
      <c r="T30" s="324" t="str">
        <f t="shared" si="3"/>
        <v>.</v>
      </c>
      <c r="U30" s="324" t="str">
        <f t="shared" si="3"/>
        <v>.</v>
      </c>
      <c r="V30" s="324" t="str">
        <f t="shared" si="3"/>
        <v>.</v>
      </c>
      <c r="W30" s="324" t="str">
        <f t="shared" si="3"/>
        <v>.</v>
      </c>
    </row>
    <row r="31" spans="1:23" ht="12.75">
      <c r="A31" s="44" t="s">
        <v>60</v>
      </c>
      <c r="B31" s="116">
        <f>SUM(bahrain!B31,egypt!B31,jordan!B31,kuwait!B31,lebanon!B31,oman!B31,palestine!B31,qatar!B31,'saudi arabia'!B31,sudan!B31,syria!B31,UAE!B31,yemen!B31)</f>
        <v>256.8847633702764</v>
      </c>
      <c r="C31" s="116">
        <f>SUM(bahrain!C31,egypt!C31,jordan!C31,kuwait!C31,lebanon!C31,oman!C31,palestine!C31,qatar!C31,'saudi arabia'!C31,sudan!C31,syria!C31,UAE!C31,yemen!C31)</f>
        <v>237.98049399773194</v>
      </c>
      <c r="D31" s="116">
        <f>SUM(bahrain!D31,egypt!D31,jordan!D31,kuwait!D31,lebanon!D31,oman!D31,palestine!D31,qatar!D31,'saudi arabia'!D31,sudan!D31,syria!D31,UAE!D31,yemen!D31)</f>
        <v>178.39490595849713</v>
      </c>
      <c r="E31" s="116">
        <f>SUM(bahrain!E31,egypt!E31,jordan!E31,kuwait!E31,lebanon!E31,oman!E31,palestine!E31,qatar!E31,'saudi arabia'!E31,sudan!E31,syria!E31,UAE!E31,yemen!E31)</f>
        <v>504.8780437504342</v>
      </c>
      <c r="F31" s="256">
        <f>SUM(bahrain!F31,egypt!F31,jordan!F31,kuwait!F31,lebanon!F31,oman!F31,palestine!F31,qatar!F31,'saudi arabia'!F31,sudan!F31,syria!F31,UAE!F31,yemen!F31)</f>
        <v>156.77927789394482</v>
      </c>
      <c r="G31" s="50">
        <f>SUM(bahrain!G31,egypt!G31,jordan!G31,kuwait!G31,lebanon!G31,oman!G31,palestine!G31,qatar!G31,'saudi arabia'!G31,sudan!G31,syria!G31,UAE!G31,yemen!G31)</f>
        <v>201.82470640552395</v>
      </c>
      <c r="H31" s="50">
        <f>SUM(bahrain!H31,egypt!H31,jordan!H31,kuwait!H31,lebanon!H31,oman!H31,palestine!H31,qatar!H31,'saudi arabia'!H31,sudan!H31,syria!H31,UAE!H31,yemen!H31)</f>
        <v>332.2977329648158</v>
      </c>
      <c r="I31" s="50">
        <f>SUM(bahrain!I31,egypt!I31,jordan!I31,kuwait!I31,lebanon!I31,oman!I31,palestine!I31,qatar!I31,'saudi arabia'!I31,sudan!I31,syria!I31,UAE!I31,yemen!I31)</f>
        <v>213.3243638809176</v>
      </c>
      <c r="J31" s="50">
        <f>SUM(bahrain!J31,egypt!J31,jordan!J31,kuwait!J31,lebanon!J31,oman!J31,palestine!J31,qatar!J31,'saudi arabia'!J31,sudan!J31,syria!J31,UAE!J31,yemen!J31)</f>
        <v>248.24041957147463</v>
      </c>
      <c r="K31" s="186">
        <f>SUM(bahrain!K31,egypt!K31,jordan!K31,kuwait!K31,lebanon!K31,oman!K31,palestine!K31,qatar!K31,'saudi arabia'!K31,sudan!K31,syria!K31,UAE!K31,yemen!K31)</f>
        <v>196.36983112743704</v>
      </c>
      <c r="L31" s="45" t="s">
        <v>61</v>
      </c>
      <c r="N31" s="324" t="str">
        <f t="shared" si="3"/>
        <v>.</v>
      </c>
      <c r="O31" s="324" t="str">
        <f t="shared" si="3"/>
        <v>.</v>
      </c>
      <c r="P31" s="324" t="str">
        <f t="shared" si="3"/>
        <v>.</v>
      </c>
      <c r="Q31" s="324" t="str">
        <f t="shared" si="3"/>
        <v>.</v>
      </c>
      <c r="R31" s="324" t="str">
        <f t="shared" si="3"/>
        <v>.</v>
      </c>
      <c r="S31" s="324" t="str">
        <f t="shared" si="3"/>
        <v>.</v>
      </c>
      <c r="T31" s="324" t="str">
        <f t="shared" si="3"/>
        <v>.</v>
      </c>
      <c r="U31" s="324" t="str">
        <f t="shared" si="3"/>
        <v>.</v>
      </c>
      <c r="V31" s="324" t="str">
        <f t="shared" si="3"/>
        <v>.</v>
      </c>
      <c r="W31" s="324" t="str">
        <f t="shared" si="3"/>
        <v>.</v>
      </c>
    </row>
    <row r="32" spans="1:23" ht="12.75">
      <c r="A32" s="44" t="s">
        <v>62</v>
      </c>
      <c r="B32" s="42">
        <f>SUM(bahrain!B32,egypt!B32,jordan!B32,kuwait!B32,lebanon!B32,oman!B32,palestine!B32,qatar!B32,'saudi arabia'!B32,sudan!B32,syria!B32,UAE!B32,yemen!B32)</f>
        <v>931.6179074243767</v>
      </c>
      <c r="C32" s="42">
        <f>SUM(bahrain!C32,egypt!C32,jordan!C32,kuwait!C32,lebanon!C32,oman!C32,palestine!C32,qatar!C32,'saudi arabia'!C32,sudan!C32,syria!C32,UAE!C32,yemen!C32)</f>
        <v>1024.6984877584234</v>
      </c>
      <c r="D32" s="42">
        <f>SUM(bahrain!D32,egypt!D32,jordan!D32,kuwait!D32,lebanon!D32,oman!D32,palestine!D32,qatar!D32,'saudi arabia'!D32,sudan!D32,syria!D32,UAE!D32,yemen!D32)</f>
        <v>1113.9777266090205</v>
      </c>
      <c r="E32" s="42">
        <f>SUM(bahrain!E32,egypt!E32,jordan!E32,kuwait!E32,lebanon!E32,oman!E32,palestine!E32,qatar!E32,'saudi arabia'!E32,sudan!E32,syria!E32,UAE!E32,yemen!E32)</f>
        <v>1172.06807717215</v>
      </c>
      <c r="F32" s="185">
        <f>SUM(bahrain!F32,egypt!F32,jordan!F32,kuwait!F32,lebanon!F32,oman!F32,palestine!F32,qatar!F32,'saudi arabia'!F32,sudan!F32,syria!F32,UAE!F32,yemen!F32)</f>
        <v>1135.3242396681273</v>
      </c>
      <c r="G32" s="42">
        <f>SUM(bahrain!G32,egypt!G32,jordan!G32,kuwait!G32,lebanon!G32,oman!G32,palestine!G32,qatar!G32,'saudi arabia'!G32,sudan!G32,syria!G32,UAE!G32,yemen!G32)</f>
        <v>69.01951070813267</v>
      </c>
      <c r="H32" s="42">
        <f>SUM(bahrain!H32,egypt!H32,jordan!H32,kuwait!H32,lebanon!H32,oman!H32,palestine!H32,qatar!H32,'saudi arabia'!H32,sudan!H32,syria!H32,UAE!H32,yemen!H32)</f>
        <v>79.03053151416975</v>
      </c>
      <c r="I32" s="42">
        <f>SUM(bahrain!I32,egypt!I32,jordan!I32,kuwait!I32,lebanon!I32,oman!I32,palestine!I32,qatar!I32,'saudi arabia'!I32,sudan!I32,syria!I32,UAE!I32,yemen!I32)</f>
        <v>79.83958343064707</v>
      </c>
      <c r="J32" s="42">
        <f>SUM(bahrain!J32,egypt!J32,jordan!J32,kuwait!J32,lebanon!J32,oman!J32,palestine!J32,qatar!J32,'saudi arabia'!J32,sudan!J32,syria!J32,UAE!J32,yemen!J32)</f>
        <v>79.26108488018073</v>
      </c>
      <c r="K32" s="185">
        <f>SUM(bahrain!K32,egypt!K32,jordan!K32,kuwait!K32,lebanon!K32,oman!K32,palestine!K32,qatar!K32,'saudi arabia'!K32,sudan!K32,syria!K32,UAE!K32,yemen!K32)</f>
        <v>108.34996818238758</v>
      </c>
      <c r="L32" s="45" t="s">
        <v>63</v>
      </c>
      <c r="N32" s="324" t="str">
        <f t="shared" si="3"/>
        <v>.</v>
      </c>
      <c r="O32" s="324" t="str">
        <f t="shared" si="3"/>
        <v>.</v>
      </c>
      <c r="P32" s="324" t="str">
        <f t="shared" si="3"/>
        <v>.</v>
      </c>
      <c r="Q32" s="324" t="str">
        <f t="shared" si="3"/>
        <v>.</v>
      </c>
      <c r="R32" s="324" t="str">
        <f t="shared" si="3"/>
        <v>.</v>
      </c>
      <c r="S32" s="324" t="str">
        <f t="shared" si="3"/>
        <v>.</v>
      </c>
      <c r="T32" s="324" t="str">
        <f t="shared" si="3"/>
        <v>.</v>
      </c>
      <c r="U32" s="324" t="str">
        <f t="shared" si="3"/>
        <v>.</v>
      </c>
      <c r="V32" s="324" t="str">
        <f t="shared" si="3"/>
        <v>.</v>
      </c>
      <c r="W32" s="324" t="str">
        <f t="shared" si="3"/>
        <v>.</v>
      </c>
    </row>
    <row r="33" spans="1:23" s="16" customFormat="1" ht="12.75">
      <c r="A33" s="41" t="s">
        <v>64</v>
      </c>
      <c r="B33" s="42">
        <f>SUM(bahrain!B33,egypt!B33,jordan!B33,kuwait!B33,lebanon!B33,oman!B33,palestine!B33,qatar!B33,'saudi arabia'!B33,sudan!B33,syria!B33,UAE!B33,yemen!B33)</f>
        <v>1605.1337849658196</v>
      </c>
      <c r="C33" s="42">
        <f>SUM(bahrain!C33,egypt!C33,jordan!C33,kuwait!C33,lebanon!C33,oman!C33,palestine!C33,qatar!C33,'saudi arabia'!C33,sudan!C33,syria!C33,UAE!C33,yemen!C33)</f>
        <v>2380.0199344249236</v>
      </c>
      <c r="D33" s="42">
        <f>SUM(bahrain!D33,egypt!D33,jordan!D33,kuwait!D33,lebanon!D33,oman!D33,palestine!D33,qatar!D33,'saudi arabia'!D33,sudan!D33,syria!D33,UAE!D33,yemen!D33)</f>
        <v>1371.3160109739576</v>
      </c>
      <c r="E33" s="42">
        <f>SUM(bahrain!E33,egypt!E33,jordan!E33,kuwait!E33,lebanon!E33,oman!E33,palestine!E33,qatar!E33,'saudi arabia'!E33,sudan!E33,syria!E33,UAE!E33,yemen!E33)</f>
        <v>1698.020155759158</v>
      </c>
      <c r="F33" s="185">
        <f>SUM(bahrain!F33,egypt!F33,jordan!F33,kuwait!F33,lebanon!F33,oman!F33,palestine!F33,qatar!F33,'saudi arabia'!F33,sudan!F33,syria!F33,UAE!F33,yemen!F33)</f>
        <v>1942.4591021859346</v>
      </c>
      <c r="G33" s="42">
        <f>SUM(bahrain!G33,egypt!G33,jordan!G33,kuwait!G33,lebanon!G33,oman!G33,palestine!G33,qatar!G33,'saudi arabia'!G33,sudan!G33,syria!G33,UAE!G33,yemen!G33)</f>
        <v>50.75181777644717</v>
      </c>
      <c r="H33" s="42">
        <f>SUM(bahrain!H33,egypt!H33,jordan!H33,kuwait!H33,lebanon!H33,oman!H33,palestine!H33,qatar!H33,'saudi arabia'!H33,sudan!H33,syria!H33,UAE!H33,yemen!H33)</f>
        <v>291.03496976615753</v>
      </c>
      <c r="I33" s="42">
        <f>SUM(bahrain!I33,egypt!I33,jordan!I33,kuwait!I33,lebanon!I33,oman!I33,palestine!I33,qatar!I33,'saudi arabia'!I33,sudan!I33,syria!I33,UAE!I33,yemen!I33)</f>
        <v>31.143043633397397</v>
      </c>
      <c r="J33" s="42">
        <f>SUM(bahrain!J33,egypt!J33,jordan!J33,kuwait!J33,lebanon!J33,oman!J33,palestine!J33,qatar!J33,'saudi arabia'!J33,sudan!J33,syria!J33,UAE!J33,yemen!J33)</f>
        <v>41.83944925795844</v>
      </c>
      <c r="K33" s="185">
        <f>SUM(bahrain!K33,egypt!K33,jordan!K33,kuwait!K33,lebanon!K33,oman!K33,palestine!K33,qatar!K33,'saudi arabia'!K33,sudan!K33,syria!K33,UAE!K33,yemen!K33)</f>
        <v>35.96216758093033</v>
      </c>
      <c r="L33" s="43" t="s">
        <v>65</v>
      </c>
      <c r="M33" s="15"/>
      <c r="N33" s="324" t="str">
        <f t="shared" si="3"/>
        <v>.</v>
      </c>
      <c r="O33" s="324" t="str">
        <f t="shared" si="3"/>
        <v>.</v>
      </c>
      <c r="P33" s="324" t="str">
        <f t="shared" si="3"/>
        <v>.</v>
      </c>
      <c r="Q33" s="324" t="str">
        <f t="shared" si="3"/>
        <v>.</v>
      </c>
      <c r="R33" s="324" t="str">
        <f t="shared" si="3"/>
        <v>.</v>
      </c>
      <c r="S33" s="324" t="str">
        <f t="shared" si="3"/>
        <v>.</v>
      </c>
      <c r="T33" s="324" t="str">
        <f t="shared" si="3"/>
        <v>.</v>
      </c>
      <c r="U33" s="324" t="str">
        <f t="shared" si="3"/>
        <v>.</v>
      </c>
      <c r="V33" s="324" t="str">
        <f t="shared" si="3"/>
        <v>.</v>
      </c>
      <c r="W33" s="324" t="str">
        <f t="shared" si="3"/>
        <v>.</v>
      </c>
    </row>
    <row r="34" spans="1:23" s="16" customFormat="1" ht="12.75">
      <c r="A34" s="41" t="s">
        <v>66</v>
      </c>
      <c r="B34" s="42">
        <f>SUM(bahrain!B34,egypt!B34,jordan!B34,kuwait!B34,lebanon!B34,oman!B34,palestine!B34,qatar!B34,'saudi arabia'!B34,sudan!B34,syria!B34,UAE!B34,yemen!B34)</f>
        <v>874.2054511030416</v>
      </c>
      <c r="C34" s="42">
        <f>SUM(bahrain!C34,egypt!C34,jordan!C34,kuwait!C34,lebanon!C34,oman!C34,palestine!C34,qatar!C34,'saudi arabia'!C34,sudan!C34,syria!C34,UAE!C34,yemen!C34)</f>
        <v>1563.0789488243854</v>
      </c>
      <c r="D34" s="42">
        <f>SUM(bahrain!D34,egypt!D34,jordan!D34,kuwait!D34,lebanon!D34,oman!D34,palestine!D34,qatar!D34,'saudi arabia'!D34,sudan!D34,syria!D34,UAE!D34,yemen!D34)</f>
        <v>1401.0148287447257</v>
      </c>
      <c r="E34" s="42">
        <f>SUM(bahrain!E34,egypt!E34,jordan!E34,kuwait!E34,lebanon!E34,oman!E34,palestine!E34,qatar!E34,'saudi arabia'!E34,sudan!E34,syria!E34,UAE!E34,yemen!E34)</f>
        <v>1322.3087765579187</v>
      </c>
      <c r="F34" s="185">
        <f>SUM(bahrain!F34,egypt!F34,jordan!F34,kuwait!F34,lebanon!F34,oman!F34,palestine!F34,qatar!F34,'saudi arabia'!F34,sudan!F34,syria!F34,UAE!F34,yemen!F34)</f>
        <v>1142.6828800473666</v>
      </c>
      <c r="G34" s="42">
        <f>SUM(bahrain!G34,egypt!G34,jordan!G34,kuwait!G34,lebanon!G34,oman!G34,palestine!G34,qatar!G34,'saudi arabia'!G34,sudan!G34,syria!G34,UAE!G34,yemen!G34)</f>
        <v>98.49378578169075</v>
      </c>
      <c r="H34" s="42">
        <f>SUM(bahrain!H34,egypt!H34,jordan!H34,kuwait!H34,lebanon!H34,oman!H34,palestine!H34,qatar!H34,'saudi arabia'!H34,sudan!H34,syria!H34,UAE!H34,yemen!H34)</f>
        <v>161.09202844872888</v>
      </c>
      <c r="I34" s="42">
        <f>SUM(bahrain!I34,egypt!I34,jordan!I34,kuwait!I34,lebanon!I34,oman!I34,palestine!I34,qatar!I34,'saudi arabia'!I34,sudan!I34,syria!I34,UAE!I34,yemen!I34)</f>
        <v>105.62405455542364</v>
      </c>
      <c r="J34" s="42">
        <f>SUM(bahrain!J34,egypt!J34,jordan!J34,kuwait!J34,lebanon!J34,oman!J34,palestine!J34,qatar!J34,'saudi arabia'!J34,sudan!J34,syria!J34,UAE!J34,yemen!J34)</f>
        <v>233.396956256651</v>
      </c>
      <c r="K34" s="185">
        <f>SUM(bahrain!K34,egypt!K34,jordan!K34,kuwait!K34,lebanon!K34,oman!K34,palestine!K34,qatar!K34,'saudi arabia'!K34,sudan!K34,syria!K34,UAE!K34,yemen!K34)</f>
        <v>436.82177195998906</v>
      </c>
      <c r="L34" s="43" t="s">
        <v>67</v>
      </c>
      <c r="M34" s="15"/>
      <c r="N34" s="324" t="str">
        <f t="shared" si="3"/>
        <v>.</v>
      </c>
      <c r="O34" s="324" t="str">
        <f t="shared" si="3"/>
        <v>.</v>
      </c>
      <c r="P34" s="324" t="str">
        <f t="shared" si="3"/>
        <v>.</v>
      </c>
      <c r="Q34" s="324" t="str">
        <f t="shared" si="3"/>
        <v>.</v>
      </c>
      <c r="R34" s="324" t="str">
        <f t="shared" si="3"/>
        <v>.</v>
      </c>
      <c r="S34" s="324" t="str">
        <f t="shared" si="3"/>
        <v>.</v>
      </c>
      <c r="T34" s="324" t="str">
        <f t="shared" si="3"/>
        <v>.</v>
      </c>
      <c r="U34" s="324" t="str">
        <f t="shared" si="3"/>
        <v>.</v>
      </c>
      <c r="V34" s="324" t="str">
        <f t="shared" si="3"/>
        <v>.</v>
      </c>
      <c r="W34" s="324" t="str">
        <f t="shared" si="3"/>
        <v>.</v>
      </c>
    </row>
    <row r="35" spans="1:23" ht="12.75">
      <c r="A35" s="44" t="s">
        <v>68</v>
      </c>
      <c r="B35" s="42">
        <f>SUM(bahrain!B35,egypt!B35,jordan!B35,kuwait!B35,lebanon!B35,oman!B35,palestine!B35,qatar!B35,'saudi arabia'!B35,sudan!B35,syria!B35,UAE!B35,yemen!B35)</f>
        <v>239.29965469482906</v>
      </c>
      <c r="C35" s="42">
        <f>SUM(bahrain!C35,egypt!C35,jordan!C35,kuwait!C35,lebanon!C35,oman!C35,palestine!C35,qatar!C35,'saudi arabia'!C35,sudan!C35,syria!C35,UAE!C35,yemen!C35)</f>
        <v>306.9178232897621</v>
      </c>
      <c r="D35" s="42">
        <f>SUM(bahrain!D35,egypt!D35,jordan!D35,kuwait!D35,lebanon!D35,oman!D35,palestine!D35,qatar!D35,'saudi arabia'!D35,sudan!D35,syria!D35,UAE!D35,yemen!D35)</f>
        <v>198.25987686243099</v>
      </c>
      <c r="E35" s="42">
        <f>SUM(bahrain!E35,egypt!E35,jordan!E35,kuwait!E35,lebanon!E35,oman!E35,palestine!E35,qatar!E35,'saudi arabia'!E35,sudan!E35,syria!E35,UAE!E35,yemen!E35)</f>
        <v>234.16547642403037</v>
      </c>
      <c r="F35" s="185">
        <f>SUM(bahrain!F35,egypt!F35,jordan!F35,kuwait!F35,lebanon!F35,oman!F35,palestine!F35,qatar!F35,'saudi arabia'!F35,sudan!F35,syria!F35,UAE!F35,yemen!F35)</f>
        <v>322.1020098615107</v>
      </c>
      <c r="G35" s="42">
        <f>SUM(bahrain!G35,egypt!G35,jordan!G35,kuwait!G35,lebanon!G35,oman!G35,palestine!G35,qatar!G35,'saudi arabia'!G35,sudan!G35,syria!G35,UAE!G35,yemen!G35)</f>
        <v>5.500961588456466</v>
      </c>
      <c r="H35" s="42">
        <f>SUM(bahrain!H35,egypt!H35,jordan!H35,kuwait!H35,lebanon!H35,oman!H35,palestine!H35,qatar!H35,'saudi arabia'!H35,sudan!H35,syria!H35,UAE!H35,yemen!H35)</f>
        <v>5.668867800403479</v>
      </c>
      <c r="I35" s="42">
        <f>SUM(bahrain!I35,egypt!I35,jordan!I35,kuwait!I35,lebanon!I35,oman!I35,palestine!I35,qatar!I35,'saudi arabia'!I35,sudan!I35,syria!I35,UAE!I35,yemen!I35)</f>
        <v>3.7831085900506345</v>
      </c>
      <c r="J35" s="42">
        <f>SUM(bahrain!J35,egypt!J35,jordan!J35,kuwait!J35,lebanon!J35,oman!J35,palestine!J35,qatar!J35,'saudi arabia'!J35,sudan!J35,syria!J35,UAE!J35,yemen!J35)</f>
        <v>25.1243322659263</v>
      </c>
      <c r="K35" s="185">
        <f>SUM(bahrain!K35,egypt!K35,jordan!K35,kuwait!K35,lebanon!K35,oman!K35,palestine!K35,qatar!K35,'saudi arabia'!K35,sudan!K35,syria!K35,UAE!K35,yemen!K35)</f>
        <v>2.826111295967811</v>
      </c>
      <c r="L35" s="45" t="s">
        <v>69</v>
      </c>
      <c r="N35" s="324" t="str">
        <f t="shared" si="3"/>
        <v>.</v>
      </c>
      <c r="O35" s="324" t="str">
        <f t="shared" si="3"/>
        <v>.</v>
      </c>
      <c r="P35" s="324" t="str">
        <f t="shared" si="3"/>
        <v>.</v>
      </c>
      <c r="Q35" s="324" t="str">
        <f t="shared" si="3"/>
        <v>.</v>
      </c>
      <c r="R35" s="324" t="str">
        <f t="shared" si="3"/>
        <v>.</v>
      </c>
      <c r="S35" s="324" t="str">
        <f t="shared" si="3"/>
        <v>.</v>
      </c>
      <c r="T35" s="324" t="str">
        <f t="shared" si="3"/>
        <v>.</v>
      </c>
      <c r="U35" s="324" t="str">
        <f t="shared" si="3"/>
        <v>.</v>
      </c>
      <c r="V35" s="324" t="str">
        <f t="shared" si="3"/>
        <v>.</v>
      </c>
      <c r="W35" s="324" t="str">
        <f t="shared" si="3"/>
        <v>.</v>
      </c>
    </row>
    <row r="36" spans="1:23" ht="12.75">
      <c r="A36" s="44" t="s">
        <v>70</v>
      </c>
      <c r="B36" s="42">
        <f>SUM(bahrain!B36,egypt!B36,jordan!B36,kuwait!B36,lebanon!B36,oman!B36,palestine!B36,qatar!B36,'saudi arabia'!B36,sudan!B36,syria!B36,UAE!B36,yemen!B36)</f>
        <v>1197.8295535648103</v>
      </c>
      <c r="C36" s="42">
        <f>SUM(bahrain!C36,egypt!C36,jordan!C36,kuwait!C36,lebanon!C36,oman!C36,palestine!C36,qatar!C36,'saudi arabia'!C36,sudan!C36,syria!C36,UAE!C36,yemen!C36)</f>
        <v>2472.4436608579495</v>
      </c>
      <c r="D36" s="42">
        <f>SUM(bahrain!D36,egypt!D36,jordan!D36,kuwait!D36,lebanon!D36,oman!D36,palestine!D36,qatar!D36,'saudi arabia'!D36,sudan!D36,syria!D36,UAE!D36,yemen!D36)</f>
        <v>943.5794857440799</v>
      </c>
      <c r="E36" s="42">
        <f>SUM(bahrain!E36,egypt!E36,jordan!E36,kuwait!E36,lebanon!E36,oman!E36,palestine!E36,qatar!E36,'saudi arabia'!E36,sudan!E36,syria!E36,UAE!E36,yemen!E36)</f>
        <v>1952.1812222924132</v>
      </c>
      <c r="F36" s="185">
        <f>SUM(bahrain!F36,egypt!F36,jordan!F36,kuwait!F36,lebanon!F36,oman!F36,palestine!F36,qatar!F36,'saudi arabia'!F36,sudan!F36,syria!F36,UAE!F36,yemen!F36)</f>
        <v>885.9754847846433</v>
      </c>
      <c r="G36" s="42">
        <f>SUM(bahrain!G36,egypt!G36,jordan!G36,kuwait!G36,lebanon!G36,oman!G36,palestine!G36,qatar!G36,'saudi arabia'!G36,sudan!G36,syria!G36,UAE!G36,yemen!G36)</f>
        <v>257.9901324512914</v>
      </c>
      <c r="H36" s="42">
        <f>SUM(bahrain!H36,egypt!H36,jordan!H36,kuwait!H36,lebanon!H36,oman!H36,palestine!H36,qatar!H36,'saudi arabia'!H36,sudan!H36,syria!H36,UAE!H36,yemen!H36)</f>
        <v>594.1633307534016</v>
      </c>
      <c r="I36" s="42">
        <f>SUM(bahrain!I36,egypt!I36,jordan!I36,kuwait!I36,lebanon!I36,oman!I36,palestine!I36,qatar!I36,'saudi arabia'!I36,sudan!I36,syria!I36,UAE!I36,yemen!I36)</f>
        <v>300.3580856424307</v>
      </c>
      <c r="J36" s="42">
        <f>SUM(bahrain!J36,egypt!J36,jordan!J36,kuwait!J36,lebanon!J36,oman!J36,palestine!J36,qatar!J36,'saudi arabia'!J36,sudan!J36,syria!J36,UAE!J36,yemen!J36)</f>
        <v>275.5364993962376</v>
      </c>
      <c r="K36" s="185">
        <f>SUM(bahrain!K36,egypt!K36,jordan!K36,kuwait!K36,lebanon!K36,oman!K36,palestine!K36,qatar!K36,'saudi arabia'!K36,sudan!K36,syria!K36,UAE!K36,yemen!K36)</f>
        <v>746.0850868835371</v>
      </c>
      <c r="L36" s="51" t="s">
        <v>71</v>
      </c>
      <c r="N36" s="324" t="str">
        <f t="shared" si="3"/>
        <v>.</v>
      </c>
      <c r="O36" s="324" t="str">
        <f t="shared" si="3"/>
        <v>.</v>
      </c>
      <c r="P36" s="324" t="str">
        <f t="shared" si="3"/>
        <v>.</v>
      </c>
      <c r="Q36" s="324" t="str">
        <f t="shared" si="3"/>
        <v>.</v>
      </c>
      <c r="R36" s="324" t="str">
        <f t="shared" si="3"/>
        <v>.</v>
      </c>
      <c r="S36" s="324" t="str">
        <f t="shared" si="3"/>
        <v>.</v>
      </c>
      <c r="T36" s="324" t="str">
        <f t="shared" si="3"/>
        <v>.</v>
      </c>
      <c r="U36" s="324" t="str">
        <f t="shared" si="3"/>
        <v>.</v>
      </c>
      <c r="V36" s="324" t="str">
        <f t="shared" si="3"/>
        <v>.</v>
      </c>
      <c r="W36" s="324" t="str">
        <f t="shared" si="3"/>
        <v>.</v>
      </c>
    </row>
    <row r="37" spans="1:23" ht="25.5">
      <c r="A37" s="52" t="s">
        <v>72</v>
      </c>
      <c r="B37" s="25">
        <f>SUM(bahrain!B37,egypt!B37,jordan!B37,kuwait!B37,lebanon!B37,oman!B37,palestine!B37,qatar!B37,'saudi arabia'!B37,sudan!B37,syria!B37,UAE!B37,yemen!B37)</f>
        <v>7233.548419565886</v>
      </c>
      <c r="C37" s="25">
        <f>SUM(bahrain!C37,egypt!C37,jordan!C37,kuwait!C37,lebanon!C37,oman!C37,palestine!C37,qatar!C37,'saudi arabia'!C37,sudan!C37,syria!C37,UAE!C37,yemen!C37)</f>
        <v>11973.143854681552</v>
      </c>
      <c r="D37" s="25">
        <f>SUM(bahrain!D37,egypt!D37,jordan!D37,kuwait!D37,lebanon!D37,oman!D37,palestine!D37,qatar!D37,'saudi arabia'!D37,sudan!D37,syria!D37,UAE!D37,yemen!D37)</f>
        <v>8042.723221009023</v>
      </c>
      <c r="E37" s="25">
        <f>SUM(bahrain!E37,egypt!E37,jordan!E37,kuwait!E37,lebanon!E37,oman!E37,palestine!E37,qatar!E37,'saudi arabia'!E37,sudan!E37,syria!E37,UAE!E37,yemen!E37)</f>
        <v>9132.469046574895</v>
      </c>
      <c r="F37" s="179">
        <f>SUM(bahrain!F37,egypt!F37,jordan!F37,kuwait!F37,lebanon!F37,oman!F37,palestine!F37,qatar!F37,'saudi arabia'!F37,sudan!F37,syria!F37,UAE!F37,yemen!F37)</f>
        <v>11637.966486485395</v>
      </c>
      <c r="G37" s="25">
        <f>SUM(bahrain!G37,egypt!G37,jordan!G37,kuwait!G37,lebanon!G37,oman!G37,palestine!G37,qatar!G37,'saudi arabia'!G37,sudan!G37,syria!G37,UAE!G37,yemen!G37)</f>
        <v>2932.6866568628648</v>
      </c>
      <c r="H37" s="25">
        <f>SUM(bahrain!H37,egypt!H37,jordan!H37,kuwait!H37,lebanon!H37,oman!H37,palestine!H37,qatar!H37,'saudi arabia'!H37,sudan!H37,syria!H37,UAE!H37,yemen!H37)</f>
        <v>3729.8640698988343</v>
      </c>
      <c r="I37" s="25">
        <f>SUM(bahrain!I37,egypt!I37,jordan!I37,kuwait!I37,lebanon!I37,oman!I37,palestine!I37,qatar!I37,'saudi arabia'!I37,sudan!I37,syria!I37,UAE!I37,yemen!I37)</f>
        <v>5645.597096263608</v>
      </c>
      <c r="J37" s="25">
        <f>SUM(bahrain!J37,egypt!J37,jordan!J37,kuwait!J37,lebanon!J37,oman!J37,palestine!J37,qatar!J37,'saudi arabia'!J37,sudan!J37,syria!J37,UAE!J37,yemen!J37)</f>
        <v>6456.4503176410635</v>
      </c>
      <c r="K37" s="179">
        <f>SUM(bahrain!K37,egypt!K37,jordan!K37,kuwait!K37,lebanon!K37,oman!K37,palestine!K37,qatar!K37,'saudi arabia'!K37,sudan!K37,syria!K37,UAE!K37,yemen!K37)</f>
        <v>6158.943105132759</v>
      </c>
      <c r="L37" s="53" t="s">
        <v>73</v>
      </c>
      <c r="N37" s="324" t="str">
        <f t="shared" si="3"/>
        <v>.</v>
      </c>
      <c r="O37" s="324" t="str">
        <f t="shared" si="3"/>
        <v>.</v>
      </c>
      <c r="P37" s="324" t="str">
        <f t="shared" si="3"/>
        <v>.</v>
      </c>
      <c r="Q37" s="324" t="str">
        <f t="shared" si="3"/>
        <v>.</v>
      </c>
      <c r="R37" s="324" t="str">
        <f t="shared" si="3"/>
        <v>.</v>
      </c>
      <c r="S37" s="324" t="str">
        <f t="shared" si="3"/>
        <v>.</v>
      </c>
      <c r="T37" s="324" t="str">
        <f t="shared" si="3"/>
        <v>.</v>
      </c>
      <c r="U37" s="324" t="str">
        <f t="shared" si="3"/>
        <v>.</v>
      </c>
      <c r="V37" s="324" t="str">
        <f t="shared" si="3"/>
        <v>.</v>
      </c>
      <c r="W37" s="324" t="str">
        <f t="shared" si="3"/>
        <v>.</v>
      </c>
    </row>
    <row r="38" spans="1:23" ht="12.75">
      <c r="A38" s="41" t="s">
        <v>74</v>
      </c>
      <c r="B38" s="42">
        <f>SUM(bahrain!B38,egypt!B38,jordan!B38,kuwait!B38,lebanon!B38,oman!B38,palestine!B38,qatar!B38,'saudi arabia'!B38,sudan!B38,syria!B38,UAE!B38,yemen!B38)</f>
        <v>545.1658566734932</v>
      </c>
      <c r="C38" s="42">
        <f>SUM(bahrain!C38,egypt!C38,jordan!C38,kuwait!C38,lebanon!C38,oman!C38,palestine!C38,qatar!C38,'saudi arabia'!C38,sudan!C38,syria!C38,UAE!C38,yemen!C38)</f>
        <v>1000.8350432226309</v>
      </c>
      <c r="D38" s="42">
        <f>SUM(bahrain!D38,egypt!D38,jordan!D38,kuwait!D38,lebanon!D38,oman!D38,palestine!D38,qatar!D38,'saudi arabia'!D38,sudan!D38,syria!D38,UAE!D38,yemen!D38)</f>
        <v>924.430796598681</v>
      </c>
      <c r="E38" s="42">
        <f>SUM(bahrain!E38,egypt!E38,jordan!E38,kuwait!E38,lebanon!E38,oman!E38,palestine!E38,qatar!E38,'saudi arabia'!E38,sudan!E38,syria!E38,UAE!E38,yemen!E38)</f>
        <v>645.5412830619252</v>
      </c>
      <c r="F38" s="185">
        <f>SUM(bahrain!F38,egypt!F38,jordan!F38,kuwait!F38,lebanon!F38,oman!F38,palestine!F38,qatar!F38,'saudi arabia'!F38,sudan!F38,syria!F38,UAE!F38,yemen!F38)</f>
        <v>666.2377516811956</v>
      </c>
      <c r="G38" s="42">
        <f>SUM(bahrain!G38,egypt!G38,jordan!G38,kuwait!G38,lebanon!G38,oman!G38,palestine!G38,qatar!G38,'saudi arabia'!G38,sudan!G38,syria!G38,UAE!G38,yemen!G38)</f>
        <v>45.72982866718956</v>
      </c>
      <c r="H38" s="42">
        <f>SUM(bahrain!H38,egypt!H38,jordan!H38,kuwait!H38,lebanon!H38,oman!H38,palestine!H38,qatar!H38,'saudi arabia'!H38,sudan!H38,syria!H38,UAE!H38,yemen!H38)</f>
        <v>46.00120434718972</v>
      </c>
      <c r="I38" s="42">
        <f>SUM(bahrain!I38,egypt!I38,jordan!I38,kuwait!I38,lebanon!I38,oman!I38,palestine!I38,qatar!I38,'saudi arabia'!I38,sudan!I38,syria!I38,UAE!I38,yemen!I38)</f>
        <v>35.89771880492906</v>
      </c>
      <c r="J38" s="42">
        <f>SUM(bahrain!J38,egypt!J38,jordan!J38,kuwait!J38,lebanon!J38,oman!J38,palestine!J38,qatar!J38,'saudi arabia'!J38,sudan!J38,syria!J38,UAE!J38,yemen!J38)</f>
        <v>745.8853761878504</v>
      </c>
      <c r="K38" s="185">
        <f>SUM(bahrain!K38,egypt!K38,jordan!K38,kuwait!K38,lebanon!K38,oman!K38,palestine!K38,qatar!K38,'saudi arabia'!K38,sudan!K38,syria!K38,UAE!K38,yemen!K38)</f>
        <v>105.12224075682036</v>
      </c>
      <c r="L38" s="43" t="s">
        <v>75</v>
      </c>
      <c r="N38" s="324" t="str">
        <f t="shared" si="3"/>
        <v>.</v>
      </c>
      <c r="O38" s="324" t="str">
        <f t="shared" si="3"/>
        <v>.</v>
      </c>
      <c r="P38" s="324" t="str">
        <f t="shared" si="3"/>
        <v>.</v>
      </c>
      <c r="Q38" s="324" t="str">
        <f t="shared" si="3"/>
        <v>.</v>
      </c>
      <c r="R38" s="324" t="str">
        <f t="shared" si="3"/>
        <v>.</v>
      </c>
      <c r="S38" s="324" t="str">
        <f t="shared" si="3"/>
        <v>.</v>
      </c>
      <c r="T38" s="324" t="str">
        <f t="shared" si="3"/>
        <v>.</v>
      </c>
      <c r="U38" s="324" t="str">
        <f t="shared" si="3"/>
        <v>.</v>
      </c>
      <c r="V38" s="324" t="str">
        <f t="shared" si="3"/>
        <v>.</v>
      </c>
      <c r="W38" s="324" t="str">
        <f t="shared" si="3"/>
        <v>.</v>
      </c>
    </row>
    <row r="39" spans="1:23" ht="12.75">
      <c r="A39" s="41" t="s">
        <v>76</v>
      </c>
      <c r="B39" s="42">
        <f>SUM(bahrain!B39,egypt!B39,jordan!B39,kuwait!B39,lebanon!B39,oman!B39,palestine!B39,qatar!B39,'saudi arabia'!B39,sudan!B39,syria!B39,UAE!B39,yemen!B39)</f>
        <v>6680.37269553117</v>
      </c>
      <c r="C39" s="42">
        <f>SUM(bahrain!C39,egypt!C39,jordan!C39,kuwait!C39,lebanon!C39,oman!C39,palestine!C39,qatar!C39,'saudi arabia'!C39,sudan!C39,syria!C39,UAE!C39,yemen!C39)</f>
        <v>10965.746867993465</v>
      </c>
      <c r="D39" s="42">
        <f>SUM(bahrain!D39,egypt!D39,jordan!D39,kuwait!D39,lebanon!D39,oman!D39,palestine!D39,qatar!D39,'saudi arabia'!D39,sudan!D39,syria!D39,UAE!D39,yemen!D39)</f>
        <v>7109.107162641065</v>
      </c>
      <c r="E39" s="42">
        <f>SUM(bahrain!E39,egypt!E39,jordan!E39,kuwait!E39,lebanon!E39,oman!E39,palestine!E39,qatar!E39,'saudi arabia'!E39,sudan!E39,syria!E39,UAE!E39,yemen!E39)</f>
        <v>8470.720968227846</v>
      </c>
      <c r="F39" s="185">
        <f>SUM(bahrain!F39,egypt!F39,jordan!F39,kuwait!F39,lebanon!F39,oman!F39,palestine!F39,qatar!F39,'saudi arabia'!F39,sudan!F39,syria!F39,UAE!F39,yemen!F39)</f>
        <v>10941.951355388712</v>
      </c>
      <c r="G39" s="42">
        <f>SUM(bahrain!G39,egypt!G39,jordan!G39,kuwait!G39,lebanon!G39,oman!G39,palestine!G39,qatar!G39,'saudi arabia'!G39,sudan!G39,syria!G39,UAE!G39,yemen!G39)</f>
        <v>2885.8336390273384</v>
      </c>
      <c r="H39" s="42">
        <f>SUM(bahrain!H39,egypt!H39,jordan!H39,kuwait!H39,lebanon!H39,oman!H39,palestine!H39,qatar!H39,'saudi arabia'!H39,sudan!H39,syria!H39,UAE!H39,yemen!H39)</f>
        <v>3681.681058372129</v>
      </c>
      <c r="I39" s="42">
        <f>SUM(bahrain!I39,egypt!I39,jordan!I39,kuwait!I39,lebanon!I39,oman!I39,palestine!I39,qatar!I39,'saudi arabia'!I39,sudan!I39,syria!I39,UAE!I39,yemen!I39)</f>
        <v>5607.907305663941</v>
      </c>
      <c r="J39" s="42">
        <f>SUM(bahrain!J39,egypt!J39,jordan!J39,kuwait!J39,lebanon!J39,oman!J39,palestine!J39,qatar!J39,'saudi arabia'!J39,sudan!J39,syria!J39,UAE!J39,yemen!J39)</f>
        <v>5708.816831874236</v>
      </c>
      <c r="K39" s="185">
        <f>SUM(bahrain!K39,egypt!K39,jordan!K39,kuwait!K39,lebanon!K39,oman!K39,palestine!K39,qatar!K39,'saudi arabia'!K39,sudan!K39,syria!K39,UAE!K39,yemen!K39)</f>
        <v>6052.8694382617705</v>
      </c>
      <c r="L39" s="43" t="s">
        <v>77</v>
      </c>
      <c r="N39" s="324" t="str">
        <f t="shared" si="3"/>
        <v>.</v>
      </c>
      <c r="O39" s="324" t="str">
        <f t="shared" si="3"/>
        <v>.</v>
      </c>
      <c r="P39" s="324" t="str">
        <f t="shared" si="3"/>
        <v>.</v>
      </c>
      <c r="Q39" s="324" t="str">
        <f t="shared" si="3"/>
        <v>.</v>
      </c>
      <c r="R39" s="324" t="str">
        <f t="shared" si="3"/>
        <v>.</v>
      </c>
      <c r="S39" s="324" t="str">
        <f t="shared" si="3"/>
        <v>.</v>
      </c>
      <c r="T39" s="324" t="str">
        <f t="shared" si="3"/>
        <v>.</v>
      </c>
      <c r="U39" s="324" t="str">
        <f t="shared" si="3"/>
        <v>.</v>
      </c>
      <c r="V39" s="324" t="str">
        <f t="shared" si="3"/>
        <v>.</v>
      </c>
      <c r="W39" s="324" t="str">
        <f t="shared" si="3"/>
        <v>.</v>
      </c>
    </row>
    <row r="40" spans="1:23" ht="12.75">
      <c r="A40" s="44" t="s">
        <v>70</v>
      </c>
      <c r="B40" s="42">
        <f>SUM(bahrain!B40,egypt!B40,jordan!B40,kuwait!B40,lebanon!B40,oman!B40,palestine!B40,qatar!B40,'saudi arabia'!B40,sudan!B40,syria!B40,UAE!B40,yemen!B40)</f>
        <v>8.009123538143134</v>
      </c>
      <c r="C40" s="42">
        <f>SUM(bahrain!C40,egypt!C40,jordan!C40,kuwait!C40,lebanon!C40,oman!C40,palestine!C40,qatar!C40,'saudi arabia'!C40,sudan!C40,syria!C40,UAE!C40,yemen!C40)</f>
        <v>6.512185517383454</v>
      </c>
      <c r="D40" s="42">
        <f>SUM(bahrain!D40,egypt!D40,jordan!D40,kuwait!D40,lebanon!D40,oman!D40,palestine!D40,qatar!D40,'saudi arabia'!D40,sudan!D40,syria!D40,UAE!D40,yemen!D40)</f>
        <v>9.182904769277933</v>
      </c>
      <c r="E40" s="42">
        <f>SUM(bahrain!E40,egypt!E40,jordan!E40,kuwait!E40,lebanon!E40,oman!E40,palestine!E40,qatar!E40,'saudi arabia'!E40,sudan!E40,syria!E40,UAE!E40,yemen!E40)</f>
        <v>16.150101811502342</v>
      </c>
      <c r="F40" s="185">
        <f>SUM(bahrain!F40,egypt!F40,jordan!F40,kuwait!F40,lebanon!F40,oman!F40,palestine!F40,qatar!F40,'saudi arabia'!F40,sudan!F40,syria!F40,UAE!F40,yemen!F40)</f>
        <v>29.732682238547607</v>
      </c>
      <c r="G40" s="42">
        <f>SUM(bahrain!G40,egypt!G40,jordan!G40,kuwait!G40,lebanon!G40,oman!G40,palestine!G40,qatar!G40,'saudi arabia'!G40,sudan!G40,syria!G40,UAE!G40,yemen!G40)</f>
        <v>1.050821161608256</v>
      </c>
      <c r="H40" s="42">
        <f>SUM(bahrain!H40,egypt!H40,jordan!H40,kuwait!H40,lebanon!H40,oman!H40,palestine!H40,qatar!H40,'saudi arabia'!H40,sudan!H40,syria!H40,UAE!H40,yemen!H40)</f>
        <v>2.0769327336933388</v>
      </c>
      <c r="I40" s="42">
        <f>SUM(bahrain!I40,egypt!I40,jordan!I40,kuwait!I40,lebanon!I40,oman!I40,palestine!I40,qatar!I40,'saudi arabia'!I40,sudan!I40,syria!I40,UAE!I40,yemen!I40)</f>
        <v>1.6659761393300778</v>
      </c>
      <c r="J40" s="42">
        <f>SUM(bahrain!J40,egypt!J40,jordan!J40,kuwait!J40,lebanon!J40,oman!J40,palestine!J40,qatar!J40,'saudi arabia'!J40,sudan!J40,syria!J40,UAE!J40,yemen!J40)</f>
        <v>1.6788997763968276</v>
      </c>
      <c r="K40" s="185">
        <f>SUM(bahrain!K40,egypt!K40,jordan!K40,kuwait!K40,lebanon!K40,oman!K40,palestine!K40,qatar!K40,'saudi arabia'!K40,sudan!K40,syria!K40,UAE!K40,yemen!K40)</f>
        <v>0.9219351946121171</v>
      </c>
      <c r="L40" s="51" t="s">
        <v>71</v>
      </c>
      <c r="N40" s="324" t="str">
        <f t="shared" si="3"/>
        <v>.</v>
      </c>
      <c r="O40" s="324" t="str">
        <f t="shared" si="3"/>
        <v>.</v>
      </c>
      <c r="P40" s="324" t="str">
        <f t="shared" si="3"/>
        <v>.</v>
      </c>
      <c r="Q40" s="324" t="str">
        <f t="shared" si="3"/>
        <v>.</v>
      </c>
      <c r="R40" s="324" t="str">
        <f t="shared" si="3"/>
        <v>.</v>
      </c>
      <c r="S40" s="324" t="str">
        <f t="shared" si="3"/>
        <v>.</v>
      </c>
      <c r="T40" s="324" t="str">
        <f t="shared" si="3"/>
        <v>.</v>
      </c>
      <c r="U40" s="324" t="str">
        <f t="shared" si="3"/>
        <v>.</v>
      </c>
      <c r="V40" s="324" t="str">
        <f t="shared" si="3"/>
        <v>.</v>
      </c>
      <c r="W40" s="324" t="str">
        <f t="shared" si="3"/>
        <v>.</v>
      </c>
    </row>
    <row r="41" spans="1:23" ht="13.5" thickBot="1">
      <c r="A41" s="55" t="s">
        <v>78</v>
      </c>
      <c r="B41" s="57">
        <f>SUM(bahrain!B41,egypt!B41,jordan!B41,kuwait!B41,lebanon!B41,oman!B41,palestine!B41,qatar!B41,'saudi arabia'!B41,sudan!B41,syria!B41,UAE!B41,yemen!B41)</f>
        <v>1718.1890205613256</v>
      </c>
      <c r="C41" s="57">
        <f>SUM(bahrain!C41,egypt!C41,jordan!C41,kuwait!C41,lebanon!C41,oman!C41,palestine!C41,qatar!C41,'saudi arabia'!C41,sudan!C41,syria!C41,UAE!C41,yemen!C41)</f>
        <v>2657.6975391241326</v>
      </c>
      <c r="D41" s="57">
        <f>SUM(bahrain!D41,egypt!D41,jordan!D41,kuwait!D41,lebanon!D41,oman!D41,palestine!D41,qatar!D41,'saudi arabia'!D41,sudan!D41,syria!D41,UAE!D41,yemen!D41)</f>
        <v>1827.9853184987526</v>
      </c>
      <c r="E41" s="57">
        <f>SUM(bahrain!E41,egypt!E41,jordan!E41,kuwait!E41,lebanon!E41,oman!E41,palestine!E41,qatar!E41,'saudi arabia'!E41,sudan!E41,syria!E41,UAE!E41,yemen!E41)</f>
        <v>983.184280521118</v>
      </c>
      <c r="F41" s="187">
        <f>SUM(bahrain!F41,egypt!F41,jordan!F41,kuwait!F41,lebanon!F41,oman!F41,palestine!F41,qatar!F41,'saudi arabia'!F41,sudan!F41,syria!F41,UAE!F41,yemen!F41)</f>
        <v>373.78367906017394</v>
      </c>
      <c r="G41" s="57">
        <f>SUM(bahrain!G41,egypt!G41,jordan!G41,kuwait!G41,lebanon!G41,oman!G41,palestine!G41,qatar!G41,'saudi arabia'!G41,sudan!G41,syria!G41,UAE!G41,yemen!G41)</f>
        <v>24.526837111484017</v>
      </c>
      <c r="H41" s="57">
        <f>SUM(bahrain!H41,egypt!H41,jordan!H41,kuwait!H41,lebanon!H41,oman!H41,palestine!H41,qatar!H41,'saudi arabia'!H41,sudan!H41,syria!H41,UAE!H41,yemen!H41)</f>
        <v>106.46956172399729</v>
      </c>
      <c r="I41" s="57">
        <f>SUM(bahrain!I41,egypt!I41,jordan!I41,kuwait!I41,lebanon!I41,oman!I41,palestine!I41,qatar!I41,'saudi arabia'!I41,sudan!I41,syria!I41,UAE!I41,yemen!I41)</f>
        <v>898.6731688106379</v>
      </c>
      <c r="J41" s="57">
        <f>SUM(bahrain!J41,egypt!J41,jordan!J41,kuwait!J41,lebanon!J41,oman!J41,palestine!J41,qatar!J41,'saudi arabia'!J41,sudan!J41,syria!J41,UAE!J41,yemen!J41)</f>
        <v>119.26523266500404</v>
      </c>
      <c r="K41" s="187">
        <f>SUM(bahrain!K41,egypt!K41,jordan!K41,kuwait!K41,lebanon!K41,oman!K41,palestine!K41,qatar!K41,'saudi arabia'!K41,sudan!K41,syria!K41,UAE!K41,yemen!K41)</f>
        <v>93.93385148531956</v>
      </c>
      <c r="L41" s="58" t="s">
        <v>79</v>
      </c>
      <c r="N41" s="324" t="str">
        <f t="shared" si="3"/>
        <v>.</v>
      </c>
      <c r="O41" s="324" t="str">
        <f t="shared" si="3"/>
        <v>.</v>
      </c>
      <c r="P41" s="324" t="str">
        <f t="shared" si="3"/>
        <v>.</v>
      </c>
      <c r="Q41" s="324" t="str">
        <f t="shared" si="3"/>
        <v>.</v>
      </c>
      <c r="R41" s="324" t="str">
        <f t="shared" si="3"/>
        <v>.</v>
      </c>
      <c r="S41" s="324" t="str">
        <f t="shared" si="3"/>
        <v>.</v>
      </c>
      <c r="T41" s="324" t="str">
        <f t="shared" si="3"/>
        <v>.</v>
      </c>
      <c r="U41" s="324" t="str">
        <f t="shared" si="3"/>
        <v>.</v>
      </c>
      <c r="V41" s="324" t="str">
        <f t="shared" si="3"/>
        <v>.</v>
      </c>
      <c r="W41" s="324" t="str">
        <f t="shared" si="3"/>
        <v>.</v>
      </c>
    </row>
    <row r="42" spans="1:23" ht="15" thickBot="1">
      <c r="A42" s="59" t="s">
        <v>250</v>
      </c>
      <c r="B42" s="60">
        <f>SUM(bahrain!B42,egypt!B42,jordan!B42,kuwait!B42,lebanon!B42,oman!B42,palestine!B42,qatar!B42,'saudi arabia'!B42,sudan!B42,syria!B42,UAE!B42,yemen!B42)</f>
        <v>15326.845968674275</v>
      </c>
      <c r="C42" s="60">
        <f>SUM(bahrain!C42,egypt!C42,jordan!C42,kuwait!C42,lebanon!C42,oman!C42,palestine!C42,qatar!C42,'saudi arabia'!C42,sudan!C42,syria!C42,UAE!C42,yemen!C42)</f>
        <v>27135.30476126334</v>
      </c>
      <c r="D42" s="60">
        <f>SUM(bahrain!D42,egypt!D42,jordan!D42,kuwait!D42,lebanon!D42,oman!D42,palestine!D42,qatar!D42,'saudi arabia'!D42,sudan!D42,syria!D42,UAE!D42,yemen!D42)</f>
        <v>17165.57925616351</v>
      </c>
      <c r="E42" s="60">
        <f>SUM(bahrain!E42,egypt!E42,jordan!E42,kuwait!E42,lebanon!E42,oman!E42,palestine!E42,qatar!E42,'saudi arabia'!E42,sudan!E42,syria!E42,UAE!E42,yemen!E42)</f>
        <v>20256.319199692884</v>
      </c>
      <c r="F42" s="188">
        <f>SUM(bahrain!F42,egypt!F42,jordan!F42,kuwait!F42,lebanon!F42,oman!F42,palestine!F42,qatar!F42,'saudi arabia'!F42,sudan!F42,syria!F42,UAE!F42,yemen!F42)</f>
        <v>18242.391596704358</v>
      </c>
      <c r="G42" s="60">
        <f>SUM(bahrain!G42,egypt!G42,jordan!G42,kuwait!G42,lebanon!G42,oman!G42,palestine!G42,qatar!G42,'saudi arabia'!G42,sudan!G42,syria!G42,UAE!G42,yemen!G42)</f>
        <v>2159.2121754843392</v>
      </c>
      <c r="H42" s="60">
        <f>SUM(bahrain!H42,egypt!H42,jordan!H42,kuwait!H42,lebanon!H42,oman!H42,palestine!H42,qatar!H42,'saudi arabia'!H42,sudan!H42,syria!H42,UAE!H42,yemen!H42)</f>
        <v>3026.8929079724903</v>
      </c>
      <c r="I42" s="60">
        <f>SUM(bahrain!I42,egypt!I42,jordan!I42,kuwait!I42,lebanon!I42,oman!I42,palestine!I42,qatar!I42,'saudi arabia'!I42,sudan!I42,syria!I42,UAE!I42,yemen!I42)</f>
        <v>1657.0392145730557</v>
      </c>
      <c r="J42" s="60">
        <f>SUM(bahrain!J42,egypt!J42,jordan!J42,kuwait!J42,lebanon!J42,oman!J42,palestine!J42,qatar!J42,'saudi arabia'!J42,sudan!J42,syria!J42,UAE!J42,yemen!J42)</f>
        <v>2210.5508682875525</v>
      </c>
      <c r="K42" s="188">
        <f>SUM(bahrain!K42,egypt!K42,jordan!K42,kuwait!K42,lebanon!K42,oman!K42,palestine!K42,qatar!K42,'saudi arabia'!K42,sudan!K42,syria!K42,UAE!K42,yemen!K42)</f>
        <v>2910.966408601685</v>
      </c>
      <c r="L42" s="61" t="s">
        <v>251</v>
      </c>
      <c r="N42" s="324" t="str">
        <f t="shared" si="3"/>
        <v>.</v>
      </c>
      <c r="O42" s="324" t="str">
        <f t="shared" si="3"/>
        <v>.</v>
      </c>
      <c r="P42" s="324" t="str">
        <f t="shared" si="3"/>
        <v>.</v>
      </c>
      <c r="Q42" s="324" t="str">
        <f t="shared" si="3"/>
        <v>.</v>
      </c>
      <c r="R42" s="324" t="str">
        <f t="shared" si="3"/>
        <v>.</v>
      </c>
      <c r="S42" s="324" t="str">
        <f t="shared" si="3"/>
        <v>.</v>
      </c>
      <c r="T42" s="324" t="str">
        <f t="shared" si="3"/>
        <v>.</v>
      </c>
      <c r="U42" s="324" t="str">
        <f t="shared" si="3"/>
        <v>.</v>
      </c>
      <c r="V42" s="324" t="str">
        <f t="shared" si="3"/>
        <v>.</v>
      </c>
      <c r="W42" s="324" t="str">
        <f t="shared" si="3"/>
        <v>.</v>
      </c>
    </row>
    <row r="43" spans="1:23" ht="12.75">
      <c r="A43" s="41" t="s">
        <v>82</v>
      </c>
      <c r="B43" s="42">
        <f>SUM(bahrain!B43,egypt!B43,jordan!B43,kuwait!B43,lebanon!B43,oman!B43,palestine!B43,qatar!B43,'saudi arabia'!B43,sudan!B43,syria!B43,UAE!B43,yemen!B43)</f>
        <v>378.19890595015977</v>
      </c>
      <c r="C43" s="42">
        <f>SUM(bahrain!C43,egypt!C43,jordan!C43,kuwait!C43,lebanon!C43,oman!C43,palestine!C43,qatar!C43,'saudi arabia'!C43,sudan!C43,syria!C43,UAE!C43,yemen!C43)</f>
        <v>681.4018384784973</v>
      </c>
      <c r="D43" s="42">
        <f>SUM(bahrain!D43,egypt!D43,jordan!D43,kuwait!D43,lebanon!D43,oman!D43,palestine!D43,qatar!D43,'saudi arabia'!D43,sudan!D43,syria!D43,UAE!D43,yemen!D43)</f>
        <v>390.8725045424305</v>
      </c>
      <c r="E43" s="42">
        <f>SUM(bahrain!E43,egypt!E43,jordan!E43,kuwait!E43,lebanon!E43,oman!E43,palestine!E43,qatar!E43,'saudi arabia'!E43,sudan!E43,syria!E43,UAE!E43,yemen!E43)</f>
        <v>519.0864589594103</v>
      </c>
      <c r="F43" s="185">
        <f>SUM(bahrain!F43,egypt!F43,jordan!F43,kuwait!F43,lebanon!F43,oman!F43,palestine!F43,qatar!F43,'saudi arabia'!F43,sudan!F43,syria!F43,UAE!F43,yemen!F43)</f>
        <v>594.812982834597</v>
      </c>
      <c r="G43" s="42">
        <f>SUM(bahrain!G43,egypt!G43,jordan!G43,kuwait!G43,lebanon!G43,oman!G43,palestine!G43,qatar!G43,'saudi arabia'!G43,sudan!G43,syria!G43,UAE!G43,yemen!G43)</f>
        <v>57.09342913573424</v>
      </c>
      <c r="H43" s="42">
        <f>SUM(bahrain!H43,egypt!H43,jordan!H43,kuwait!H43,lebanon!H43,oman!H43,palestine!H43,qatar!H43,'saudi arabia'!H43,sudan!H43,syria!H43,UAE!H43,yemen!H43)</f>
        <v>114.0119378302271</v>
      </c>
      <c r="I43" s="42">
        <f>SUM(bahrain!I43,egypt!I43,jordan!I43,kuwait!I43,lebanon!I43,oman!I43,palestine!I43,qatar!I43,'saudi arabia'!I43,sudan!I43,syria!I43,UAE!I43,yemen!I43)</f>
        <v>91.21371026954938</v>
      </c>
      <c r="J43" s="42">
        <f>SUM(bahrain!J43,egypt!J43,jordan!J43,kuwait!J43,lebanon!J43,oman!J43,palestine!J43,qatar!J43,'saudi arabia'!J43,sudan!J43,syria!J43,UAE!J43,yemen!J43)</f>
        <v>102.46098224918228</v>
      </c>
      <c r="K43" s="185">
        <f>SUM(bahrain!K43,egypt!K43,jordan!K43,kuwait!K43,lebanon!K43,oman!K43,palestine!K43,qatar!K43,'saudi arabia'!K43,sudan!K43,syria!K43,UAE!K43,yemen!K43)</f>
        <v>93.00474312929272</v>
      </c>
      <c r="L43" s="43" t="s">
        <v>83</v>
      </c>
      <c r="N43" s="324" t="str">
        <f t="shared" si="3"/>
        <v>.</v>
      </c>
      <c r="O43" s="324" t="str">
        <f t="shared" si="3"/>
        <v>.</v>
      </c>
      <c r="P43" s="324" t="str">
        <f t="shared" si="3"/>
        <v>.</v>
      </c>
      <c r="Q43" s="324" t="str">
        <f t="shared" si="3"/>
        <v>.</v>
      </c>
      <c r="R43" s="324" t="str">
        <f t="shared" si="3"/>
        <v>.</v>
      </c>
      <c r="S43" s="324" t="str">
        <f t="shared" si="3"/>
        <v>.</v>
      </c>
      <c r="T43" s="324" t="str">
        <f t="shared" si="3"/>
        <v>.</v>
      </c>
      <c r="U43" s="324" t="str">
        <f t="shared" si="3"/>
        <v>.</v>
      </c>
      <c r="V43" s="324" t="str">
        <f t="shared" si="3"/>
        <v>.</v>
      </c>
      <c r="W43" s="324" t="str">
        <f t="shared" si="3"/>
        <v>.</v>
      </c>
    </row>
    <row r="44" spans="1:23" s="16" customFormat="1" ht="12.75">
      <c r="A44" s="44" t="s">
        <v>84</v>
      </c>
      <c r="B44" s="42">
        <f>SUM(bahrain!B44,egypt!B44,jordan!B44,kuwait!B44,lebanon!B44,oman!B44,palestine!B44,qatar!B44,'saudi arabia'!B44,sudan!B44,syria!B44,UAE!B44,yemen!B44)</f>
        <v>23.179654640329442</v>
      </c>
      <c r="C44" s="42">
        <f>SUM(bahrain!C44,egypt!C44,jordan!C44,kuwait!C44,lebanon!C44,oman!C44,palestine!C44,qatar!C44,'saudi arabia'!C44,sudan!C44,syria!C44,UAE!C44,yemen!C44)</f>
        <v>68.73320147961567</v>
      </c>
      <c r="D44" s="42">
        <f>SUM(bahrain!D44,egypt!D44,jordan!D44,kuwait!D44,lebanon!D44,oman!D44,palestine!D44,qatar!D44,'saudi arabia'!D44,sudan!D44,syria!D44,UAE!D44,yemen!D44)</f>
        <v>57.39592134065222</v>
      </c>
      <c r="E44" s="42">
        <f>SUM(bahrain!E44,egypt!E44,jordan!E44,kuwait!E44,lebanon!E44,oman!E44,palestine!E44,qatar!E44,'saudi arabia'!E44,sudan!E44,syria!E44,UAE!E44,yemen!E44)</f>
        <v>70.4052167852072</v>
      </c>
      <c r="F44" s="185">
        <f>SUM(bahrain!F44,egypt!F44,jordan!F44,kuwait!F44,lebanon!F44,oman!F44,palestine!F44,qatar!F44,'saudi arabia'!F44,sudan!F44,syria!F44,UAE!F44,yemen!F44)</f>
        <v>3.17176046695</v>
      </c>
      <c r="G44" s="42">
        <f>SUM(bahrain!G44,egypt!G44,jordan!G44,kuwait!G44,lebanon!G44,oman!G44,palestine!G44,qatar!G44,'saudi arabia'!G44,sudan!G44,syria!G44,UAE!G44,yemen!G44)</f>
        <v>6.593683636392386</v>
      </c>
      <c r="H44" s="42">
        <f>SUM(bahrain!H44,egypt!H44,jordan!H44,kuwait!H44,lebanon!H44,oman!H44,palestine!H44,qatar!H44,'saudi arabia'!H44,sudan!H44,syria!H44,UAE!H44,yemen!H44)</f>
        <v>9.609530337794926</v>
      </c>
      <c r="I44" s="42">
        <f>SUM(bahrain!I44,egypt!I44,jordan!I44,kuwait!I44,lebanon!I44,oman!I44,palestine!I44,qatar!I44,'saudi arabia'!I44,sudan!I44,syria!I44,UAE!I44,yemen!I44)</f>
        <v>7.475228814390855</v>
      </c>
      <c r="J44" s="42">
        <f>SUM(bahrain!J44,egypt!J44,jordan!J44,kuwait!J44,lebanon!J44,oman!J44,palestine!J44,qatar!J44,'saudi arabia'!J44,sudan!J44,syria!J44,UAE!J44,yemen!J44)</f>
        <v>7.497984842176679</v>
      </c>
      <c r="K44" s="185">
        <f>SUM(bahrain!K44,egypt!K44,jordan!K44,kuwait!K44,lebanon!K44,oman!K44,palestine!K44,qatar!K44,'saudi arabia'!K44,sudan!K44,syria!K44,UAE!K44,yemen!K44)</f>
        <v>1.45464307315</v>
      </c>
      <c r="L44" s="45" t="s">
        <v>85</v>
      </c>
      <c r="M44" s="15"/>
      <c r="N44" s="324" t="str">
        <f t="shared" si="3"/>
        <v>.</v>
      </c>
      <c r="O44" s="324" t="str">
        <f t="shared" si="3"/>
        <v>.</v>
      </c>
      <c r="P44" s="324" t="str">
        <f t="shared" si="3"/>
        <v>.</v>
      </c>
      <c r="Q44" s="324" t="str">
        <f t="shared" si="3"/>
        <v>.</v>
      </c>
      <c r="R44" s="324" t="str">
        <f t="shared" si="3"/>
        <v>.</v>
      </c>
      <c r="S44" s="324" t="str">
        <f t="shared" si="3"/>
        <v>.</v>
      </c>
      <c r="T44" s="324" t="str">
        <f t="shared" si="3"/>
        <v>.</v>
      </c>
      <c r="U44" s="324" t="str">
        <f t="shared" si="3"/>
        <v>.</v>
      </c>
      <c r="V44" s="324" t="str">
        <f t="shared" si="3"/>
        <v>.</v>
      </c>
      <c r="W44" s="324" t="str">
        <f t="shared" si="3"/>
        <v>.</v>
      </c>
    </row>
    <row r="45" spans="1:23" ht="12.75">
      <c r="A45" s="41" t="s">
        <v>86</v>
      </c>
      <c r="B45" s="42">
        <f>SUM(bahrain!B45,egypt!B45,jordan!B45,kuwait!B45,lebanon!B45,oman!B45,palestine!B45,qatar!B45,'saudi arabia'!B45,sudan!B45,syria!B45,UAE!B45,yemen!B45)</f>
        <v>831.1511849602497</v>
      </c>
      <c r="C45" s="42">
        <f>SUM(bahrain!C45,egypt!C45,jordan!C45,kuwait!C45,lebanon!C45,oman!C45,palestine!C45,qatar!C45,'saudi arabia'!C45,sudan!C45,syria!C45,UAE!C45,yemen!C45)</f>
        <v>1211.3334134931933</v>
      </c>
      <c r="D45" s="42">
        <f>SUM(bahrain!D45,egypt!D45,jordan!D45,kuwait!D45,lebanon!D45,oman!D45,palestine!D45,qatar!D45,'saudi arabia'!D45,sudan!D45,syria!D45,UAE!D45,yemen!D45)</f>
        <v>1026.8023469958102</v>
      </c>
      <c r="E45" s="42">
        <f>SUM(bahrain!E45,egypt!E45,jordan!E45,kuwait!E45,lebanon!E45,oman!E45,palestine!E45,qatar!E45,'saudi arabia'!E45,sudan!E45,syria!E45,UAE!E45,yemen!E45)</f>
        <v>1266.404613970443</v>
      </c>
      <c r="F45" s="185">
        <f>SUM(bahrain!F45,egypt!F45,jordan!F45,kuwait!F45,lebanon!F45,oman!F45,palestine!F45,qatar!F45,'saudi arabia'!F45,sudan!F45,syria!F45,UAE!F45,yemen!F45)</f>
        <v>1565.041250318083</v>
      </c>
      <c r="G45" s="42">
        <f>SUM(bahrain!G45,egypt!G45,jordan!G45,kuwait!G45,lebanon!G45,oman!G45,palestine!G45,qatar!G45,'saudi arabia'!G45,sudan!G45,syria!G45,UAE!G45,yemen!G45)</f>
        <v>100.89562701882888</v>
      </c>
      <c r="H45" s="42">
        <f>SUM(bahrain!H45,egypt!H45,jordan!H45,kuwait!H45,lebanon!H45,oman!H45,palestine!H45,qatar!H45,'saudi arabia'!H45,sudan!H45,syria!H45,UAE!H45,yemen!H45)</f>
        <v>176.2769734467652</v>
      </c>
      <c r="I45" s="42">
        <f>SUM(bahrain!I45,egypt!I45,jordan!I45,kuwait!I45,lebanon!I45,oman!I45,palestine!I45,qatar!I45,'saudi arabia'!I45,sudan!I45,syria!I45,UAE!I45,yemen!I45)</f>
        <v>133.77630938023793</v>
      </c>
      <c r="J45" s="42">
        <f>SUM(bahrain!J45,egypt!J45,jordan!J45,kuwait!J45,lebanon!J45,oman!J45,palestine!J45,qatar!J45,'saudi arabia'!J45,sudan!J45,syria!J45,UAE!J45,yemen!J45)</f>
        <v>178.16836504368982</v>
      </c>
      <c r="K45" s="185">
        <f>SUM(bahrain!K45,egypt!K45,jordan!K45,kuwait!K45,lebanon!K45,oman!K45,palestine!K45,qatar!K45,'saudi arabia'!K45,sudan!K45,syria!K45,UAE!K45,yemen!K45)</f>
        <v>152.9716690742417</v>
      </c>
      <c r="L45" s="43" t="s">
        <v>87</v>
      </c>
      <c r="N45" s="324" t="str">
        <f t="shared" si="3"/>
        <v>.</v>
      </c>
      <c r="O45" s="324" t="str">
        <f t="shared" si="3"/>
        <v>.</v>
      </c>
      <c r="P45" s="324" t="str">
        <f t="shared" si="3"/>
        <v>.</v>
      </c>
      <c r="Q45" s="324" t="str">
        <f t="shared" si="3"/>
        <v>.</v>
      </c>
      <c r="R45" s="324" t="str">
        <f t="shared" si="3"/>
        <v>.</v>
      </c>
      <c r="S45" s="324" t="str">
        <f t="shared" si="3"/>
        <v>.</v>
      </c>
      <c r="T45" s="324" t="str">
        <f t="shared" si="3"/>
        <v>.</v>
      </c>
      <c r="U45" s="324" t="str">
        <f t="shared" si="3"/>
        <v>.</v>
      </c>
      <c r="V45" s="324" t="str">
        <f t="shared" si="3"/>
        <v>.</v>
      </c>
      <c r="W45" s="324" t="str">
        <f t="shared" si="3"/>
        <v>.</v>
      </c>
    </row>
    <row r="46" spans="1:23" s="16" customFormat="1" ht="12.75">
      <c r="A46" s="44" t="s">
        <v>88</v>
      </c>
      <c r="B46" s="42">
        <f>SUM(bahrain!B46,egypt!B46,jordan!B46,kuwait!B46,lebanon!B46,oman!B46,palestine!B46,qatar!B46,'saudi arabia'!B46,sudan!B46,syria!B46,UAE!B46,yemen!B46)</f>
        <v>5223.1587594689045</v>
      </c>
      <c r="C46" s="42">
        <f>SUM(bahrain!C46,egypt!C46,jordan!C46,kuwait!C46,lebanon!C46,oman!C46,palestine!C46,qatar!C46,'saudi arabia'!C46,sudan!C46,syria!C46,UAE!C46,yemen!C46)</f>
        <v>8610.7938736762</v>
      </c>
      <c r="D46" s="42">
        <f>SUM(bahrain!D46,egypt!D46,jordan!D46,kuwait!D46,lebanon!D46,oman!D46,palestine!D46,qatar!D46,'saudi arabia'!D46,sudan!D46,syria!D46,UAE!D46,yemen!D46)</f>
        <v>4798.715867010208</v>
      </c>
      <c r="E46" s="42">
        <f>SUM(bahrain!E46,egypt!E46,jordan!E46,kuwait!E46,lebanon!E46,oman!E46,palestine!E46,qatar!E46,'saudi arabia'!E46,sudan!E46,syria!E46,UAE!E46,yemen!E46)</f>
        <v>5800.655666378266</v>
      </c>
      <c r="F46" s="185">
        <f>SUM(bahrain!F46,egypt!F46,jordan!F46,kuwait!F46,lebanon!F46,oman!F46,palestine!F46,qatar!F46,'saudi arabia'!F46,sudan!F46,syria!F46,UAE!F46,yemen!F46)</f>
        <v>6028.050383497448</v>
      </c>
      <c r="G46" s="42">
        <f>SUM(bahrain!G46,egypt!G46,jordan!G46,kuwait!G46,lebanon!G46,oman!G46,palestine!G46,qatar!G46,'saudi arabia'!G46,sudan!G46,syria!G46,UAE!G46,yemen!G46)</f>
        <v>578.9560813969576</v>
      </c>
      <c r="H46" s="42">
        <f>SUM(bahrain!H46,egypt!H46,jordan!H46,kuwait!H46,lebanon!H46,oman!H46,palestine!H46,qatar!H46,'saudi arabia'!H46,sudan!H46,syria!H46,UAE!H46,yemen!H46)</f>
        <v>611.1122649940492</v>
      </c>
      <c r="I46" s="42">
        <f>SUM(bahrain!I46,egypt!I46,jordan!I46,kuwait!I46,lebanon!I46,oman!I46,palestine!I46,qatar!I46,'saudi arabia'!I46,sudan!I46,syria!I46,UAE!I46,yemen!I46)</f>
        <v>467.9168049622113</v>
      </c>
      <c r="J46" s="42">
        <f>SUM(bahrain!J46,egypt!J46,jordan!J46,kuwait!J46,lebanon!J46,oman!J46,palestine!J46,qatar!J46,'saudi arabia'!J46,sudan!J46,syria!J46,UAE!J46,yemen!J46)</f>
        <v>656.2623904079246</v>
      </c>
      <c r="K46" s="185">
        <f>SUM(bahrain!K46,egypt!K46,jordan!K46,kuwait!K46,lebanon!K46,oman!K46,palestine!K46,qatar!K46,'saudi arabia'!K46,sudan!K46,syria!K46,UAE!K46,yemen!K46)</f>
        <v>799.8673283393307</v>
      </c>
      <c r="L46" s="45" t="s">
        <v>89</v>
      </c>
      <c r="M46" s="15"/>
      <c r="N46" s="324" t="str">
        <f t="shared" si="3"/>
        <v>.</v>
      </c>
      <c r="O46" s="324" t="str">
        <f t="shared" si="3"/>
        <v>.</v>
      </c>
      <c r="P46" s="324" t="str">
        <f t="shared" si="3"/>
        <v>.</v>
      </c>
      <c r="Q46" s="324" t="str">
        <f t="shared" si="3"/>
        <v>.</v>
      </c>
      <c r="R46" s="324" t="str">
        <f t="shared" si="3"/>
        <v>.</v>
      </c>
      <c r="S46" s="324" t="str">
        <f t="shared" si="3"/>
        <v>.</v>
      </c>
      <c r="T46" s="324" t="str">
        <f t="shared" si="3"/>
        <v>.</v>
      </c>
      <c r="U46" s="324" t="str">
        <f t="shared" si="3"/>
        <v>.</v>
      </c>
      <c r="V46" s="324" t="str">
        <f t="shared" si="3"/>
        <v>.</v>
      </c>
      <c r="W46" s="324" t="str">
        <f t="shared" si="3"/>
        <v>.</v>
      </c>
    </row>
    <row r="47" spans="1:23" ht="12.75">
      <c r="A47" s="44" t="s">
        <v>90</v>
      </c>
      <c r="B47" s="42">
        <f>SUM(bahrain!B47,egypt!B47,jordan!B47,kuwait!B47,lebanon!B47,oman!B47,palestine!B47,qatar!B47,'saudi arabia'!B47,sudan!B47,syria!B47,UAE!B47,yemen!B47)</f>
        <v>3481.7800116942376</v>
      </c>
      <c r="C47" s="42">
        <f>SUM(bahrain!C47,egypt!C47,jordan!C47,kuwait!C47,lebanon!C47,oman!C47,palestine!C47,qatar!C47,'saudi arabia'!C47,sudan!C47,syria!C47,UAE!C47,yemen!C47)</f>
        <v>8131.348352714947</v>
      </c>
      <c r="D47" s="42">
        <f>SUM(bahrain!D47,egypt!D47,jordan!D47,kuwait!D47,lebanon!D47,oman!D47,palestine!D47,qatar!D47,'saudi arabia'!D47,sudan!D47,syria!D47,UAE!D47,yemen!D47)</f>
        <v>4961.157031130865</v>
      </c>
      <c r="E47" s="42">
        <f>SUM(bahrain!E47,egypt!E47,jordan!E47,kuwait!E47,lebanon!E47,oman!E47,palestine!E47,qatar!E47,'saudi arabia'!E47,sudan!E47,syria!E47,UAE!E47,yemen!E47)</f>
        <v>5001.6755534780605</v>
      </c>
      <c r="F47" s="185">
        <f>SUM(bahrain!F47,egypt!F47,jordan!F47,kuwait!F47,lebanon!F47,oman!F47,palestine!F47,qatar!F47,'saudi arabia'!F47,sudan!F47,syria!F47,UAE!F47,yemen!F47)</f>
        <v>3906.713386819695</v>
      </c>
      <c r="G47" s="42">
        <f>SUM(bahrain!G47,egypt!G47,jordan!G47,kuwait!G47,lebanon!G47,oman!G47,palestine!G47,qatar!G47,'saudi arabia'!G47,sudan!G47,syria!G47,UAE!G47,yemen!G47)</f>
        <v>620.9565739459537</v>
      </c>
      <c r="H47" s="42">
        <f>SUM(bahrain!H47,egypt!H47,jordan!H47,kuwait!H47,lebanon!H47,oman!H47,palestine!H47,qatar!H47,'saudi arabia'!H47,sudan!H47,syria!H47,UAE!H47,yemen!H47)</f>
        <v>574.0364657194582</v>
      </c>
      <c r="I47" s="42">
        <f>SUM(bahrain!I47,egypt!I47,jordan!I47,kuwait!I47,lebanon!I47,oman!I47,palestine!I47,qatar!I47,'saudi arabia'!I47,sudan!I47,syria!I47,UAE!I47,yemen!I47)</f>
        <v>166.7396864822069</v>
      </c>
      <c r="J47" s="42">
        <f>SUM(bahrain!J47,egypt!J47,jordan!J47,kuwait!J47,lebanon!J47,oman!J47,palestine!J47,qatar!J47,'saudi arabia'!J47,sudan!J47,syria!J47,UAE!J47,yemen!J47)</f>
        <v>295.1869091509875</v>
      </c>
      <c r="K47" s="185">
        <f>SUM(bahrain!K47,egypt!K47,jordan!K47,kuwait!K47,lebanon!K47,oman!K47,palestine!K47,qatar!K47,'saudi arabia'!K47,sudan!K47,syria!K47,UAE!K47,yemen!K47)</f>
        <v>249.34500081349904</v>
      </c>
      <c r="L47" s="45" t="s">
        <v>91</v>
      </c>
      <c r="N47" s="324" t="str">
        <f t="shared" si="3"/>
        <v>.</v>
      </c>
      <c r="O47" s="324" t="str">
        <f t="shared" si="3"/>
        <v>.</v>
      </c>
      <c r="P47" s="324" t="str">
        <f t="shared" si="3"/>
        <v>.</v>
      </c>
      <c r="Q47" s="324" t="str">
        <f t="shared" si="3"/>
        <v>.</v>
      </c>
      <c r="R47" s="324" t="str">
        <f t="shared" si="3"/>
        <v>.</v>
      </c>
      <c r="S47" s="324" t="str">
        <f t="shared" si="3"/>
        <v>.</v>
      </c>
      <c r="T47" s="324" t="str">
        <f t="shared" si="3"/>
        <v>.</v>
      </c>
      <c r="U47" s="324" t="str">
        <f t="shared" si="3"/>
        <v>.</v>
      </c>
      <c r="V47" s="324" t="str">
        <f t="shared" si="3"/>
        <v>.</v>
      </c>
      <c r="W47" s="324" t="str">
        <f t="shared" si="3"/>
        <v>.</v>
      </c>
    </row>
    <row r="48" spans="1:23" ht="13.5" thickBot="1">
      <c r="A48" s="62" t="s">
        <v>92</v>
      </c>
      <c r="B48" s="63">
        <f>SUM(bahrain!B48,egypt!B48,jordan!B48,kuwait!B48,lebanon!B48,oman!B48,palestine!B48,qatar!B48,'saudi arabia'!B48,sudan!B48,syria!B48,UAE!B48,yemen!B48)</f>
        <v>284.39932258051306</v>
      </c>
      <c r="C48" s="63">
        <f>SUM(bahrain!C48,egypt!C48,jordan!C48,kuwait!C48,lebanon!C48,oman!C48,palestine!C48,qatar!C48,'saudi arabia'!C48,sudan!C48,syria!C48,UAE!C48,yemen!C48)</f>
        <v>446.55473226771596</v>
      </c>
      <c r="D48" s="63">
        <f>SUM(bahrain!D48,egypt!D48,jordan!D48,kuwait!D48,lebanon!D48,oman!D48,palestine!D48,qatar!D48,'saudi arabia'!D48,sudan!D48,syria!D48,UAE!D48,yemen!D48)</f>
        <v>724.0918802508289</v>
      </c>
      <c r="E48" s="63">
        <f>SUM(bahrain!E48,egypt!E48,jordan!E48,kuwait!E48,lebanon!E48,oman!E48,palestine!E48,qatar!E48,'saudi arabia'!E48,sudan!E48,syria!E48,UAE!E48,yemen!E48)</f>
        <v>714.434433982153</v>
      </c>
      <c r="F48" s="189">
        <f>SUM(bahrain!F48,egypt!F48,jordan!F48,kuwait!F48,lebanon!F48,oman!F48,palestine!F48,qatar!F48,'saudi arabia'!F48,sudan!F48,syria!F48,UAE!F48,yemen!F48)</f>
        <v>559.2707296955439</v>
      </c>
      <c r="G48" s="63">
        <f>SUM(bahrain!G48,egypt!G48,jordan!G48,kuwait!G48,lebanon!G48,oman!G48,palestine!G48,qatar!G48,'saudi arabia'!G48,sudan!G48,syria!G48,UAE!G48,yemen!G48)</f>
        <v>110.7958450609469</v>
      </c>
      <c r="H48" s="63">
        <f>SUM(bahrain!H48,egypt!H48,jordan!H48,kuwait!H48,lebanon!H48,oman!H48,palestine!H48,qatar!H48,'saudi arabia'!H48,sudan!H48,syria!H48,UAE!H48,yemen!H48)</f>
        <v>78.26152557847357</v>
      </c>
      <c r="I48" s="63">
        <f>SUM(bahrain!I48,egypt!I48,jordan!I48,kuwait!I48,lebanon!I48,oman!I48,palestine!I48,qatar!I48,'saudi arabia'!I48,sudan!I48,syria!I48,UAE!I48,yemen!I48)</f>
        <v>55.4933233093446</v>
      </c>
      <c r="J48" s="63">
        <f>SUM(bahrain!J48,egypt!J48,jordan!J48,kuwait!J48,lebanon!J48,oman!J48,palestine!J48,qatar!J48,'saudi arabia'!J48,sudan!J48,syria!J48,UAE!J48,yemen!J48)</f>
        <v>67.3445446133586</v>
      </c>
      <c r="K48" s="189">
        <f>SUM(bahrain!K48,egypt!K48,jordan!K48,kuwait!K48,lebanon!K48,oman!K48,palestine!K48,qatar!K48,'saudi arabia'!K48,sudan!K48,syria!K48,UAE!K48,yemen!K48)</f>
        <v>87.85917954289646</v>
      </c>
      <c r="L48" s="64" t="s">
        <v>311</v>
      </c>
      <c r="N48" s="324" t="str">
        <f t="shared" si="3"/>
        <v>.</v>
      </c>
      <c r="O48" s="324" t="str">
        <f t="shared" si="3"/>
        <v>.</v>
      </c>
      <c r="P48" s="324" t="str">
        <f t="shared" si="3"/>
        <v>.</v>
      </c>
      <c r="Q48" s="324" t="str">
        <f t="shared" si="3"/>
        <v>.</v>
      </c>
      <c r="R48" s="324" t="str">
        <f t="shared" si="3"/>
        <v>.</v>
      </c>
      <c r="S48" s="324" t="str">
        <f t="shared" si="3"/>
        <v>.</v>
      </c>
      <c r="T48" s="324" t="str">
        <f t="shared" si="3"/>
        <v>.</v>
      </c>
      <c r="U48" s="324" t="str">
        <f t="shared" si="3"/>
        <v>.</v>
      </c>
      <c r="V48" s="324" t="str">
        <f t="shared" si="3"/>
        <v>.</v>
      </c>
      <c r="W48" s="324" t="str">
        <f t="shared" si="3"/>
        <v>.</v>
      </c>
    </row>
    <row r="49" spans="1:23" s="16" customFormat="1" ht="19.5" thickBot="1">
      <c r="A49" s="117" t="s">
        <v>94</v>
      </c>
      <c r="B49" s="30">
        <f>SUM(bahrain!B49,egypt!B49,jordan!B49,kuwait!B49,lebanon!B49,oman!B49,palestine!B49,qatar!B49,'saudi arabia'!B49,sudan!B49,syria!B49,UAE!B49,yemen!B49)</f>
        <v>43910.52181372307</v>
      </c>
      <c r="C49" s="30">
        <f>SUM(bahrain!C49,egypt!C49,jordan!C49,kuwait!C49,lebanon!C49,oman!C49,palestine!C49,qatar!C49,'saudi arabia'!C49,sudan!C49,syria!C49,UAE!C49,yemen!C49)</f>
        <v>62241.00989649861</v>
      </c>
      <c r="D49" s="30">
        <f>SUM(bahrain!D49,egypt!D49,jordan!D49,kuwait!D49,lebanon!D49,oman!D49,palestine!D49,qatar!D49,'saudi arabia'!D49,sudan!D49,syria!D49,UAE!D49,yemen!D49)</f>
        <v>55838.85913793548</v>
      </c>
      <c r="E49" s="30">
        <f>SUM(bahrain!E49,egypt!E49,jordan!E49,kuwait!E49,lebanon!E49,oman!E49,palestine!E49,qatar!E49,'saudi arabia'!E49,sudan!E49,syria!E49,UAE!E49,yemen!E49)</f>
        <v>60788.665247563265</v>
      </c>
      <c r="F49" s="182">
        <f>SUM(bahrain!F49,egypt!F49,jordan!F49,kuwait!F49,lebanon!F49,oman!F49,palestine!F49,qatar!F49,'saudi arabia'!F49,sudan!F49,syria!F49,UAE!F49,yemen!F49)</f>
        <v>67468.98117646418</v>
      </c>
      <c r="G49" s="21">
        <f>SUM(bahrain!G49,egypt!G49,jordan!G49,kuwait!G49,lebanon!G49,oman!G49,palestine!G49,qatar!G49,'saudi arabia'!G49,sudan!G49,syria!G49,UAE!G49,yemen!G49)</f>
        <v>5967.436201282116</v>
      </c>
      <c r="H49" s="21">
        <f>SUM(bahrain!H49,egypt!H49,jordan!H49,kuwait!H49,lebanon!H49,oman!H49,palestine!H49,qatar!H49,'saudi arabia'!H49,sudan!H49,syria!H49,UAE!H49,yemen!H49)</f>
        <v>63796.99948250369</v>
      </c>
      <c r="I49" s="21">
        <f>SUM(bahrain!I49,egypt!I49,jordan!I49,kuwait!I49,lebanon!I49,oman!I49,palestine!I49,qatar!I49,'saudi arabia'!I49,sudan!I49,syria!I49,UAE!I49,yemen!I49)</f>
        <v>32201.6353012275</v>
      </c>
      <c r="J49" s="21">
        <f>SUM(bahrain!J49,egypt!J49,jordan!J49,kuwait!J49,lebanon!J49,oman!J49,palestine!J49,qatar!J49,'saudi arabia'!J49,sudan!J49,syria!J49,UAE!J49,yemen!J49)</f>
        <v>46077.51301877931</v>
      </c>
      <c r="K49" s="178">
        <f>SUM(bahrain!K49,egypt!K49,jordan!K49,kuwait!K49,lebanon!K49,oman!K49,palestine!K49,qatar!K49,'saudi arabia'!K49,sudan!K49,syria!K49,UAE!K49,yemen!K49)</f>
        <v>66824.8504885473</v>
      </c>
      <c r="L49" s="118" t="s">
        <v>95</v>
      </c>
      <c r="M49" s="15"/>
      <c r="N49" s="324" t="str">
        <f t="shared" si="3"/>
        <v>.</v>
      </c>
      <c r="O49" s="324" t="str">
        <f t="shared" si="3"/>
        <v>.</v>
      </c>
      <c r="P49" s="324" t="str">
        <f t="shared" si="3"/>
        <v>.</v>
      </c>
      <c r="Q49" s="324" t="str">
        <f t="shared" si="3"/>
        <v>.</v>
      </c>
      <c r="R49" s="324" t="str">
        <f t="shared" si="3"/>
        <v>.</v>
      </c>
      <c r="S49" s="324" t="str">
        <f t="shared" si="3"/>
        <v>.</v>
      </c>
      <c r="T49" s="324" t="str">
        <f t="shared" si="3"/>
        <v>.</v>
      </c>
      <c r="U49" s="324" t="str">
        <f t="shared" si="3"/>
        <v>.</v>
      </c>
      <c r="V49" s="324" t="str">
        <f t="shared" si="3"/>
        <v>.</v>
      </c>
      <c r="W49" s="324" t="str">
        <f t="shared" si="3"/>
        <v>.</v>
      </c>
    </row>
    <row r="50" spans="1:23" ht="15" thickBot="1">
      <c r="A50" s="66" t="s">
        <v>12</v>
      </c>
      <c r="B50" s="33">
        <f>SUM(bahrain!B50,egypt!B50,jordan!B50,kuwait!B50,lebanon!B50,oman!B50,palestine!B50,qatar!B50,'saudi arabia'!B50,sudan!B50,syria!B50,UAE!B50,yemen!B50)</f>
        <v>34649.9023371805</v>
      </c>
      <c r="C50" s="33">
        <f>SUM(bahrain!C50,egypt!C50,jordan!C50,kuwait!C50,lebanon!C50,oman!C50,palestine!C50,qatar!C50,'saudi arabia'!C50,sudan!C50,syria!C50,UAE!C50,yemen!C50)</f>
        <v>49064.467238006844</v>
      </c>
      <c r="D50" s="33">
        <f>SUM(bahrain!D50,egypt!D50,jordan!D50,kuwait!D50,lebanon!D50,oman!D50,palestine!D50,qatar!D50,'saudi arabia'!D50,sudan!D50,syria!D50,UAE!D50,yemen!D50)</f>
        <v>44368.991592850856</v>
      </c>
      <c r="E50" s="33">
        <f>SUM(bahrain!E50,egypt!E50,jordan!E50,kuwait!E50,lebanon!E50,oman!E50,palestine!E50,qatar!E50,'saudi arabia'!E50,sudan!E50,syria!E50,UAE!E50,yemen!E50)</f>
        <v>44973.92060322328</v>
      </c>
      <c r="F50" s="67">
        <f>SUM(bahrain!F50,egypt!F50,jordan!F50,kuwait!F50,lebanon!F50,oman!F50,palestine!F50,qatar!F50,'saudi arabia'!F50,sudan!F50,syria!F50,UAE!F50,yemen!F50)</f>
        <v>49697.852192299266</v>
      </c>
      <c r="G50" s="33">
        <f>SUM(bahrain!G50,egypt!G50,jordan!G50,kuwait!G50,lebanon!G50,oman!G50,palestine!G50,qatar!G50,'saudi arabia'!G50,sudan!G50,syria!G50,UAE!G50,yemen!G50)</f>
        <v>5214.446488044211</v>
      </c>
      <c r="H50" s="33">
        <f>SUM(bahrain!H50,egypt!H50,jordan!H50,kuwait!H50,lebanon!H50,oman!H50,palestine!H50,qatar!H50,'saudi arabia'!H50,sudan!H50,syria!H50,UAE!H50,yemen!H50)</f>
        <v>59502.962180247334</v>
      </c>
      <c r="I50" s="33">
        <f>SUM(bahrain!I50,egypt!I50,jordan!I50,kuwait!I50,lebanon!I50,oman!I50,palestine!I50,qatar!I50,'saudi arabia'!I50,sudan!I50,syria!I50,UAE!I50,yemen!I50)</f>
        <v>29739.354739245184</v>
      </c>
      <c r="J50" s="33">
        <f>SUM(bahrain!J50,egypt!J50,jordan!J50,kuwait!J50,lebanon!J50,oman!J50,palestine!J50,qatar!J50,'saudi arabia'!J50,sudan!J50,syria!J50,UAE!J50,yemen!J50)</f>
        <v>41159.46166992763</v>
      </c>
      <c r="K50" s="67">
        <f>SUM(bahrain!K50,egypt!K50,jordan!K50,kuwait!K50,lebanon!K50,oman!K50,palestine!K50,qatar!K50,'saudi arabia'!K50,sudan!K50,syria!K50,UAE!K50,yemen!K50)</f>
        <v>59530.232113147205</v>
      </c>
      <c r="L50" s="68" t="s">
        <v>13</v>
      </c>
      <c r="N50" s="324" t="str">
        <f t="shared" si="3"/>
        <v>.</v>
      </c>
      <c r="O50" s="324" t="str">
        <f t="shared" si="3"/>
        <v>.</v>
      </c>
      <c r="P50" s="324" t="str">
        <f t="shared" si="3"/>
        <v>.</v>
      </c>
      <c r="Q50" s="324" t="str">
        <f t="shared" si="3"/>
        <v>.</v>
      </c>
      <c r="R50" s="324" t="str">
        <f t="shared" si="3"/>
        <v>.</v>
      </c>
      <c r="S50" s="324" t="str">
        <f t="shared" si="3"/>
        <v>.</v>
      </c>
      <c r="T50" s="324" t="str">
        <f t="shared" si="3"/>
        <v>.</v>
      </c>
      <c r="U50" s="324" t="str">
        <f t="shared" si="3"/>
        <v>.</v>
      </c>
      <c r="V50" s="324" t="str">
        <f t="shared" si="3"/>
        <v>.</v>
      </c>
      <c r="W50" s="324" t="str">
        <f t="shared" si="3"/>
        <v>.</v>
      </c>
    </row>
    <row r="51" spans="1:23" ht="12.75">
      <c r="A51" s="41" t="s">
        <v>96</v>
      </c>
      <c r="B51" s="42">
        <f>SUM(bahrain!B51,egypt!B51,jordan!B51,kuwait!B51,lebanon!B51,oman!B51,palestine!B51,qatar!B51,'saudi arabia'!B51,sudan!B51,syria!B51,UAE!B51,yemen!B51)</f>
        <v>2537.135436068033</v>
      </c>
      <c r="C51" s="42">
        <f>SUM(bahrain!C51,egypt!C51,jordan!C51,kuwait!C51,lebanon!C51,oman!C51,palestine!C51,qatar!C51,'saudi arabia'!C51,sudan!C51,syria!C51,UAE!C51,yemen!C51)</f>
        <v>4625.3406246811555</v>
      </c>
      <c r="D51" s="42">
        <f>SUM(bahrain!D51,egypt!D51,jordan!D51,kuwait!D51,lebanon!D51,oman!D51,palestine!D51,qatar!D51,'saudi arabia'!D51,sudan!D51,syria!D51,UAE!D51,yemen!D51)</f>
        <v>3746.955693618891</v>
      </c>
      <c r="E51" s="42">
        <f>SUM(bahrain!E51,egypt!E51,jordan!E51,kuwait!E51,lebanon!E51,oman!E51,palestine!E51,qatar!E51,'saudi arabia'!E51,sudan!E51,syria!E51,UAE!E51,yemen!E51)</f>
        <v>3918.544696092771</v>
      </c>
      <c r="F51" s="185">
        <f>SUM(bahrain!F51,egypt!F51,jordan!F51,kuwait!F51,lebanon!F51,oman!F51,palestine!F51,qatar!F51,'saudi arabia'!F51,sudan!F51,syria!F51,UAE!F51,yemen!F51)</f>
        <v>4149.778288936331</v>
      </c>
      <c r="G51" s="42">
        <f>SUM(bahrain!G51,egypt!G51,jordan!G51,kuwait!G51,lebanon!G51,oman!G51,palestine!G51,qatar!G51,'saudi arabia'!G51,sudan!G51,syria!G51,UAE!G51,yemen!G51)</f>
        <v>145.1379913126432</v>
      </c>
      <c r="H51" s="42">
        <f>SUM(bahrain!H51,egypt!H51,jordan!H51,kuwait!H51,lebanon!H51,oman!H51,palestine!H51,qatar!H51,'saudi arabia'!H51,sudan!H51,syria!H51,UAE!H51,yemen!H51)</f>
        <v>2437.5701532238063</v>
      </c>
      <c r="I51" s="42">
        <f>SUM(bahrain!I51,egypt!I51,jordan!I51,kuwait!I51,lebanon!I51,oman!I51,palestine!I51,qatar!I51,'saudi arabia'!I51,sudan!I51,syria!I51,UAE!I51,yemen!I51)</f>
        <v>2479.716735649969</v>
      </c>
      <c r="J51" s="42">
        <f>SUM(bahrain!J51,egypt!J51,jordan!J51,kuwait!J51,lebanon!J51,oman!J51,palestine!J51,qatar!J51,'saudi arabia'!J51,sudan!J51,syria!J51,UAE!J51,yemen!J51)</f>
        <v>2313.999915631676</v>
      </c>
      <c r="K51" s="185">
        <f>SUM(bahrain!K51,egypt!K51,jordan!K51,kuwait!K51,lebanon!K51,oman!K51,palestine!K51,qatar!K51,'saudi arabia'!K51,sudan!K51,syria!K51,UAE!K51,yemen!K51)</f>
        <v>3823.6923612287883</v>
      </c>
      <c r="L51" s="43" t="s">
        <v>97</v>
      </c>
      <c r="N51" s="324" t="str">
        <f t="shared" si="3"/>
        <v>.</v>
      </c>
      <c r="O51" s="324" t="str">
        <f t="shared" si="3"/>
        <v>.</v>
      </c>
      <c r="P51" s="324" t="str">
        <f t="shared" si="3"/>
        <v>.</v>
      </c>
      <c r="Q51" s="324" t="str">
        <f t="shared" si="3"/>
        <v>.</v>
      </c>
      <c r="R51" s="324" t="str">
        <f t="shared" si="3"/>
        <v>.</v>
      </c>
      <c r="S51" s="324" t="str">
        <f aca="true" t="shared" si="4" ref="S51:W101">IF(G51&lt;0.05,"x",".")</f>
        <v>.</v>
      </c>
      <c r="T51" s="324" t="str">
        <f t="shared" si="4"/>
        <v>.</v>
      </c>
      <c r="U51" s="324" t="str">
        <f t="shared" si="4"/>
        <v>.</v>
      </c>
      <c r="V51" s="324" t="str">
        <f t="shared" si="4"/>
        <v>.</v>
      </c>
      <c r="W51" s="324" t="str">
        <f t="shared" si="4"/>
        <v>.</v>
      </c>
    </row>
    <row r="52" spans="1:23" ht="13.5" thickBot="1">
      <c r="A52" s="41" t="s">
        <v>98</v>
      </c>
      <c r="B52" s="42">
        <f>SUM(bahrain!B52,egypt!B52,jordan!B52,kuwait!B52,lebanon!B52,oman!B52,palestine!B52,qatar!B52,'saudi arabia'!B52,sudan!B52,syria!B52,UAE!B52,yemen!B52)</f>
        <v>32112.766901112464</v>
      </c>
      <c r="C52" s="42">
        <f>SUM(bahrain!C52,egypt!C52,jordan!C52,kuwait!C52,lebanon!C52,oman!C52,palestine!C52,qatar!C52,'saudi arabia'!C52,sudan!C52,syria!C52,UAE!C52,yemen!C52)</f>
        <v>44439.12661332569</v>
      </c>
      <c r="D52" s="42">
        <f>SUM(bahrain!D52,egypt!D52,jordan!D52,kuwait!D52,lebanon!D52,oman!D52,palestine!D52,qatar!D52,'saudi arabia'!D52,sudan!D52,syria!D52,UAE!D52,yemen!D52)</f>
        <v>40622.03589923197</v>
      </c>
      <c r="E52" s="42">
        <f>SUM(bahrain!E52,egypt!E52,jordan!E52,kuwait!E52,lebanon!E52,oman!E52,palestine!E52,qatar!E52,'saudi arabia'!E52,sudan!E52,syria!E52,UAE!E52,yemen!E52)</f>
        <v>41055.3759071305</v>
      </c>
      <c r="F52" s="185">
        <f>SUM(bahrain!F52,egypt!F52,jordan!F52,kuwait!F52,lebanon!F52,oman!F52,palestine!F52,qatar!F52,'saudi arabia'!F52,sudan!F52,syria!F52,UAE!F52,yemen!F52)</f>
        <v>45548.073903362936</v>
      </c>
      <c r="G52" s="42">
        <f>SUM(bahrain!G52,egypt!G52,jordan!G52,kuwait!G52,lebanon!G52,oman!G52,palestine!G52,qatar!G52,'saudi arabia'!G52,sudan!G52,syria!G52,UAE!G52,yemen!G52)</f>
        <v>5069.308496731567</v>
      </c>
      <c r="H52" s="42">
        <f>SUM(bahrain!H52,egypt!H52,jordan!H52,kuwait!H52,lebanon!H52,oman!H52,palestine!H52,qatar!H52,'saudi arabia'!H52,sudan!H52,syria!H52,UAE!H52,yemen!H52)</f>
        <v>57065.392027023525</v>
      </c>
      <c r="I52" s="42">
        <f>SUM(bahrain!I52,egypt!I52,jordan!I52,kuwait!I52,lebanon!I52,oman!I52,palestine!I52,qatar!I52,'saudi arabia'!I52,sudan!I52,syria!I52,UAE!I52,yemen!I52)</f>
        <v>27259.638003595213</v>
      </c>
      <c r="J52" s="42">
        <f>SUM(bahrain!J52,egypt!J52,jordan!J52,kuwait!J52,lebanon!J52,oman!J52,palestine!J52,qatar!J52,'saudi arabia'!J52,sudan!J52,syria!J52,UAE!J52,yemen!J52)</f>
        <v>38845.461754295946</v>
      </c>
      <c r="K52" s="185">
        <f>SUM(bahrain!K52,egypt!K52,jordan!K52,kuwait!K52,lebanon!K52,oman!K52,palestine!K52,qatar!K52,'saudi arabia'!K52,sudan!K52,syria!K52,UAE!K52,yemen!K52)</f>
        <v>55706.52376909875</v>
      </c>
      <c r="L52" s="43" t="s">
        <v>312</v>
      </c>
      <c r="N52" s="324" t="str">
        <f aca="true" t="shared" si="5" ref="N52:R102">IF(B52&lt;0.05,"x",".")</f>
        <v>.</v>
      </c>
      <c r="O52" s="324" t="str">
        <f t="shared" si="5"/>
        <v>.</v>
      </c>
      <c r="P52" s="324" t="str">
        <f t="shared" si="5"/>
        <v>.</v>
      </c>
      <c r="Q52" s="324" t="str">
        <f t="shared" si="5"/>
        <v>.</v>
      </c>
      <c r="R52" s="324" t="str">
        <f t="shared" si="5"/>
        <v>.</v>
      </c>
      <c r="S52" s="324" t="str">
        <f t="shared" si="4"/>
        <v>.</v>
      </c>
      <c r="T52" s="324" t="str">
        <f t="shared" si="4"/>
        <v>.</v>
      </c>
      <c r="U52" s="324" t="str">
        <f t="shared" si="4"/>
        <v>.</v>
      </c>
      <c r="V52" s="324" t="str">
        <f t="shared" si="4"/>
        <v>.</v>
      </c>
      <c r="W52" s="324" t="str">
        <f t="shared" si="4"/>
        <v>.</v>
      </c>
    </row>
    <row r="53" spans="1:23" ht="15" thickBot="1">
      <c r="A53" s="69" t="s">
        <v>100</v>
      </c>
      <c r="B53" s="33">
        <f>SUM(bahrain!B53,egypt!B53,jordan!B53,kuwait!B53,lebanon!B53,oman!B53,palestine!B53,qatar!B53,'saudi arabia'!B53,sudan!B53,syria!B53,UAE!B53,yemen!B53)</f>
        <v>9260.619476542573</v>
      </c>
      <c r="C53" s="33">
        <f>SUM(bahrain!C53,egypt!C53,jordan!C53,kuwait!C53,lebanon!C53,oman!C53,palestine!C53,qatar!C53,'saudi arabia'!C53,sudan!C53,syria!C53,UAE!C53,yemen!C53)</f>
        <v>13176.542658491768</v>
      </c>
      <c r="D53" s="33">
        <f>SUM(bahrain!D53,egypt!D53,jordan!D53,kuwait!D53,lebanon!D53,oman!D53,palestine!D53,qatar!D53,'saudi arabia'!D53,sudan!D53,syria!D53,UAE!D53,yemen!D53)</f>
        <v>11469.867545084615</v>
      </c>
      <c r="E53" s="33">
        <f>SUM(bahrain!E53,egypt!E53,jordan!E53,kuwait!E53,lebanon!E53,oman!E53,palestine!E53,qatar!E53,'saudi arabia'!E53,sudan!E53,syria!E53,UAE!E53,yemen!E53)</f>
        <v>15814.744644339988</v>
      </c>
      <c r="F53" s="67">
        <f>SUM(bahrain!F53,egypt!F53,jordan!F53,kuwait!F53,lebanon!F53,oman!F53,palestine!F53,qatar!F53,'saudi arabia'!F53,sudan!F53,syria!F53,UAE!F53,yemen!F53)</f>
        <v>17771.128984164916</v>
      </c>
      <c r="G53" s="33">
        <f>SUM(bahrain!G53,egypt!G53,jordan!G53,kuwait!G53,lebanon!G53,oman!G53,palestine!G53,qatar!G53,'saudi arabia'!G53,sudan!G53,syria!G53,UAE!G53,yemen!G53)</f>
        <v>752.974744577683</v>
      </c>
      <c r="H53" s="33">
        <f>SUM(bahrain!H53,egypt!H53,jordan!H53,kuwait!H53,lebanon!H53,oman!H53,palestine!H53,qatar!H53,'saudi arabia'!H53,sudan!H53,syria!H53,UAE!H53,yemen!H53)</f>
        <v>4294.025108256367</v>
      </c>
      <c r="I53" s="33">
        <f>SUM(bahrain!I53,egypt!I53,jordan!I53,kuwait!I53,lebanon!I53,oman!I53,palestine!I53,qatar!I53,'saudi arabia'!I53,sudan!I53,syria!I53,UAE!I53,yemen!I53)</f>
        <v>2462.2736439823193</v>
      </c>
      <c r="J53" s="33">
        <f>SUM(bahrain!J53,egypt!J53,jordan!J53,kuwait!J53,lebanon!J53,oman!J53,palestine!J53,qatar!J53,'saudi arabia'!J53,sudan!J53,syria!J53,UAE!J53,yemen!J53)</f>
        <v>4918.051348851673</v>
      </c>
      <c r="K53" s="67">
        <f>SUM(bahrain!K53,egypt!K53,jordan!K53,kuwait!K53,lebanon!K53,oman!K53,palestine!K53,qatar!K53,'saudi arabia'!K53,sudan!K53,syria!K53,UAE!K53,yemen!K53)</f>
        <v>7294.618375400081</v>
      </c>
      <c r="L53" s="68" t="s">
        <v>101</v>
      </c>
      <c r="N53" s="324" t="str">
        <f t="shared" si="5"/>
        <v>.</v>
      </c>
      <c r="O53" s="324" t="str">
        <f t="shared" si="5"/>
        <v>.</v>
      </c>
      <c r="P53" s="324" t="str">
        <f t="shared" si="5"/>
        <v>.</v>
      </c>
      <c r="Q53" s="324" t="str">
        <f t="shared" si="5"/>
        <v>.</v>
      </c>
      <c r="R53" s="324" t="str">
        <f t="shared" si="5"/>
        <v>.</v>
      </c>
      <c r="S53" s="324" t="str">
        <f t="shared" si="4"/>
        <v>.</v>
      </c>
      <c r="T53" s="324" t="str">
        <f t="shared" si="4"/>
        <v>.</v>
      </c>
      <c r="U53" s="324" t="str">
        <f t="shared" si="4"/>
        <v>.</v>
      </c>
      <c r="V53" s="324" t="str">
        <f t="shared" si="4"/>
        <v>.</v>
      </c>
      <c r="W53" s="324" t="str">
        <f t="shared" si="4"/>
        <v>.</v>
      </c>
    </row>
    <row r="54" spans="1:23" ht="25.5">
      <c r="A54" s="52" t="s">
        <v>102</v>
      </c>
      <c r="B54" s="70">
        <f>SUM(bahrain!B54,egypt!B54,jordan!B54,kuwait!B54,lebanon!B54,oman!B54,palestine!B54,qatar!B54,'saudi arabia'!B54,sudan!B54,syria!B54,UAE!B54,yemen!B54)</f>
        <v>8811.480781162672</v>
      </c>
      <c r="C54" s="70">
        <f>SUM(bahrain!C54,egypt!C54,jordan!C54,kuwait!C54,lebanon!C54,oman!C54,palestine!C54,qatar!C54,'saudi arabia'!C54,sudan!C54,syria!C54,UAE!C54,yemen!C54)</f>
        <v>12705.34263638272</v>
      </c>
      <c r="D54" s="70">
        <f>SUM(bahrain!D54,egypt!D54,jordan!D54,kuwait!D54,lebanon!D54,oman!D54,palestine!D54,qatar!D54,'saudi arabia'!D54,sudan!D54,syria!D54,UAE!D54,yemen!D54)</f>
        <v>10844.88995676466</v>
      </c>
      <c r="E54" s="70">
        <f>SUM(bahrain!E54,egypt!E54,jordan!E54,kuwait!E54,lebanon!E54,oman!E54,palestine!E54,qatar!E54,'saudi arabia'!E54,sudan!E54,syria!E54,UAE!E54,yemen!E54)</f>
        <v>14880.258361316764</v>
      </c>
      <c r="F54" s="190">
        <f>SUM(bahrain!F54,egypt!F54,jordan!F54,kuwait!F54,lebanon!F54,oman!F54,palestine!F54,qatar!F54,'saudi arabia'!F54,sudan!F54,syria!F54,UAE!F54,yemen!F54)</f>
        <v>16522.744927023392</v>
      </c>
      <c r="G54" s="70">
        <f>SUM(bahrain!G54,egypt!G54,jordan!G54,kuwait!G54,lebanon!G54,oman!G54,palestine!G54,qatar!G54,'saudi arabia'!G54,sudan!G54,syria!G54,UAE!G54,yemen!G54)</f>
        <v>663.1621138266746</v>
      </c>
      <c r="H54" s="70">
        <f>SUM(bahrain!H54,egypt!H54,jordan!H54,kuwait!H54,lebanon!H54,oman!H54,palestine!H54,qatar!H54,'saudi arabia'!H54,sudan!H54,syria!H54,UAE!H54,yemen!H54)</f>
        <v>3911.465859026905</v>
      </c>
      <c r="I54" s="70">
        <f>SUM(bahrain!I54,egypt!I54,jordan!I54,kuwait!I54,lebanon!I54,oman!I54,palestine!I54,qatar!I54,'saudi arabia'!I54,sudan!I54,syria!I54,UAE!I54,yemen!I54)</f>
        <v>2270.4903796446424</v>
      </c>
      <c r="J54" s="70">
        <f>SUM(bahrain!J54,egypt!J54,jordan!J54,kuwait!J54,lebanon!J54,oman!J54,palestine!J54,qatar!J54,'saudi arabia'!J54,sudan!J54,syria!J54,UAE!J54,yemen!J54)</f>
        <v>4381.420129497514</v>
      </c>
      <c r="K54" s="190">
        <f>SUM(bahrain!K54,egypt!K54,jordan!K54,kuwait!K54,lebanon!K54,oman!K54,palestine!K54,qatar!K54,'saudi arabia'!K54,sudan!K54,syria!K54,UAE!K54,yemen!K54)</f>
        <v>6808.787198221351</v>
      </c>
      <c r="L54" s="53" t="s">
        <v>103</v>
      </c>
      <c r="N54" s="324" t="str">
        <f t="shared" si="5"/>
        <v>.</v>
      </c>
      <c r="O54" s="324" t="str">
        <f t="shared" si="5"/>
        <v>.</v>
      </c>
      <c r="P54" s="324" t="str">
        <f t="shared" si="5"/>
        <v>.</v>
      </c>
      <c r="Q54" s="324" t="str">
        <f t="shared" si="5"/>
        <v>.</v>
      </c>
      <c r="R54" s="324" t="str">
        <f t="shared" si="5"/>
        <v>.</v>
      </c>
      <c r="S54" s="324" t="str">
        <f t="shared" si="4"/>
        <v>.</v>
      </c>
      <c r="T54" s="324" t="str">
        <f t="shared" si="4"/>
        <v>.</v>
      </c>
      <c r="U54" s="324" t="str">
        <f t="shared" si="4"/>
        <v>.</v>
      </c>
      <c r="V54" s="324" t="str">
        <f t="shared" si="4"/>
        <v>.</v>
      </c>
      <c r="W54" s="324" t="str">
        <f t="shared" si="4"/>
        <v>.</v>
      </c>
    </row>
    <row r="55" spans="1:23" ht="12.75">
      <c r="A55" s="41" t="s">
        <v>104</v>
      </c>
      <c r="B55" s="42">
        <f>SUM(bahrain!B55,egypt!B55,jordan!B55,kuwait!B55,lebanon!B55,oman!B55,palestine!B55,qatar!B55,'saudi arabia'!B55,sudan!B55,syria!B55,UAE!B55,yemen!B55)</f>
        <v>1643.9773528163296</v>
      </c>
      <c r="C55" s="42">
        <f>SUM(bahrain!C55,egypt!C55,jordan!C55,kuwait!C55,lebanon!C55,oman!C55,palestine!C55,qatar!C55,'saudi arabia'!C55,sudan!C55,syria!C55,UAE!C55,yemen!C55)</f>
        <v>2524.5430739523335</v>
      </c>
      <c r="D55" s="42">
        <f>SUM(bahrain!D55,egypt!D55,jordan!D55,kuwait!D55,lebanon!D55,oman!D55,palestine!D55,qatar!D55,'saudi arabia'!D55,sudan!D55,syria!D55,UAE!D55,yemen!D55)</f>
        <v>1830.8903693384675</v>
      </c>
      <c r="E55" s="42">
        <f>SUM(bahrain!E55,egypt!E55,jordan!E55,kuwait!E55,lebanon!E55,oman!E55,palestine!E55,qatar!E55,'saudi arabia'!E55,sudan!E55,syria!E55,UAE!E55,yemen!E55)</f>
        <v>2379.126934625447</v>
      </c>
      <c r="F55" s="185">
        <f>SUM(bahrain!F55,egypt!F55,jordan!F55,kuwait!F55,lebanon!F55,oman!F55,palestine!F55,qatar!F55,'saudi arabia'!F55,sudan!F55,syria!F55,UAE!F55,yemen!F55)</f>
        <v>3235.1136948200287</v>
      </c>
      <c r="G55" s="42">
        <f>SUM(bahrain!G55,egypt!G55,jordan!G55,kuwait!G55,lebanon!G55,oman!G55,palestine!G55,qatar!G55,'saudi arabia'!G55,sudan!G55,syria!G55,UAE!G55,yemen!G55)</f>
        <v>53.63254540351035</v>
      </c>
      <c r="H55" s="42">
        <f>SUM(bahrain!H55,egypt!H55,jordan!H55,kuwait!H55,lebanon!H55,oman!H55,palestine!H55,qatar!H55,'saudi arabia'!H55,sudan!H55,syria!H55,UAE!H55,yemen!H55)</f>
        <v>148.59727210468586</v>
      </c>
      <c r="I55" s="42">
        <f>SUM(bahrain!I55,egypt!I55,jordan!I55,kuwait!I55,lebanon!I55,oman!I55,palestine!I55,qatar!I55,'saudi arabia'!I55,sudan!I55,syria!I55,UAE!I55,yemen!I55)</f>
        <v>28.927457295659636</v>
      </c>
      <c r="J55" s="42">
        <f>SUM(bahrain!J55,egypt!J55,jordan!J55,kuwait!J55,lebanon!J55,oman!J55,palestine!J55,qatar!J55,'saudi arabia'!J55,sudan!J55,syria!J55,UAE!J55,yemen!J55)</f>
        <v>137.23209526382743</v>
      </c>
      <c r="K55" s="185">
        <f>SUM(bahrain!K55,egypt!K55,jordan!K55,kuwait!K55,lebanon!K55,oman!K55,palestine!K55,qatar!K55,'saudi arabia'!K55,sudan!K55,syria!K55,UAE!K55,yemen!K55)</f>
        <v>348.4305625636098</v>
      </c>
      <c r="L55" s="43" t="s">
        <v>105</v>
      </c>
      <c r="N55" s="324" t="str">
        <f t="shared" si="5"/>
        <v>.</v>
      </c>
      <c r="O55" s="324" t="str">
        <f t="shared" si="5"/>
        <v>.</v>
      </c>
      <c r="P55" s="324" t="str">
        <f t="shared" si="5"/>
        <v>.</v>
      </c>
      <c r="Q55" s="324" t="str">
        <f t="shared" si="5"/>
        <v>.</v>
      </c>
      <c r="R55" s="324" t="str">
        <f t="shared" si="5"/>
        <v>.</v>
      </c>
      <c r="S55" s="324" t="str">
        <f t="shared" si="4"/>
        <v>.</v>
      </c>
      <c r="T55" s="324" t="str">
        <f t="shared" si="4"/>
        <v>.</v>
      </c>
      <c r="U55" s="324" t="str">
        <f t="shared" si="4"/>
        <v>.</v>
      </c>
      <c r="V55" s="324" t="str">
        <f t="shared" si="4"/>
        <v>.</v>
      </c>
      <c r="W55" s="324" t="str">
        <f t="shared" si="4"/>
        <v>.</v>
      </c>
    </row>
    <row r="56" spans="1:23" ht="12.75">
      <c r="A56" s="44" t="s">
        <v>106</v>
      </c>
      <c r="B56" s="42">
        <f>SUM(bahrain!B56,egypt!B56,jordan!B56,kuwait!B56,lebanon!B56,oman!B56,palestine!B56,qatar!B56,'saudi arabia'!B56,sudan!B56,syria!B56,UAE!B56,yemen!B56)</f>
        <v>1.92966876942669</v>
      </c>
      <c r="C56" s="42">
        <f>SUM(bahrain!C56,egypt!C56,jordan!C56,kuwait!C56,lebanon!C56,oman!C56,palestine!C56,qatar!C56,'saudi arabia'!C56,sudan!C56,syria!C56,UAE!C56,yemen!C56)</f>
        <v>1.2630698825576043</v>
      </c>
      <c r="D56" s="42">
        <f>SUM(bahrain!D56,egypt!D56,jordan!D56,kuwait!D56,lebanon!D56,oman!D56,palestine!D56,qatar!D56,'saudi arabia'!D56,sudan!D56,syria!D56,UAE!D56,yemen!D56)</f>
        <v>8.212593446103934</v>
      </c>
      <c r="E56" s="42">
        <f>SUM(bahrain!E56,egypt!E56,jordan!E56,kuwait!E56,lebanon!E56,oman!E56,palestine!E56,qatar!E56,'saudi arabia'!E56,sudan!E56,syria!E56,UAE!E56,yemen!E56)</f>
        <v>2.119097724799219</v>
      </c>
      <c r="F56" s="185">
        <f>SUM(bahrain!F56,egypt!F56,jordan!F56,kuwait!F56,lebanon!F56,oman!F56,palestine!F56,qatar!F56,'saudi arabia'!F56,sudan!F56,syria!F56,UAE!F56,yemen!F56)</f>
        <v>1.830852161566151</v>
      </c>
      <c r="G56" s="42">
        <f>SUM(bahrain!G56,egypt!G56,jordan!G56,kuwait!G56,lebanon!G56,oman!G56,palestine!G56,qatar!G56,'saudi arabia'!G56,sudan!G56,syria!G56,UAE!G56,yemen!G56)</f>
        <v>0.6314014006163104</v>
      </c>
      <c r="H56" s="42">
        <f>SUM(bahrain!H56,egypt!H56,jordan!H56,kuwait!H56,lebanon!H56,oman!H56,palestine!H56,qatar!H56,'saudi arabia'!H56,sudan!H56,syria!H56,UAE!H56,yemen!H56)</f>
        <v>0.7707903065183435</v>
      </c>
      <c r="I56" s="42">
        <f>SUM(bahrain!I56,egypt!I56,jordan!I56,kuwait!I56,lebanon!I56,oman!I56,palestine!I56,qatar!I56,'saudi arabia'!I56,sudan!I56,syria!I56,UAE!I56,yemen!I56)</f>
        <v>1.7567775006858786</v>
      </c>
      <c r="J56" s="42">
        <f>SUM(bahrain!J56,egypt!J56,jordan!J56,kuwait!J56,lebanon!J56,oman!J56,palestine!J56,qatar!J56,'saudi arabia'!J56,sudan!J56,syria!J56,UAE!J56,yemen!J56)</f>
        <v>4.653239543355401</v>
      </c>
      <c r="K56" s="185">
        <f>SUM(bahrain!K56,egypt!K56,jordan!K56,kuwait!K56,lebanon!K56,oman!K56,palestine!K56,qatar!K56,'saudi arabia'!K56,sudan!K56,syria!K56,UAE!K56,yemen!K56)</f>
        <v>6.055207710285125</v>
      </c>
      <c r="L56" s="45" t="s">
        <v>107</v>
      </c>
      <c r="N56" s="324" t="str">
        <f t="shared" si="5"/>
        <v>.</v>
      </c>
      <c r="O56" s="324" t="str">
        <f t="shared" si="5"/>
        <v>.</v>
      </c>
      <c r="P56" s="324" t="str">
        <f t="shared" si="5"/>
        <v>.</v>
      </c>
      <c r="Q56" s="324" t="str">
        <f t="shared" si="5"/>
        <v>.</v>
      </c>
      <c r="R56" s="324" t="str">
        <f t="shared" si="5"/>
        <v>.</v>
      </c>
      <c r="S56" s="324" t="str">
        <f t="shared" si="4"/>
        <v>.</v>
      </c>
      <c r="T56" s="324" t="str">
        <f t="shared" si="4"/>
        <v>.</v>
      </c>
      <c r="U56" s="324" t="str">
        <f t="shared" si="4"/>
        <v>.</v>
      </c>
      <c r="V56" s="324" t="str">
        <f t="shared" si="4"/>
        <v>.</v>
      </c>
      <c r="W56" s="324" t="str">
        <f t="shared" si="4"/>
        <v>.</v>
      </c>
    </row>
    <row r="57" spans="1:23" ht="12.75">
      <c r="A57" s="41" t="s">
        <v>108</v>
      </c>
      <c r="B57" s="42">
        <f>SUM(bahrain!B57,egypt!B57,jordan!B57,kuwait!B57,lebanon!B57,oman!B57,palestine!B57,qatar!B57,'saudi arabia'!B57,sudan!B57,syria!B57,UAE!B57,yemen!B57)</f>
        <v>5346.642584462653</v>
      </c>
      <c r="C57" s="42">
        <f>SUM(bahrain!C57,egypt!C57,jordan!C57,kuwait!C57,lebanon!C57,oman!C57,palestine!C57,qatar!C57,'saudi arabia'!C57,sudan!C57,syria!C57,UAE!C57,yemen!C57)</f>
        <v>8073.595066078967</v>
      </c>
      <c r="D57" s="42">
        <f>SUM(bahrain!D57,egypt!D57,jordan!D57,kuwait!D57,lebanon!D57,oman!D57,palestine!D57,qatar!D57,'saudi arabia'!D57,sudan!D57,syria!D57,UAE!D57,yemen!D57)</f>
        <v>7091.375032661784</v>
      </c>
      <c r="E57" s="42">
        <f>SUM(bahrain!E57,egypt!E57,jordan!E57,kuwait!E57,lebanon!E57,oman!E57,palestine!E57,qatar!E57,'saudi arabia'!E57,sudan!E57,syria!E57,UAE!E57,yemen!E57)</f>
        <v>10263.740883128477</v>
      </c>
      <c r="F57" s="185">
        <f>SUM(bahrain!F57,egypt!F57,jordan!F57,kuwait!F57,lebanon!F57,oman!F57,palestine!F57,qatar!F57,'saudi arabia'!F57,sudan!F57,syria!F57,UAE!F57,yemen!F57)</f>
        <v>10810.163593981903</v>
      </c>
      <c r="G57" s="42">
        <f>SUM(bahrain!G57,egypt!G57,jordan!G57,kuwait!G57,lebanon!G57,oman!G57,palestine!G57,qatar!G57,'saudi arabia'!G57,sudan!G57,syria!G57,UAE!G57,yemen!G57)</f>
        <v>211.20538152896228</v>
      </c>
      <c r="H57" s="42">
        <f>SUM(bahrain!H57,egypt!H57,jordan!H57,kuwait!H57,lebanon!H57,oman!H57,palestine!H57,qatar!H57,'saudi arabia'!H57,sudan!H57,syria!H57,UAE!H57,yemen!H57)</f>
        <v>2863.720262831604</v>
      </c>
      <c r="I57" s="42">
        <f>SUM(bahrain!I57,egypt!I57,jordan!I57,kuwait!I57,lebanon!I57,oman!I57,palestine!I57,qatar!I57,'saudi arabia'!I57,sudan!I57,syria!I57,UAE!I57,yemen!I57)</f>
        <v>1639.9886174317598</v>
      </c>
      <c r="J57" s="42">
        <f>SUM(bahrain!J57,egypt!J57,jordan!J57,kuwait!J57,lebanon!J57,oman!J57,palestine!J57,qatar!J57,'saudi arabia'!J57,sudan!J57,syria!J57,UAE!J57,yemen!J57)</f>
        <v>3254.3993785653247</v>
      </c>
      <c r="K57" s="185">
        <f>SUM(bahrain!K57,egypt!K57,jordan!K57,kuwait!K57,lebanon!K57,oman!K57,palestine!K57,qatar!K57,'saudi arabia'!K57,sudan!K57,syria!K57,UAE!K57,yemen!K57)</f>
        <v>4505.040888624729</v>
      </c>
      <c r="L57" s="43" t="s">
        <v>109</v>
      </c>
      <c r="N57" s="324" t="str">
        <f t="shared" si="5"/>
        <v>.</v>
      </c>
      <c r="O57" s="324" t="str">
        <f t="shared" si="5"/>
        <v>.</v>
      </c>
      <c r="P57" s="324" t="str">
        <f t="shared" si="5"/>
        <v>.</v>
      </c>
      <c r="Q57" s="324" t="str">
        <f t="shared" si="5"/>
        <v>.</v>
      </c>
      <c r="R57" s="324" t="str">
        <f t="shared" si="5"/>
        <v>.</v>
      </c>
      <c r="S57" s="324" t="str">
        <f t="shared" si="4"/>
        <v>.</v>
      </c>
      <c r="T57" s="324" t="str">
        <f t="shared" si="4"/>
        <v>.</v>
      </c>
      <c r="U57" s="324" t="str">
        <f t="shared" si="4"/>
        <v>.</v>
      </c>
      <c r="V57" s="324" t="str">
        <f t="shared" si="4"/>
        <v>.</v>
      </c>
      <c r="W57" s="324" t="str">
        <f t="shared" si="4"/>
        <v>.</v>
      </c>
    </row>
    <row r="58" spans="1:23" ht="12.75">
      <c r="A58" s="44" t="s">
        <v>110</v>
      </c>
      <c r="B58" s="42">
        <f>SUM(bahrain!B58,egypt!B58,jordan!B58,kuwait!B58,lebanon!B58,oman!B58,palestine!B58,qatar!B58,'saudi arabia'!B58,sudan!B58,syria!B58,UAE!B58,yemen!B58)</f>
        <v>355.1609559051221</v>
      </c>
      <c r="C58" s="42">
        <f>SUM(bahrain!C58,egypt!C58,jordan!C58,kuwait!C58,lebanon!C58,oman!C58,palestine!C58,qatar!C58,'saudi arabia'!C58,sudan!C58,syria!C58,UAE!C58,yemen!C58)</f>
        <v>402.39562907474607</v>
      </c>
      <c r="D58" s="42">
        <f>SUM(bahrain!D58,egypt!D58,jordan!D58,kuwait!D58,lebanon!D58,oman!D58,palestine!D58,qatar!D58,'saudi arabia'!D58,sudan!D58,syria!D58,UAE!D58,yemen!D58)</f>
        <v>290.9548456932289</v>
      </c>
      <c r="E58" s="42">
        <f>SUM(bahrain!E58,egypt!E58,jordan!E58,kuwait!E58,lebanon!E58,oman!E58,palestine!E58,qatar!E58,'saudi arabia'!E58,sudan!E58,syria!E58,UAE!E58,yemen!E58)</f>
        <v>410.74461430440454</v>
      </c>
      <c r="F58" s="185">
        <f>SUM(bahrain!F58,egypt!F58,jordan!F58,kuwait!F58,lebanon!F58,oman!F58,palestine!F58,qatar!F58,'saudi arabia'!F58,sudan!F58,syria!F58,UAE!F58,yemen!F58)</f>
        <v>535.0624106683307</v>
      </c>
      <c r="G58" s="42">
        <f>SUM(bahrain!G58,egypt!G58,jordan!G58,kuwait!G58,lebanon!G58,oman!G58,palestine!G58,qatar!G58,'saudi arabia'!G58,sudan!G58,syria!G58,UAE!G58,yemen!G58)</f>
        <v>39.356127120001844</v>
      </c>
      <c r="H58" s="42">
        <f>SUM(bahrain!H58,egypt!H58,jordan!H58,kuwait!H58,lebanon!H58,oman!H58,palestine!H58,qatar!H58,'saudi arabia'!H58,sudan!H58,syria!H58,UAE!H58,yemen!H58)</f>
        <v>45.069308171829306</v>
      </c>
      <c r="I58" s="42">
        <f>SUM(bahrain!I58,egypt!I58,jordan!I58,kuwait!I58,lebanon!I58,oman!I58,palestine!I58,qatar!I58,'saudi arabia'!I58,sudan!I58,syria!I58,UAE!I58,yemen!I58)</f>
        <v>12.727641570285972</v>
      </c>
      <c r="J58" s="42">
        <f>SUM(bahrain!J58,egypt!J58,jordan!J58,kuwait!J58,lebanon!J58,oman!J58,palestine!J58,qatar!J58,'saudi arabia'!J58,sudan!J58,syria!J58,UAE!J58,yemen!J58)</f>
        <v>141.45902185769444</v>
      </c>
      <c r="K58" s="185">
        <f>SUM(bahrain!K58,egypt!K58,jordan!K58,kuwait!K58,lebanon!K58,oman!K58,palestine!K58,qatar!K58,'saudi arabia'!K58,sudan!K58,syria!K58,UAE!K58,yemen!K58)</f>
        <v>381.87883273786474</v>
      </c>
      <c r="L58" s="45" t="s">
        <v>111</v>
      </c>
      <c r="N58" s="324" t="str">
        <f t="shared" si="5"/>
        <v>.</v>
      </c>
      <c r="O58" s="324" t="str">
        <f t="shared" si="5"/>
        <v>.</v>
      </c>
      <c r="P58" s="324" t="str">
        <f t="shared" si="5"/>
        <v>.</v>
      </c>
      <c r="Q58" s="324" t="str">
        <f t="shared" si="5"/>
        <v>.</v>
      </c>
      <c r="R58" s="324" t="str">
        <f t="shared" si="5"/>
        <v>.</v>
      </c>
      <c r="S58" s="324" t="str">
        <f t="shared" si="4"/>
        <v>.</v>
      </c>
      <c r="T58" s="324" t="str">
        <f t="shared" si="4"/>
        <v>.</v>
      </c>
      <c r="U58" s="324" t="str">
        <f t="shared" si="4"/>
        <v>.</v>
      </c>
      <c r="V58" s="324" t="str">
        <f t="shared" si="4"/>
        <v>.</v>
      </c>
      <c r="W58" s="324" t="str">
        <f t="shared" si="4"/>
        <v>.</v>
      </c>
    </row>
    <row r="59" spans="1:23" ht="12.75">
      <c r="A59" s="44" t="s">
        <v>112</v>
      </c>
      <c r="B59" s="42">
        <f>SUM(bahrain!B59,egypt!B59,jordan!B59,kuwait!B59,lebanon!B59,oman!B59,palestine!B59,qatar!B59,'saudi arabia'!B59,sudan!B59,syria!B59,UAE!B59,yemen!B59)</f>
        <v>114.74614128832407</v>
      </c>
      <c r="C59" s="42">
        <f>SUM(bahrain!C59,egypt!C59,jordan!C59,kuwait!C59,lebanon!C59,oman!C59,palestine!C59,qatar!C59,'saudi arabia'!C59,sudan!C59,syria!C59,UAE!C59,yemen!C59)</f>
        <v>86.0094953230143</v>
      </c>
      <c r="D59" s="42">
        <f>SUM(bahrain!D59,egypt!D59,jordan!D59,kuwait!D59,lebanon!D59,oman!D59,palestine!D59,qatar!D59,'saudi arabia'!D59,sudan!D59,syria!D59,UAE!D59,yemen!D59)</f>
        <v>133.8550710534578</v>
      </c>
      <c r="E59" s="42">
        <f>SUM(bahrain!E59,egypt!E59,jordan!E59,kuwait!E59,lebanon!E59,oman!E59,palestine!E59,qatar!E59,'saudi arabia'!E59,sudan!E59,syria!E59,UAE!E59,yemen!E59)</f>
        <v>145.09248908808877</v>
      </c>
      <c r="F59" s="185">
        <f>SUM(bahrain!F59,egypt!F59,jordan!F59,kuwait!F59,lebanon!F59,oman!F59,palestine!F59,qatar!F59,'saudi arabia'!F59,sudan!F59,syria!F59,UAE!F59,yemen!F59)</f>
        <v>50.886709540564986</v>
      </c>
      <c r="G59" s="42">
        <f>SUM(bahrain!G59,egypt!G59,jordan!G59,kuwait!G59,lebanon!G59,oman!G59,palestine!G59,qatar!G59,'saudi arabia'!G59,sudan!G59,syria!G59,UAE!G59,yemen!G59)</f>
        <v>21.325536599461635</v>
      </c>
      <c r="H59" s="42">
        <f>SUM(bahrain!H59,egypt!H59,jordan!H59,kuwait!H59,lebanon!H59,oman!H59,palestine!H59,qatar!H59,'saudi arabia'!H59,sudan!H59,syria!H59,UAE!H59,yemen!H59)</f>
        <v>49.86861914885314</v>
      </c>
      <c r="I59" s="42">
        <f>SUM(bahrain!I59,egypt!I59,jordan!I59,kuwait!I59,lebanon!I59,oman!I59,palestine!I59,qatar!I59,'saudi arabia'!I59,sudan!I59,syria!I59,UAE!I59,yemen!I59)</f>
        <v>48.31236341327407</v>
      </c>
      <c r="J59" s="42">
        <f>SUM(bahrain!J59,egypt!J59,jordan!J59,kuwait!J59,lebanon!J59,oman!J59,palestine!J59,qatar!J59,'saudi arabia'!J59,sudan!J59,syria!J59,UAE!J59,yemen!J59)</f>
        <v>16.06166619573111</v>
      </c>
      <c r="K59" s="185">
        <f>SUM(bahrain!K59,egypt!K59,jordan!K59,kuwait!K59,lebanon!K59,oman!K59,palestine!K59,qatar!K59,'saudi arabia'!K59,sudan!K59,syria!K59,UAE!K59,yemen!K59)</f>
        <v>46.98673765479061</v>
      </c>
      <c r="L59" s="45" t="s">
        <v>113</v>
      </c>
      <c r="N59" s="324" t="str">
        <f t="shared" si="5"/>
        <v>.</v>
      </c>
      <c r="O59" s="324" t="str">
        <f t="shared" si="5"/>
        <v>.</v>
      </c>
      <c r="P59" s="324" t="str">
        <f t="shared" si="5"/>
        <v>.</v>
      </c>
      <c r="Q59" s="324" t="str">
        <f t="shared" si="5"/>
        <v>.</v>
      </c>
      <c r="R59" s="324" t="str">
        <f t="shared" si="5"/>
        <v>.</v>
      </c>
      <c r="S59" s="324" t="str">
        <f t="shared" si="4"/>
        <v>.</v>
      </c>
      <c r="T59" s="324" t="str">
        <f t="shared" si="4"/>
        <v>.</v>
      </c>
      <c r="U59" s="324" t="str">
        <f t="shared" si="4"/>
        <v>.</v>
      </c>
      <c r="V59" s="324" t="str">
        <f t="shared" si="4"/>
        <v>.</v>
      </c>
      <c r="W59" s="324" t="str">
        <f t="shared" si="4"/>
        <v>.</v>
      </c>
    </row>
    <row r="60" spans="1:23" ht="12.75">
      <c r="A60" s="44" t="s">
        <v>114</v>
      </c>
      <c r="B60" s="42">
        <f>SUM(bahrain!B60,egypt!B60,jordan!B60,kuwait!B60,lebanon!B60,oman!B60,palestine!B60,qatar!B60,'saudi arabia'!B60,sudan!B60,syria!B60,UAE!B60,yemen!B60)</f>
        <v>1032.8941287699793</v>
      </c>
      <c r="C60" s="42">
        <f>SUM(bahrain!C60,egypt!C60,jordan!C60,kuwait!C60,lebanon!C60,oman!C60,palestine!C60,qatar!C60,'saudi arabia'!C60,sudan!C60,syria!C60,UAE!C60,yemen!C60)</f>
        <v>1200.066152510212</v>
      </c>
      <c r="D60" s="42">
        <f>SUM(bahrain!D60,egypt!D60,jordan!D60,kuwait!D60,lebanon!D60,oman!D60,palestine!D60,qatar!D60,'saudi arabia'!D60,sudan!D60,syria!D60,UAE!D60,yemen!D60)</f>
        <v>1022.9568365461492</v>
      </c>
      <c r="E60" s="42">
        <f>SUM(bahrain!E60,egypt!E60,jordan!E60,kuwait!E60,lebanon!E60,oman!E60,palestine!E60,qatar!E60,'saudi arabia'!E60,sudan!E60,syria!E60,UAE!E60,yemen!E60)</f>
        <v>1253.2398668942337</v>
      </c>
      <c r="F60" s="185">
        <f>SUM(bahrain!F60,egypt!F60,jordan!F60,kuwait!F60,lebanon!F60,oman!F60,palestine!F60,qatar!F60,'saudi arabia'!F60,sudan!F60,syria!F60,UAE!F60,yemen!F60)</f>
        <v>1497.9541261786287</v>
      </c>
      <c r="G60" s="42">
        <f>SUM(bahrain!G60,egypt!G60,jordan!G60,kuwait!G60,lebanon!G60,oman!G60,palestine!G60,qatar!G60,'saudi arabia'!G60,sudan!G60,syria!G60,UAE!G60,yemen!G60)</f>
        <v>250.3736230089716</v>
      </c>
      <c r="H60" s="42">
        <f>SUM(bahrain!H60,egypt!H60,jordan!H60,kuwait!H60,lebanon!H60,oman!H60,palestine!H60,qatar!H60,'saudi arabia'!H60,sudan!H60,syria!H60,UAE!H60,yemen!H60)</f>
        <v>706.1097208262678</v>
      </c>
      <c r="I60" s="42">
        <f>SUM(bahrain!I60,egypt!I60,jordan!I60,kuwait!I60,lebanon!I60,oman!I60,palestine!I60,qatar!I60,'saudi arabia'!I60,sudan!I60,syria!I60,UAE!I60,yemen!I60)</f>
        <v>466.0230831114811</v>
      </c>
      <c r="J60" s="42">
        <f>SUM(bahrain!J60,egypt!J60,jordan!J60,kuwait!J60,lebanon!J60,oman!J60,palestine!J60,qatar!J60,'saudi arabia'!J60,sudan!J60,syria!J60,UAE!J60,yemen!J60)</f>
        <v>661.3337974398007</v>
      </c>
      <c r="K60" s="185">
        <f>SUM(bahrain!K60,egypt!K60,jordan!K60,kuwait!K60,lebanon!K60,oman!K60,palestine!K60,qatar!K60,'saudi arabia'!K60,sudan!K60,syria!K60,UAE!K60,yemen!K60)</f>
        <v>1245.2370729738193</v>
      </c>
      <c r="L60" s="45" t="s">
        <v>115</v>
      </c>
      <c r="N60" s="324" t="str">
        <f t="shared" si="5"/>
        <v>.</v>
      </c>
      <c r="O60" s="324" t="str">
        <f t="shared" si="5"/>
        <v>.</v>
      </c>
      <c r="P60" s="324" t="str">
        <f t="shared" si="5"/>
        <v>.</v>
      </c>
      <c r="Q60" s="324" t="str">
        <f t="shared" si="5"/>
        <v>.</v>
      </c>
      <c r="R60" s="324" t="str">
        <f t="shared" si="5"/>
        <v>.</v>
      </c>
      <c r="S60" s="324" t="str">
        <f t="shared" si="4"/>
        <v>.</v>
      </c>
      <c r="T60" s="324" t="str">
        <f t="shared" si="4"/>
        <v>.</v>
      </c>
      <c r="U60" s="324" t="str">
        <f t="shared" si="4"/>
        <v>.</v>
      </c>
      <c r="V60" s="324" t="str">
        <f t="shared" si="4"/>
        <v>.</v>
      </c>
      <c r="W60" s="324" t="str">
        <f t="shared" si="4"/>
        <v>.</v>
      </c>
    </row>
    <row r="61" spans="1:23" ht="12.75">
      <c r="A61" s="41" t="s">
        <v>70</v>
      </c>
      <c r="B61" s="54">
        <f>SUM(bahrain!B61,egypt!B61,jordan!B61,kuwait!B61,lebanon!B61,oman!B61,palestine!B61,qatar!B61,'saudi arabia'!B61,sudan!B61,syria!B61,UAE!B61,yemen!B61)</f>
        <v>316.0504458582647</v>
      </c>
      <c r="C61" s="54">
        <f>SUM(bahrain!C61,egypt!C61,jordan!C61,kuwait!C61,lebanon!C61,oman!C61,palestine!C61,qatar!C61,'saudi arabia'!C61,sudan!C61,syria!C61,UAE!C61,yemen!C61)</f>
        <v>417.3990019364143</v>
      </c>
      <c r="D61" s="54">
        <f>SUM(bahrain!D61,egypt!D61,jordan!D61,kuwait!D61,lebanon!D61,oman!D61,palestine!D61,qatar!D61,'saudi arabia'!D61,sudan!D61,syria!D61,UAE!D61,yemen!D61)</f>
        <v>466.57390154971495</v>
      </c>
      <c r="E61" s="54">
        <f>SUM(bahrain!E61,egypt!E61,jordan!E61,kuwait!E61,lebanon!E61,oman!E61,palestine!E61,qatar!E61,'saudi arabia'!E61,sudan!E61,syria!E61,UAE!E61,yemen!E61)</f>
        <v>426.1631979048281</v>
      </c>
      <c r="F61" s="231">
        <f>SUM(bahrain!F61,egypt!F61,jordan!F61,kuwait!F61,lebanon!F61,oman!F61,palestine!F61,qatar!F61,'saudi arabia'!F61,sudan!F61,syria!F61,UAE!F61,yemen!F61)</f>
        <v>391.7082438364312</v>
      </c>
      <c r="G61" s="42">
        <f>SUM(bahrain!G61,egypt!G61,jordan!G61,kuwait!G61,lebanon!G61,oman!G61,palestine!G61,qatar!G61,'saudi arabia'!G61,sudan!G61,syria!G61,UAE!G61,yemen!G61)</f>
        <v>86.58136730059893</v>
      </c>
      <c r="H61" s="42">
        <f>SUM(bahrain!H61,egypt!H61,jordan!H61,kuwait!H61,lebanon!H61,oman!H61,palestine!H61,qatar!H61,'saudi arabia'!H61,sudan!H61,syria!H61,UAE!H61,yemen!H61)</f>
        <v>96.97945892065862</v>
      </c>
      <c r="I61" s="42">
        <f>SUM(bahrain!I61,egypt!I61,jordan!I61,kuwait!I61,lebanon!I61,oman!I61,palestine!I61,qatar!I61,'saudi arabia'!I61,sudan!I61,syria!I61,UAE!I61,yemen!I61)</f>
        <v>72.46343501572035</v>
      </c>
      <c r="J61" s="42">
        <f>SUM(bahrain!J61,egypt!J61,jordan!J61,kuwait!J61,lebanon!J61,oman!J61,palestine!J61,qatar!J61,'saudi arabia'!J61,sudan!J61,syria!J61,UAE!J61,yemen!J61)</f>
        <v>166.13484264372588</v>
      </c>
      <c r="K61" s="185">
        <f>SUM(bahrain!K61,egypt!K61,jordan!K61,kuwait!K61,lebanon!K61,oman!K61,palestine!K61,qatar!K61,'saudi arabia'!K61,sudan!K61,syria!K61,UAE!K61,yemen!K61)</f>
        <v>275.0924569846415</v>
      </c>
      <c r="L61" s="43" t="s">
        <v>71</v>
      </c>
      <c r="N61" s="324" t="str">
        <f t="shared" si="5"/>
        <v>.</v>
      </c>
      <c r="O61" s="324" t="str">
        <f t="shared" si="5"/>
        <v>.</v>
      </c>
      <c r="P61" s="324" t="str">
        <f t="shared" si="5"/>
        <v>.</v>
      </c>
      <c r="Q61" s="324" t="str">
        <f t="shared" si="5"/>
        <v>.</v>
      </c>
      <c r="R61" s="324" t="str">
        <f t="shared" si="5"/>
        <v>.</v>
      </c>
      <c r="S61" s="324" t="str">
        <f t="shared" si="4"/>
        <v>.</v>
      </c>
      <c r="T61" s="324" t="str">
        <f t="shared" si="4"/>
        <v>.</v>
      </c>
      <c r="U61" s="324" t="str">
        <f t="shared" si="4"/>
        <v>.</v>
      </c>
      <c r="V61" s="324" t="str">
        <f t="shared" si="4"/>
        <v>.</v>
      </c>
      <c r="W61" s="324" t="str">
        <f t="shared" si="4"/>
        <v>.</v>
      </c>
    </row>
    <row r="62" spans="1:23" ht="13.5" thickBot="1">
      <c r="A62" s="24" t="s">
        <v>116</v>
      </c>
      <c r="B62" s="42">
        <f>SUM(bahrain!B62,egypt!B62,jordan!B62,kuwait!B62,lebanon!B62,oman!B62,palestine!B62,qatar!B62,'saudi arabia'!B62,sudan!B62,syria!B62,UAE!B62,yemen!B62)</f>
        <v>449.1386953799011</v>
      </c>
      <c r="C62" s="42">
        <f>SUM(bahrain!C62,egypt!C62,jordan!C62,kuwait!C62,lebanon!C62,oman!C62,palestine!C62,qatar!C62,'saudi arabia'!C62,sudan!C62,syria!C62,UAE!C62,yemen!C62)</f>
        <v>471.2000221090445</v>
      </c>
      <c r="D62" s="42">
        <f>SUM(bahrain!D62,egypt!D62,jordan!D62,kuwait!D62,lebanon!D62,oman!D62,palestine!D62,qatar!D62,'saudi arabia'!D62,sudan!D62,syria!D62,UAE!D62,yemen!D62)</f>
        <v>624.977588319955</v>
      </c>
      <c r="E62" s="42">
        <f>SUM(bahrain!E62,egypt!E62,jordan!E62,kuwait!E62,lebanon!E62,oman!E62,palestine!E62,qatar!E62,'saudi arabia'!E62,sudan!E62,syria!E62,UAE!E62,yemen!E62)</f>
        <v>934.4862830232248</v>
      </c>
      <c r="F62" s="185">
        <f>SUM(bahrain!F62,egypt!F62,jordan!F62,kuwait!F62,lebanon!F62,oman!F62,palestine!F62,qatar!F62,'saudi arabia'!F62,sudan!F62,syria!F62,UAE!F62,yemen!F62)</f>
        <v>1248.384057141525</v>
      </c>
      <c r="G62" s="71">
        <f>SUM(bahrain!G62,egypt!G62,jordan!G62,kuwait!G62,lebanon!G62,oman!G62,palestine!G62,qatar!G62,'saudi arabia'!G62,sudan!G62,syria!G62,UAE!G62,yemen!G62)</f>
        <v>89.81263075100827</v>
      </c>
      <c r="H62" s="71">
        <f>SUM(bahrain!H62,egypt!H62,jordan!H62,kuwait!H62,lebanon!H62,oman!H62,palestine!H62,qatar!H62,'saudi arabia'!H62,sudan!H62,syria!H62,UAE!H62,yemen!H62)</f>
        <v>382.5165207034229</v>
      </c>
      <c r="I62" s="71">
        <f>SUM(bahrain!I62,egypt!I62,jordan!I62,kuwait!I62,lebanon!I62,oman!I62,palestine!I62,qatar!I62,'saudi arabia'!I62,sudan!I62,syria!I62,UAE!I62,yemen!I62)</f>
        <v>191.78326433767648</v>
      </c>
      <c r="J62" s="71">
        <f>SUM(bahrain!J62,egypt!J62,jordan!J62,kuwait!J62,lebanon!J62,oman!J62,palestine!J62,qatar!J62,'saudi arabia'!J62,sudan!J62,syria!J62,UAE!J62,yemen!J62)</f>
        <v>536.6187213519289</v>
      </c>
      <c r="K62" s="191">
        <f>SUM(bahrain!K62,egypt!K62,jordan!K62,kuwait!K62,lebanon!K62,oman!K62,palestine!K62,qatar!K62,'saudi arabia'!K62,sudan!K62,syria!K62,UAE!K62,yemen!K62)</f>
        <v>485.83117717872926</v>
      </c>
      <c r="L62" s="53" t="s">
        <v>117</v>
      </c>
      <c r="N62" s="324" t="str">
        <f t="shared" si="5"/>
        <v>.</v>
      </c>
      <c r="O62" s="324" t="str">
        <f t="shared" si="5"/>
        <v>.</v>
      </c>
      <c r="P62" s="324" t="str">
        <f t="shared" si="5"/>
        <v>.</v>
      </c>
      <c r="Q62" s="324" t="str">
        <f t="shared" si="5"/>
        <v>.</v>
      </c>
      <c r="R62" s="324" t="str">
        <f t="shared" si="5"/>
        <v>.</v>
      </c>
      <c r="S62" s="324" t="str">
        <f t="shared" si="4"/>
        <v>.</v>
      </c>
      <c r="T62" s="324" t="str">
        <f t="shared" si="4"/>
        <v>.</v>
      </c>
      <c r="U62" s="324" t="str">
        <f t="shared" si="4"/>
        <v>.</v>
      </c>
      <c r="V62" s="324" t="str">
        <f t="shared" si="4"/>
        <v>.</v>
      </c>
      <c r="W62" s="324" t="str">
        <f t="shared" si="4"/>
        <v>.</v>
      </c>
    </row>
    <row r="63" spans="1:23" ht="19.5" thickBot="1">
      <c r="A63" s="17" t="s">
        <v>118</v>
      </c>
      <c r="B63" s="18">
        <f>SUM(bahrain!B63,egypt!B63,jordan!B63,kuwait!B63,lebanon!B63,oman!B63,palestine!B63,qatar!B63,'saudi arabia'!B63,sudan!B63,syria!B63,UAE!B63,yemen!B63)</f>
        <v>8058.532941262874</v>
      </c>
      <c r="C63" s="18">
        <f>SUM(bahrain!C63,egypt!C63,jordan!C63,kuwait!C63,lebanon!C63,oman!C63,palestine!C63,qatar!C63,'saudi arabia'!C63,sudan!C63,syria!C63,UAE!C63,yemen!C63)</f>
        <v>10037.220244666312</v>
      </c>
      <c r="D63" s="18">
        <f>SUM(bahrain!D63,egypt!D63,jordan!D63,kuwait!D63,lebanon!D63,oman!D63,palestine!D63,qatar!D63,'saudi arabia'!D63,sudan!D63,syria!D63,UAE!D63,yemen!D63)</f>
        <v>7144.885109386863</v>
      </c>
      <c r="E63" s="18">
        <f>SUM(bahrain!E63,egypt!E63,jordan!E63,kuwait!E63,lebanon!E63,oman!E63,palestine!E63,qatar!E63,'saudi arabia'!E63,sudan!E63,syria!E63,UAE!E63,yemen!E63)</f>
        <v>7979.319757953463</v>
      </c>
      <c r="F63" s="177">
        <f>SUM(bahrain!F63,egypt!F63,jordan!F63,kuwait!F63,lebanon!F63,oman!F63,palestine!F63,qatar!F63,'saudi arabia'!F63,sudan!F63,syria!F63,UAE!F63,yemen!F63)</f>
        <v>7802.052120300171</v>
      </c>
      <c r="G63" s="18">
        <f>SUM(bahrain!G63,egypt!G63,jordan!G63,kuwait!G63,lebanon!G63,oman!G63,palestine!G63,qatar!G63,'saudi arabia'!G63,sudan!G63,syria!G63,UAE!G63,yemen!G63)</f>
        <v>1195.1479720918437</v>
      </c>
      <c r="H63" s="18">
        <f>SUM(bahrain!H63,egypt!H63,jordan!H63,kuwait!H63,lebanon!H63,oman!H63,palestine!H63,qatar!H63,'saudi arabia'!H63,sudan!H63,syria!H63,UAE!H63,yemen!H63)</f>
        <v>2525.650785111707</v>
      </c>
      <c r="I63" s="18">
        <f>SUM(bahrain!I63,egypt!I63,jordan!I63,kuwait!I63,lebanon!I63,oman!I63,palestine!I63,qatar!I63,'saudi arabia'!I63,sudan!I63,syria!I63,UAE!I63,yemen!I63)</f>
        <v>1696.981945958838</v>
      </c>
      <c r="J63" s="18">
        <f>SUM(bahrain!J63,egypt!J63,jordan!J63,kuwait!J63,lebanon!J63,oman!J63,palestine!J63,qatar!J63,'saudi arabia'!J63,sudan!J63,syria!J63,UAE!J63,yemen!J63)</f>
        <v>1863.5069603699565</v>
      </c>
      <c r="K63" s="177">
        <f>SUM(bahrain!K63,egypt!K63,jordan!K63,kuwait!K63,lebanon!K63,oman!K63,palestine!K63,qatar!K63,'saudi arabia'!K63,sudan!K63,syria!K63,UAE!K63,yemen!K63)</f>
        <v>2919.1264695049795</v>
      </c>
      <c r="L63" s="65" t="s">
        <v>119</v>
      </c>
      <c r="N63" s="324" t="str">
        <f t="shared" si="5"/>
        <v>.</v>
      </c>
      <c r="O63" s="324" t="str">
        <f t="shared" si="5"/>
        <v>.</v>
      </c>
      <c r="P63" s="324" t="str">
        <f t="shared" si="5"/>
        <v>.</v>
      </c>
      <c r="Q63" s="324" t="str">
        <f t="shared" si="5"/>
        <v>.</v>
      </c>
      <c r="R63" s="324" t="str">
        <f t="shared" si="5"/>
        <v>.</v>
      </c>
      <c r="S63" s="324" t="str">
        <f t="shared" si="4"/>
        <v>.</v>
      </c>
      <c r="T63" s="324" t="str">
        <f t="shared" si="4"/>
        <v>.</v>
      </c>
      <c r="U63" s="324" t="str">
        <f t="shared" si="4"/>
        <v>.</v>
      </c>
      <c r="V63" s="324" t="str">
        <f t="shared" si="4"/>
        <v>.</v>
      </c>
      <c r="W63" s="324" t="str">
        <f t="shared" si="4"/>
        <v>.</v>
      </c>
    </row>
    <row r="64" spans="1:23" ht="15" thickBot="1">
      <c r="A64" s="66" t="s">
        <v>12</v>
      </c>
      <c r="B64" s="33">
        <f>SUM(bahrain!B64,egypt!B64,jordan!B64,kuwait!B64,lebanon!B64,oman!B64,palestine!B64,qatar!B64,'saudi arabia'!B64,sudan!B64,syria!B64,UAE!B64,yemen!B64)</f>
        <v>8020.248060653251</v>
      </c>
      <c r="C64" s="33">
        <f>SUM(bahrain!C64,egypt!C64,jordan!C64,kuwait!C64,lebanon!C64,oman!C64,palestine!C64,qatar!C64,'saudi arabia'!C64,sudan!C64,syria!C64,UAE!C64,yemen!C64)</f>
        <v>10026.431709419745</v>
      </c>
      <c r="D64" s="33">
        <f>SUM(bahrain!D64,egypt!D64,jordan!D64,kuwait!D64,lebanon!D64,oman!D64,palestine!D64,qatar!D64,'saudi arabia'!D64,sudan!D64,syria!D64,UAE!D64,yemen!D64)</f>
        <v>7131.677606885149</v>
      </c>
      <c r="E64" s="33">
        <f>SUM(bahrain!E64,egypt!E64,jordan!E64,kuwait!E64,lebanon!E64,oman!E64,palestine!E64,qatar!E64,'saudi arabia'!E64,sudan!E64,syria!E64,UAE!E64,yemen!E64)</f>
        <v>7972.354248027293</v>
      </c>
      <c r="F64" s="67">
        <f>SUM(bahrain!F64,egypt!F64,jordan!F64,kuwait!F64,lebanon!F64,oman!F64,palestine!F64,qatar!F64,'saudi arabia'!F64,sudan!F64,syria!F64,UAE!F64,yemen!F64)</f>
        <v>7794.562698819848</v>
      </c>
      <c r="G64" s="33">
        <f>SUM(bahrain!G64,egypt!G64,jordan!G64,kuwait!G64,lebanon!G64,oman!G64,palestine!G64,qatar!G64,'saudi arabia'!G64,sudan!G64,syria!G64,UAE!G64,yemen!G64)</f>
        <v>1185.3389410044615</v>
      </c>
      <c r="H64" s="33">
        <f>SUM(bahrain!H64,egypt!H64,jordan!H64,kuwait!H64,lebanon!H64,oman!H64,palestine!H64,qatar!H64,'saudi arabia'!H64,sudan!H64,syria!H64,UAE!H64,yemen!H64)</f>
        <v>2459.503702846141</v>
      </c>
      <c r="I64" s="33">
        <f>SUM(bahrain!I64,egypt!I64,jordan!I64,kuwait!I64,lebanon!I64,oman!I64,palestine!I64,qatar!I64,'saudi arabia'!I64,sudan!I64,syria!I64,UAE!I64,yemen!I64)</f>
        <v>1640.3160436336527</v>
      </c>
      <c r="J64" s="33">
        <f>SUM(bahrain!J64,egypt!J64,jordan!J64,kuwait!J64,lebanon!J64,oman!J64,palestine!J64,qatar!J64,'saudi arabia'!J64,sudan!J64,syria!J64,UAE!J64,yemen!J64)</f>
        <v>1769.0116292000007</v>
      </c>
      <c r="K64" s="67">
        <f>SUM(bahrain!K64,egypt!K64,jordan!K64,kuwait!K64,lebanon!K64,oman!K64,palestine!K64,qatar!K64,'saudi arabia'!K64,sudan!K64,syria!K64,UAE!K64,yemen!K64)</f>
        <v>2868.787934996335</v>
      </c>
      <c r="L64" s="72" t="s">
        <v>120</v>
      </c>
      <c r="N64" s="324" t="str">
        <f t="shared" si="5"/>
        <v>.</v>
      </c>
      <c r="O64" s="324" t="str">
        <f t="shared" si="5"/>
        <v>.</v>
      </c>
      <c r="P64" s="324" t="str">
        <f t="shared" si="5"/>
        <v>.</v>
      </c>
      <c r="Q64" s="324" t="str">
        <f t="shared" si="5"/>
        <v>.</v>
      </c>
      <c r="R64" s="324" t="str">
        <f t="shared" si="5"/>
        <v>.</v>
      </c>
      <c r="S64" s="324" t="str">
        <f t="shared" si="4"/>
        <v>.</v>
      </c>
      <c r="T64" s="324" t="str">
        <f t="shared" si="4"/>
        <v>.</v>
      </c>
      <c r="U64" s="324" t="str">
        <f t="shared" si="4"/>
        <v>.</v>
      </c>
      <c r="V64" s="324" t="str">
        <f t="shared" si="4"/>
        <v>.</v>
      </c>
      <c r="W64" s="324" t="str">
        <f t="shared" si="4"/>
        <v>.</v>
      </c>
    </row>
    <row r="65" spans="1:23" ht="12.75">
      <c r="A65" s="41" t="s">
        <v>121</v>
      </c>
      <c r="B65" s="42">
        <f>SUM(bahrain!B65,egypt!B65,jordan!B65,kuwait!B65,lebanon!B65,oman!B65,palestine!B65,qatar!B65,'saudi arabia'!B65,sudan!B65,syria!B65,UAE!B65,yemen!B65)</f>
        <v>7028.284834022715</v>
      </c>
      <c r="C65" s="42">
        <f>SUM(bahrain!C65,egypt!C65,jordan!C65,kuwait!C65,lebanon!C65,oman!C65,palestine!C65,qatar!C65,'saudi arabia'!C65,sudan!C65,syria!C65,UAE!C65,yemen!C65)</f>
        <v>8618.1538125604</v>
      </c>
      <c r="D65" s="42">
        <f>SUM(bahrain!D65,egypt!D65,jordan!D65,kuwait!D65,lebanon!D65,oman!D65,palestine!D65,qatar!D65,'saudi arabia'!D65,sudan!D65,syria!D65,UAE!D65,yemen!D65)</f>
        <v>6022.971731518653</v>
      </c>
      <c r="E65" s="42">
        <f>SUM(bahrain!E65,egypt!E65,jordan!E65,kuwait!E65,lebanon!E65,oman!E65,palestine!E65,qatar!E65,'saudi arabia'!E65,sudan!E65,syria!E65,UAE!E65,yemen!E65)</f>
        <v>6646.111758526446</v>
      </c>
      <c r="F65" s="185">
        <f>SUM(bahrain!F65,egypt!F65,jordan!F65,kuwait!F65,lebanon!F65,oman!F65,palestine!F65,qatar!F65,'saudi arabia'!F65,sudan!F65,syria!F65,UAE!F65,yemen!F65)</f>
        <v>6342.437466274596</v>
      </c>
      <c r="G65" s="42">
        <f>SUM(bahrain!G65,egypt!G65,jordan!G65,kuwait!G65,lebanon!G65,oman!G65,palestine!G65,qatar!G65,'saudi arabia'!G65,sudan!G65,syria!G65,UAE!G65,yemen!G65)</f>
        <v>751.23710180329</v>
      </c>
      <c r="H65" s="42">
        <f>SUM(bahrain!H65,egypt!H65,jordan!H65,kuwait!H65,lebanon!H65,oman!H65,palestine!H65,qatar!H65,'saudi arabia'!H65,sudan!H65,syria!H65,UAE!H65,yemen!H65)</f>
        <v>981.8273847133628</v>
      </c>
      <c r="I65" s="42">
        <f>SUM(bahrain!I65,egypt!I65,jordan!I65,kuwait!I65,lebanon!I65,oman!I65,palestine!I65,qatar!I65,'saudi arabia'!I65,sudan!I65,syria!I65,UAE!I65,yemen!I65)</f>
        <v>788.120427520954</v>
      </c>
      <c r="J65" s="42">
        <f>SUM(bahrain!J65,egypt!J65,jordan!J65,kuwait!J65,lebanon!J65,oman!J65,palestine!J65,qatar!J65,'saudi arabia'!J65,sudan!J65,syria!J65,UAE!J65,yemen!J65)</f>
        <v>1027.859074614447</v>
      </c>
      <c r="K65" s="185">
        <f>SUM(bahrain!K65,egypt!K65,jordan!K65,kuwait!K65,lebanon!K65,oman!K65,palestine!K65,qatar!K65,'saudi arabia'!K65,sudan!K65,syria!K65,UAE!K65,yemen!K65)</f>
        <v>1309.682579537539</v>
      </c>
      <c r="L65" s="43" t="s">
        <v>122</v>
      </c>
      <c r="N65" s="324" t="str">
        <f t="shared" si="5"/>
        <v>.</v>
      </c>
      <c r="O65" s="324" t="str">
        <f t="shared" si="5"/>
        <v>.</v>
      </c>
      <c r="P65" s="324" t="str">
        <f t="shared" si="5"/>
        <v>.</v>
      </c>
      <c r="Q65" s="324" t="str">
        <f t="shared" si="5"/>
        <v>.</v>
      </c>
      <c r="R65" s="324" t="str">
        <f t="shared" si="5"/>
        <v>.</v>
      </c>
      <c r="S65" s="324" t="str">
        <f t="shared" si="4"/>
        <v>.</v>
      </c>
      <c r="T65" s="324" t="str">
        <f t="shared" si="4"/>
        <v>.</v>
      </c>
      <c r="U65" s="324" t="str">
        <f t="shared" si="4"/>
        <v>.</v>
      </c>
      <c r="V65" s="324" t="str">
        <f t="shared" si="4"/>
        <v>.</v>
      </c>
      <c r="W65" s="324" t="str">
        <f t="shared" si="4"/>
        <v>.</v>
      </c>
    </row>
    <row r="66" spans="1:23" s="16" customFormat="1" ht="13.5" thickBot="1">
      <c r="A66" s="41" t="s">
        <v>123</v>
      </c>
      <c r="B66" s="42">
        <f>SUM(bahrain!B66,egypt!B66,jordan!B66,kuwait!B66,lebanon!B66,oman!B66,palestine!B66,qatar!B66,'saudi arabia'!B66,sudan!B66,syria!B66,UAE!B66,yemen!B66)</f>
        <v>991.9632266305367</v>
      </c>
      <c r="C66" s="42">
        <f>SUM(bahrain!C66,egypt!C66,jordan!C66,kuwait!C66,lebanon!C66,oman!C66,palestine!C66,qatar!C66,'saudi arabia'!C66,sudan!C66,syria!C66,UAE!C66,yemen!C66)</f>
        <v>1408.2778968593439</v>
      </c>
      <c r="D66" s="42">
        <f>SUM(bahrain!D66,egypt!D66,jordan!D66,kuwait!D66,lebanon!D66,oman!D66,palestine!D66,qatar!D66,'saudi arabia'!D66,sudan!D66,syria!D66,UAE!D66,yemen!D66)</f>
        <v>1108.7058753664955</v>
      </c>
      <c r="E66" s="42">
        <f>SUM(bahrain!E66,egypt!E66,jordan!E66,kuwait!E66,lebanon!E66,oman!E66,palestine!E66,qatar!E66,'saudi arabia'!E66,sudan!E66,syria!E66,UAE!E66,yemen!E66)</f>
        <v>1326.2424895008471</v>
      </c>
      <c r="F66" s="185">
        <f>SUM(bahrain!F66,egypt!F66,jordan!F66,kuwait!F66,lebanon!F66,oman!F66,palestine!F66,qatar!F66,'saudi arabia'!F66,sudan!F66,syria!F66,UAE!F66,yemen!F66)</f>
        <v>1452.125232545252</v>
      </c>
      <c r="G66" s="42">
        <f>SUM(bahrain!G66,egypt!G66,jordan!G66,kuwait!G66,lebanon!G66,oman!G66,palestine!G66,qatar!G66,'saudi arabia'!G66,sudan!G66,syria!G66,UAE!G66,yemen!G66)</f>
        <v>434.0647750636467</v>
      </c>
      <c r="H66" s="42">
        <f>SUM(bahrain!H66,egypt!H66,jordan!H66,kuwait!H66,lebanon!H66,oman!H66,palestine!H66,qatar!H66,'saudi arabia'!H66,sudan!H66,syria!H66,UAE!H66,yemen!H66)</f>
        <v>1477.6499501327785</v>
      </c>
      <c r="I66" s="42">
        <f>SUM(bahrain!I66,egypt!I66,jordan!I66,kuwait!I66,lebanon!I66,oman!I66,palestine!I66,qatar!I66,'saudi arabia'!I66,sudan!I66,syria!I66,UAE!I66,yemen!I66)</f>
        <v>852.118087103004</v>
      </c>
      <c r="J66" s="42">
        <f>SUM(bahrain!J66,egypt!J66,jordan!J66,kuwait!J66,lebanon!J66,oman!J66,palestine!J66,qatar!J66,'saudi arabia'!J66,sudan!J66,syria!J66,UAE!J66,yemen!J66)</f>
        <v>741.1049827759007</v>
      </c>
      <c r="K66" s="185">
        <f>SUM(bahrain!K66,egypt!K66,jordan!K66,kuwait!K66,lebanon!K66,oman!K66,palestine!K66,qatar!K66,'saudi arabia'!K66,sudan!K66,syria!K66,UAE!K66,yemen!K66)</f>
        <v>1559.1053554587959</v>
      </c>
      <c r="L66" s="43" t="s">
        <v>124</v>
      </c>
      <c r="M66" s="15"/>
      <c r="N66" s="324" t="str">
        <f t="shared" si="5"/>
        <v>.</v>
      </c>
      <c r="O66" s="324" t="str">
        <f t="shared" si="5"/>
        <v>.</v>
      </c>
      <c r="P66" s="324" t="str">
        <f t="shared" si="5"/>
        <v>.</v>
      </c>
      <c r="Q66" s="324" t="str">
        <f t="shared" si="5"/>
        <v>.</v>
      </c>
      <c r="R66" s="324" t="str">
        <f t="shared" si="5"/>
        <v>.</v>
      </c>
      <c r="S66" s="324" t="str">
        <f t="shared" si="4"/>
        <v>.</v>
      </c>
      <c r="T66" s="324" t="str">
        <f t="shared" si="4"/>
        <v>.</v>
      </c>
      <c r="U66" s="324" t="str">
        <f t="shared" si="4"/>
        <v>.</v>
      </c>
      <c r="V66" s="324" t="str">
        <f t="shared" si="4"/>
        <v>.</v>
      </c>
      <c r="W66" s="324" t="str">
        <f t="shared" si="4"/>
        <v>.</v>
      </c>
    </row>
    <row r="67" spans="1:23" ht="15" thickBot="1">
      <c r="A67" s="69" t="s">
        <v>100</v>
      </c>
      <c r="B67" s="33">
        <f>SUM(bahrain!B67,egypt!B67,jordan!B67,kuwait!B67,lebanon!B67,oman!B67,palestine!B67,qatar!B67,'saudi arabia'!B67,sudan!B67,syria!B67,UAE!B67,yemen!B67)</f>
        <v>38.21823854651272</v>
      </c>
      <c r="C67" s="33">
        <f>SUM(bahrain!C67,egypt!C67,jordan!C67,kuwait!C67,lebanon!C67,oman!C67,palestine!C67,qatar!C67,'saudi arabia'!C67,sudan!C67,syria!C67,UAE!C67,yemen!C67)</f>
        <v>10.734060271629525</v>
      </c>
      <c r="D67" s="33">
        <f>SUM(bahrain!D67,egypt!D67,jordan!D67,kuwait!D67,lebanon!D67,oman!D67,palestine!D67,qatar!D67,'saudi arabia'!D67,sudan!D67,syria!D67,UAE!D67,yemen!D67)</f>
        <v>13.18410907127202</v>
      </c>
      <c r="E67" s="33">
        <f>SUM(bahrain!E67,egypt!E67,jordan!E67,kuwait!E67,lebanon!E67,oman!E67,palestine!E67,qatar!E67,'saudi arabia'!E67,sudan!E67,syria!E67,UAE!E67,yemen!E67)</f>
        <v>6.952468945830256</v>
      </c>
      <c r="F67" s="67">
        <f>SUM(bahrain!F67,egypt!F67,jordan!F67,kuwait!F67,lebanon!F67,oman!F67,palestine!F67,qatar!F67,'saudi arabia'!F67,sudan!F67,syria!F67,UAE!F67,yemen!F67)</f>
        <v>7.476141205272293</v>
      </c>
      <c r="G67" s="33">
        <f>SUM(bahrain!G67,egypt!G67,jordan!G67,kuwait!G67,lebanon!G67,oman!G67,palestine!G67,qatar!G67,'saudi arabia'!G67,sudan!G67,syria!G67,UAE!G67,yemen!G67)</f>
        <v>9.73157028393206</v>
      </c>
      <c r="H67" s="33">
        <f>SUM(bahrain!H67,egypt!H67,jordan!H67,kuwait!H67,lebanon!H67,oman!H67,palestine!H67,qatar!H67,'saudi arabia'!H67,sudan!H67,syria!H67,UAE!H67,yemen!H67)</f>
        <v>66.09459707262135</v>
      </c>
      <c r="I67" s="33">
        <f>SUM(bahrain!I67,egypt!I67,jordan!I67,kuwait!I67,lebanon!I67,oman!I67,palestine!I67,qatar!I67,'saudi arabia'!I67,sudan!I67,syria!I67,UAE!I67,yemen!I67)</f>
        <v>56.64824164694633</v>
      </c>
      <c r="J67" s="33">
        <f>SUM(bahrain!J67,egypt!J67,jordan!J67,kuwait!J67,lebanon!J67,oman!J67,palestine!J67,qatar!J67,'saudi arabia'!J67,sudan!J67,syria!J67,UAE!J67,yemen!J67)</f>
        <v>94.45886409072564</v>
      </c>
      <c r="K67" s="67">
        <f>SUM(bahrain!K67,egypt!K67,jordan!K67,kuwait!K67,lebanon!K67,oman!K67,palestine!K67,qatar!K67,'saudi arabia'!K67,sudan!K67,syria!K67,UAE!K67,yemen!K67)</f>
        <v>50.28830915864443</v>
      </c>
      <c r="L67" s="73" t="s">
        <v>125</v>
      </c>
      <c r="N67" s="324" t="str">
        <f t="shared" si="5"/>
        <v>.</v>
      </c>
      <c r="O67" s="324" t="str">
        <f t="shared" si="5"/>
        <v>.</v>
      </c>
      <c r="P67" s="324" t="str">
        <f t="shared" si="5"/>
        <v>.</v>
      </c>
      <c r="Q67" s="324" t="str">
        <f t="shared" si="5"/>
        <v>.</v>
      </c>
      <c r="R67" s="324" t="str">
        <f t="shared" si="5"/>
        <v>.</v>
      </c>
      <c r="S67" s="324" t="str">
        <f t="shared" si="4"/>
        <v>.</v>
      </c>
      <c r="T67" s="324" t="str">
        <f t="shared" si="4"/>
        <v>.</v>
      </c>
      <c r="U67" s="324" t="str">
        <f t="shared" si="4"/>
        <v>.</v>
      </c>
      <c r="V67" s="324" t="str">
        <f t="shared" si="4"/>
        <v>.</v>
      </c>
      <c r="W67" s="324" t="str">
        <f t="shared" si="4"/>
        <v>.</v>
      </c>
    </row>
    <row r="68" spans="1:23" s="16" customFormat="1" ht="19.5" thickBot="1">
      <c r="A68" s="74" t="s">
        <v>126</v>
      </c>
      <c r="B68" s="18">
        <f>SUM(bahrain!B68,egypt!B68,jordan!B68,kuwait!B68,lebanon!B68,oman!B68,palestine!B68,qatar!B68,'saudi arabia'!B68,sudan!B68,syria!B68,UAE!B68,yemen!B68)</f>
        <v>170366.69606434193</v>
      </c>
      <c r="C68" s="18">
        <f>SUM(bahrain!C68,egypt!C68,jordan!C68,kuwait!C68,lebanon!C68,oman!C68,palestine!C68,qatar!C68,'saudi arabia'!C68,sudan!C68,syria!C68,UAE!C68,yemen!C68)</f>
        <v>236282.915714221</v>
      </c>
      <c r="D68" s="18">
        <f>SUM(bahrain!D68,egypt!D68,jordan!D68,kuwait!D68,lebanon!D68,oman!D68,palestine!D68,qatar!D68,'saudi arabia'!D68,sudan!D68,syria!D68,UAE!D68,yemen!D68)</f>
        <v>195995.88744462008</v>
      </c>
      <c r="E68" s="18">
        <f>SUM(bahrain!E68,egypt!E68,jordan!E68,kuwait!E68,lebanon!E68,oman!E68,palestine!E68,qatar!E68,'saudi arabia'!E68,sudan!E68,syria!E68,UAE!E68,yemen!E68)</f>
        <v>223215.36484904183</v>
      </c>
      <c r="F68" s="177">
        <f>SUM(bahrain!F68,egypt!F68,jordan!F68,kuwait!F68,lebanon!F68,oman!F68,palestine!F68,qatar!F68,'saudi arabia'!F68,sudan!F68,syria!F68,UAE!F68,yemen!F68)</f>
        <v>228462.29493304557</v>
      </c>
      <c r="G68" s="18">
        <f>SUM(bahrain!G68,egypt!G68,jordan!G68,kuwait!G68,lebanon!G68,oman!G68,palestine!G68,qatar!G68,'saudi arabia'!G68,sudan!G68,syria!G68,UAE!G68,yemen!G68)</f>
        <v>121047.47770046863</v>
      </c>
      <c r="H68" s="18">
        <f>SUM(bahrain!H68,egypt!H68,jordan!H68,kuwait!H68,lebanon!H68,oman!H68,palestine!H68,qatar!H68,'saudi arabia'!H68,sudan!H68,syria!H68,UAE!H68,yemen!H68)</f>
        <v>355168.3877499726</v>
      </c>
      <c r="I68" s="18">
        <f>SUM(bahrain!I68,egypt!I68,jordan!I68,kuwait!I68,lebanon!I68,oman!I68,palestine!I68,qatar!I68,'saudi arabia'!I68,sudan!I68,syria!I68,UAE!I68,yemen!I68)</f>
        <v>264175.8008379944</v>
      </c>
      <c r="J68" s="18">
        <f>SUM(bahrain!J68,egypt!J68,jordan!J68,kuwait!J68,lebanon!J68,oman!J68,palestine!J68,qatar!J68,'saudi arabia'!J68,sudan!J68,syria!J68,UAE!J68,yemen!J68)</f>
        <v>352094.0624524392</v>
      </c>
      <c r="K68" s="177">
        <f>SUM(bahrain!K68,egypt!K68,jordan!K68,kuwait!K68,lebanon!K68,oman!K68,palestine!K68,qatar!K68,'saudi arabia'!K68,sudan!K68,syria!K68,UAE!K68,yemen!K68)</f>
        <v>445681.99418546906</v>
      </c>
      <c r="L68" s="75" t="s">
        <v>127</v>
      </c>
      <c r="M68" s="15"/>
      <c r="N68" s="324" t="str">
        <f t="shared" si="5"/>
        <v>.</v>
      </c>
      <c r="O68" s="324" t="str">
        <f t="shared" si="5"/>
        <v>.</v>
      </c>
      <c r="P68" s="324" t="str">
        <f t="shared" si="5"/>
        <v>.</v>
      </c>
      <c r="Q68" s="324" t="str">
        <f t="shared" si="5"/>
        <v>.</v>
      </c>
      <c r="R68" s="324" t="str">
        <f t="shared" si="5"/>
        <v>.</v>
      </c>
      <c r="S68" s="324" t="str">
        <f t="shared" si="4"/>
        <v>.</v>
      </c>
      <c r="T68" s="324" t="str">
        <f t="shared" si="4"/>
        <v>.</v>
      </c>
      <c r="U68" s="324" t="str">
        <f t="shared" si="4"/>
        <v>.</v>
      </c>
      <c r="V68" s="324" t="str">
        <f t="shared" si="4"/>
        <v>.</v>
      </c>
      <c r="W68" s="324" t="str">
        <f t="shared" si="4"/>
        <v>.</v>
      </c>
    </row>
    <row r="69" spans="1:23" ht="15" thickBot="1">
      <c r="A69" s="66" t="s">
        <v>128</v>
      </c>
      <c r="B69" s="33">
        <f>SUM(bahrain!B69,egypt!B69,jordan!B69,kuwait!B69,lebanon!B69,oman!B69,palestine!B69,qatar!B69,'saudi arabia'!B69,sudan!B69,syria!B69,UAE!B69,yemen!B69)</f>
        <v>25767.2515811191</v>
      </c>
      <c r="C69" s="33">
        <f>SUM(bahrain!C69,egypt!C69,jordan!C69,kuwait!C69,lebanon!C69,oman!C69,palestine!C69,qatar!C69,'saudi arabia'!C69,sudan!C69,syria!C69,UAE!C69,yemen!C69)</f>
        <v>32012.573610901</v>
      </c>
      <c r="D69" s="33">
        <f>SUM(bahrain!D69,egypt!D69,jordan!D69,kuwait!D69,lebanon!D69,oman!D69,palestine!D69,qatar!D69,'saudi arabia'!D69,sudan!D69,syria!D69,UAE!D69,yemen!D69)</f>
        <v>22995.597068219537</v>
      </c>
      <c r="E69" s="33">
        <f>SUM(bahrain!E69,egypt!E69,jordan!E69,kuwait!E69,lebanon!E69,oman!E69,palestine!E69,qatar!E69,'saudi arabia'!E69,sudan!E69,syria!E69,UAE!E69,yemen!E69)</f>
        <v>24077.999711822777</v>
      </c>
      <c r="F69" s="67">
        <f>SUM(bahrain!F69,egypt!F69,jordan!F69,kuwait!F69,lebanon!F69,oman!F69,palestine!F69,qatar!F69,'saudi arabia'!F69,sudan!F69,syria!F69,UAE!F69,yemen!F69)</f>
        <v>20899.811751930436</v>
      </c>
      <c r="G69" s="33">
        <f>SUM(bahrain!G69,egypt!G69,jordan!G69,kuwait!G69,lebanon!G69,oman!G69,palestine!G69,qatar!G69,'saudi arabia'!G69,sudan!G69,syria!G69,UAE!G69,yemen!G69)</f>
        <v>18442.321153176188</v>
      </c>
      <c r="H69" s="33">
        <f>SUM(bahrain!H69,egypt!H69,jordan!H69,kuwait!H69,lebanon!H69,oman!H69,palestine!H69,qatar!H69,'saudi arabia'!H69,sudan!H69,syria!H69,UAE!H69,yemen!H69)</f>
        <v>70134.88085765674</v>
      </c>
      <c r="I69" s="33">
        <f>SUM(bahrain!I69,egypt!I69,jordan!I69,kuwait!I69,lebanon!I69,oman!I69,palestine!I69,qatar!I69,'saudi arabia'!I69,sudan!I69,syria!I69,UAE!I69,yemen!I69)</f>
        <v>41056.27663988038</v>
      </c>
      <c r="J69" s="33">
        <f>SUM(bahrain!J69,egypt!J69,jordan!J69,kuwait!J69,lebanon!J69,oman!J69,palestine!J69,qatar!J69,'saudi arabia'!J69,sudan!J69,syria!J69,UAE!J69,yemen!J69)</f>
        <v>58398.24178821012</v>
      </c>
      <c r="K69" s="67">
        <f>SUM(bahrain!K69,egypt!K69,jordan!K69,kuwait!K69,lebanon!K69,oman!K69,palestine!K69,qatar!K69,'saudi arabia'!K69,sudan!K69,syria!K69,UAE!K69,yemen!K69)</f>
        <v>78696.91606968625</v>
      </c>
      <c r="L69" s="76" t="s">
        <v>129</v>
      </c>
      <c r="N69" s="324" t="str">
        <f t="shared" si="5"/>
        <v>.</v>
      </c>
      <c r="O69" s="324" t="str">
        <f t="shared" si="5"/>
        <v>.</v>
      </c>
      <c r="P69" s="324" t="str">
        <f t="shared" si="5"/>
        <v>.</v>
      </c>
      <c r="Q69" s="324" t="str">
        <f t="shared" si="5"/>
        <v>.</v>
      </c>
      <c r="R69" s="324" t="str">
        <f t="shared" si="5"/>
        <v>.</v>
      </c>
      <c r="S69" s="324" t="str">
        <f t="shared" si="4"/>
        <v>.</v>
      </c>
      <c r="T69" s="324" t="str">
        <f t="shared" si="4"/>
        <v>.</v>
      </c>
      <c r="U69" s="324" t="str">
        <f t="shared" si="4"/>
        <v>.</v>
      </c>
      <c r="V69" s="324" t="str">
        <f t="shared" si="4"/>
        <v>.</v>
      </c>
      <c r="W69" s="324" t="str">
        <f t="shared" si="4"/>
        <v>.</v>
      </c>
    </row>
    <row r="70" spans="1:23" ht="15" thickBot="1">
      <c r="A70" s="77" t="s">
        <v>130</v>
      </c>
      <c r="B70" s="78">
        <f>SUM(bahrain!B70,egypt!B70,jordan!B70,kuwait!B70,lebanon!B70,oman!B70,palestine!B70,qatar!B70,'saudi arabia'!B70,sudan!B70,syria!B70,UAE!B70,yemen!B70)</f>
        <v>144599.44448322285</v>
      </c>
      <c r="C70" s="78">
        <f>SUM(bahrain!C70,egypt!C70,jordan!C70,kuwait!C70,lebanon!C70,oman!C70,palestine!C70,qatar!C70,'saudi arabia'!C70,sudan!C70,syria!C70,UAE!C70,yemen!C70)</f>
        <v>204270.34210332003</v>
      </c>
      <c r="D70" s="78">
        <f>SUM(bahrain!D70,egypt!D70,jordan!D70,kuwait!D70,lebanon!D70,oman!D70,palestine!D70,qatar!D70,'saudi arabia'!D70,sudan!D70,syria!D70,UAE!D70,yemen!D70)</f>
        <v>173000.29037640055</v>
      </c>
      <c r="E70" s="78">
        <f>SUM(bahrain!E70,egypt!E70,jordan!E70,kuwait!E70,lebanon!E70,oman!E70,palestine!E70,qatar!E70,'saudi arabia'!E70,sudan!E70,syria!E70,UAE!E70,yemen!E70)</f>
        <v>199137.36513721902</v>
      </c>
      <c r="F70" s="192">
        <f>SUM(bahrain!F70,egypt!F70,jordan!F70,kuwait!F70,lebanon!F70,oman!F70,palestine!F70,qatar!F70,'saudi arabia'!F70,sudan!F70,syria!F70,UAE!F70,yemen!F70)</f>
        <v>207562.48318111515</v>
      </c>
      <c r="G70" s="78">
        <f>SUM(bahrain!G70,egypt!G70,jordan!G70,kuwait!G70,lebanon!G70,oman!G70,palestine!G70,qatar!G70,'saudi arabia'!G70,sudan!G70,syria!G70,UAE!G70,yemen!G70)</f>
        <v>102605.15654729246</v>
      </c>
      <c r="H70" s="78">
        <f>SUM(bahrain!H70,egypt!H70,jordan!H70,kuwait!H70,lebanon!H70,oman!H70,palestine!H70,qatar!H70,'saudi arabia'!H70,sudan!H70,syria!H70,UAE!H70,yemen!H70)</f>
        <v>285033.5068923158</v>
      </c>
      <c r="I70" s="78">
        <f>SUM(bahrain!I70,egypt!I70,jordan!I70,kuwait!I70,lebanon!I70,oman!I70,palestine!I70,qatar!I70,'saudi arabia'!I70,sudan!I70,syria!I70,UAE!I70,yemen!I70)</f>
        <v>223119.52419811394</v>
      </c>
      <c r="J70" s="78">
        <f>SUM(bahrain!J70,egypt!J70,jordan!J70,kuwait!J70,lebanon!J70,oman!J70,palestine!J70,qatar!J70,'saudi arabia'!J70,sudan!J70,syria!J70,UAE!J70,yemen!J70)</f>
        <v>293695.82066422905</v>
      </c>
      <c r="K70" s="192">
        <f>SUM(bahrain!K70,egypt!K70,jordan!K70,kuwait!K70,lebanon!K70,oman!K70,palestine!K70,qatar!K70,'saudi arabia'!K70,sudan!K70,syria!K70,UAE!K70,yemen!K70)</f>
        <v>366985.07811578276</v>
      </c>
      <c r="L70" s="79" t="s">
        <v>125</v>
      </c>
      <c r="N70" s="324" t="str">
        <f t="shared" si="5"/>
        <v>.</v>
      </c>
      <c r="O70" s="324" t="str">
        <f t="shared" si="5"/>
        <v>.</v>
      </c>
      <c r="P70" s="324" t="str">
        <f t="shared" si="5"/>
        <v>.</v>
      </c>
      <c r="Q70" s="324" t="str">
        <f t="shared" si="5"/>
        <v>.</v>
      </c>
      <c r="R70" s="324" t="str">
        <f t="shared" si="5"/>
        <v>.</v>
      </c>
      <c r="S70" s="324" t="str">
        <f t="shared" si="4"/>
        <v>.</v>
      </c>
      <c r="T70" s="324" t="str">
        <f t="shared" si="4"/>
        <v>.</v>
      </c>
      <c r="U70" s="324" t="str">
        <f t="shared" si="4"/>
        <v>.</v>
      </c>
      <c r="V70" s="324" t="str">
        <f t="shared" si="4"/>
        <v>.</v>
      </c>
      <c r="W70" s="324" t="str">
        <f t="shared" si="4"/>
        <v>.</v>
      </c>
    </row>
    <row r="71" spans="1:23" ht="13.5" thickBot="1">
      <c r="A71" s="341" t="s">
        <v>131</v>
      </c>
      <c r="B71" s="342">
        <f>SUM(bahrain!B71,egypt!B71,jordan!B71,kuwait!B71,lebanon!B71,oman!B71,palestine!B71,qatar!B71,'saudi arabia'!B71,sudan!B71,syria!B71,UAE!B71,yemen!B71)</f>
        <v>44034.832125247645</v>
      </c>
      <c r="C71" s="342">
        <f>SUM(bahrain!C71,egypt!C71,jordan!C71,kuwait!C71,lebanon!C71,oman!C71,palestine!C71,qatar!C71,'saudi arabia'!C71,sudan!C71,syria!C71,UAE!C71,yemen!C71)</f>
        <v>58175.77949063146</v>
      </c>
      <c r="D71" s="342">
        <f>SUM(bahrain!D71,egypt!D71,jordan!D71,kuwait!D71,lebanon!D71,oman!D71,palestine!D71,qatar!D71,'saudi arabia'!D71,sudan!D71,syria!D71,UAE!D71,yemen!D71)</f>
        <v>47233.16919207621</v>
      </c>
      <c r="E71" s="342">
        <f>SUM(bahrain!E71,egypt!E71,jordan!E71,kuwait!E71,lebanon!E71,oman!E71,palestine!E71,qatar!E71,'saudi arabia'!E71,sudan!E71,syria!E71,UAE!E71,yemen!E71)</f>
        <v>56701.04506854871</v>
      </c>
      <c r="F71" s="343">
        <f>SUM(bahrain!F71,egypt!F71,jordan!F71,kuwait!F71,lebanon!F71,oman!F71,palestine!F71,qatar!F71,'saudi arabia'!F71,sudan!F71,syria!F71,UAE!F71,yemen!F71)</f>
        <v>59902.263326990585</v>
      </c>
      <c r="G71" s="342">
        <f>SUM(bahrain!G71,egypt!G71,jordan!G71,kuwait!G71,lebanon!G71,oman!G71,palestine!G71,qatar!G71,'saudi arabia'!G71,sudan!G71,syria!G71,UAE!G71,yemen!G71)</f>
        <v>42380.025236694484</v>
      </c>
      <c r="H71" s="342">
        <f>SUM(bahrain!H71,egypt!H71,jordan!H71,kuwait!H71,lebanon!H71,oman!H71,palestine!H71,qatar!H71,'saudi arabia'!H71,sudan!H71,syria!H71,UAE!H71,yemen!H71)</f>
        <v>76725.03570651129</v>
      </c>
      <c r="I71" s="342">
        <f>SUM(bahrain!I71,egypt!I71,jordan!I71,kuwait!I71,lebanon!I71,oman!I71,palestine!I71,qatar!I71,'saudi arabia'!I71,sudan!I71,syria!I71,UAE!I71,yemen!I71)</f>
        <v>70268.62775568968</v>
      </c>
      <c r="J71" s="342">
        <f>SUM(bahrain!J71,egypt!J71,jordan!J71,kuwait!J71,lebanon!J71,oman!J71,palestine!J71,qatar!J71,'saudi arabia'!J71,sudan!J71,syria!J71,UAE!J71,yemen!J71)</f>
        <v>77926.16128092252</v>
      </c>
      <c r="K71" s="343">
        <f>SUM(bahrain!K71,egypt!K71,jordan!K71,kuwait!K71,lebanon!K71,oman!K71,palestine!K71,qatar!K71,'saudi arabia'!K71,sudan!K71,syria!K71,UAE!K71,yemen!K71)</f>
        <v>78331.16346035412</v>
      </c>
      <c r="L71" s="344" t="s">
        <v>132</v>
      </c>
      <c r="N71" s="324" t="str">
        <f t="shared" si="5"/>
        <v>.</v>
      </c>
      <c r="O71" s="324" t="str">
        <f t="shared" si="5"/>
        <v>.</v>
      </c>
      <c r="P71" s="324" t="str">
        <f t="shared" si="5"/>
        <v>.</v>
      </c>
      <c r="Q71" s="324" t="str">
        <f t="shared" si="5"/>
        <v>.</v>
      </c>
      <c r="R71" s="324" t="str">
        <f t="shared" si="5"/>
        <v>.</v>
      </c>
      <c r="S71" s="324" t="str">
        <f t="shared" si="4"/>
        <v>.</v>
      </c>
      <c r="T71" s="324" t="str">
        <f t="shared" si="4"/>
        <v>.</v>
      </c>
      <c r="U71" s="324" t="str">
        <f t="shared" si="4"/>
        <v>.</v>
      </c>
      <c r="V71" s="324" t="str">
        <f t="shared" si="4"/>
        <v>.</v>
      </c>
      <c r="W71" s="324" t="str">
        <f t="shared" si="4"/>
        <v>.</v>
      </c>
    </row>
    <row r="72" spans="1:23" s="90" customFormat="1" ht="25.5">
      <c r="A72" s="120" t="s">
        <v>133</v>
      </c>
      <c r="B72" s="121">
        <f>SUM(bahrain!B72,egypt!B72,jordan!B72,kuwait!B72,lebanon!B72,oman!B72,palestine!B72,qatar!B72,'saudi arabia'!B72,sudan!B72,syria!B72,UAE!B72,yemen!B72)</f>
        <v>9133.378943440071</v>
      </c>
      <c r="C72" s="121">
        <f>SUM(bahrain!C72,egypt!C72,jordan!C72,kuwait!C72,lebanon!C72,oman!C72,palestine!C72,qatar!C72,'saudi arabia'!C72,sudan!C72,syria!C72,UAE!C72,yemen!C72)</f>
        <v>17009.329297968685</v>
      </c>
      <c r="D72" s="121">
        <f>SUM(bahrain!D72,egypt!D72,jordan!D72,kuwait!D72,lebanon!D72,oman!D72,palestine!D72,qatar!D72,'saudi arabia'!D72,sudan!D72,syria!D72,UAE!D72,yemen!D72)</f>
        <v>12058.09949947279</v>
      </c>
      <c r="E72" s="121">
        <f>SUM(bahrain!E72,egypt!E72,jordan!E72,kuwait!E72,lebanon!E72,oman!E72,palestine!E72,qatar!E72,'saudi arabia'!E72,sudan!E72,syria!E72,UAE!E72,yemen!E72)</f>
        <v>13291.260022204202</v>
      </c>
      <c r="F72" s="258">
        <f>SUM(bahrain!F72,egypt!F72,jordan!F72,kuwait!F72,lebanon!F72,oman!F72,palestine!F72,qatar!F72,'saudi arabia'!F72,sudan!F72,syria!F72,UAE!F72,yemen!F72)</f>
        <v>11379.59924815009</v>
      </c>
      <c r="G72" s="121">
        <f>SUM(bahrain!G72,egypt!G72,jordan!G72,kuwait!G72,lebanon!G72,oman!G72,palestine!G72,qatar!G72,'saudi arabia'!G72,sudan!G72,syria!G72,UAE!G72,yemen!G72)</f>
        <v>9351.800552640234</v>
      </c>
      <c r="H72" s="121">
        <f>SUM(bahrain!H72,egypt!H72,jordan!H72,kuwait!H72,lebanon!H72,oman!H72,palestine!H72,qatar!H72,'saudi arabia'!H72,sudan!H72,syria!H72,UAE!H72,yemen!H72)</f>
        <v>12814.989590651536</v>
      </c>
      <c r="I72" s="121">
        <f>SUM(bahrain!I72,egypt!I72,jordan!I72,kuwait!I72,lebanon!I72,oman!I72,palestine!I72,qatar!I72,'saudi arabia'!I72,sudan!I72,syria!I72,UAE!I72,yemen!I72)</f>
        <v>11495.620178909558</v>
      </c>
      <c r="J72" s="121">
        <f>SUM(bahrain!J72,egypt!J72,jordan!J72,kuwait!J72,lebanon!J72,oman!J72,palestine!J72,qatar!J72,'saudi arabia'!J72,sudan!J72,syria!J72,UAE!J72,yemen!J72)</f>
        <v>15548.467761312628</v>
      </c>
      <c r="K72" s="258">
        <f>SUM(bahrain!K72,egypt!K72,jordan!K72,kuwait!K72,lebanon!K72,oman!K72,palestine!K72,qatar!K72,'saudi arabia'!K72,sudan!K72,syria!K72,UAE!K72,yemen!K72)</f>
        <v>21904.924960989345</v>
      </c>
      <c r="L72" s="122" t="s">
        <v>134</v>
      </c>
      <c r="M72" s="15"/>
      <c r="N72" s="324" t="str">
        <f t="shared" si="5"/>
        <v>.</v>
      </c>
      <c r="O72" s="324" t="str">
        <f t="shared" si="5"/>
        <v>.</v>
      </c>
      <c r="P72" s="324" t="str">
        <f t="shared" si="5"/>
        <v>.</v>
      </c>
      <c r="Q72" s="324" t="str">
        <f t="shared" si="5"/>
        <v>.</v>
      </c>
      <c r="R72" s="324" t="str">
        <f t="shared" si="5"/>
        <v>.</v>
      </c>
      <c r="S72" s="324" t="str">
        <f t="shared" si="4"/>
        <v>.</v>
      </c>
      <c r="T72" s="324" t="str">
        <f t="shared" si="4"/>
        <v>.</v>
      </c>
      <c r="U72" s="324" t="str">
        <f t="shared" si="4"/>
        <v>.</v>
      </c>
      <c r="V72" s="324" t="str">
        <f t="shared" si="4"/>
        <v>.</v>
      </c>
      <c r="W72" s="324" t="str">
        <f t="shared" si="4"/>
        <v>.</v>
      </c>
    </row>
    <row r="73" spans="1:23" ht="12.75">
      <c r="A73" s="44" t="s">
        <v>135</v>
      </c>
      <c r="B73" s="116">
        <f>SUM(bahrain!B73,egypt!B73,jordan!B73,kuwait!B73,lebanon!B73,oman!B73,palestine!B73,qatar!B73,'saudi arabia'!B73,sudan!B73,syria!B73,UAE!B73,yemen!B73)</f>
        <v>1983.8438424329763</v>
      </c>
      <c r="C73" s="116">
        <f>SUM(bahrain!C73,egypt!C73,jordan!C73,kuwait!C73,lebanon!C73,oman!C73,palestine!C73,qatar!C73,'saudi arabia'!C73,sudan!C73,syria!C73,UAE!C73,yemen!C73)</f>
        <v>2300.9999301179855</v>
      </c>
      <c r="D73" s="116">
        <f>SUM(bahrain!D73,egypt!D73,jordan!D73,kuwait!D73,lebanon!D73,oman!D73,palestine!D73,qatar!D73,'saudi arabia'!D73,sudan!D73,syria!D73,UAE!D73,yemen!D73)</f>
        <v>1597.342338162508</v>
      </c>
      <c r="E73" s="116">
        <f>SUM(bahrain!E73,egypt!E73,jordan!E73,kuwait!E73,lebanon!E73,oman!E73,palestine!E73,qatar!E73,'saudi arabia'!E73,sudan!E73,syria!E73,UAE!E73,yemen!E73)</f>
        <v>2076.7617537829897</v>
      </c>
      <c r="F73" s="256">
        <f>SUM(bahrain!F73,egypt!F73,jordan!F73,kuwait!F73,lebanon!F73,oman!F73,palestine!F73,qatar!F73,'saudi arabia'!F73,sudan!F73,syria!F73,UAE!F73,yemen!F73)</f>
        <v>1725.0481282959686</v>
      </c>
      <c r="G73" s="50">
        <f>SUM(bahrain!G73,egypt!G73,jordan!G73,kuwait!G73,lebanon!G73,oman!G73,palestine!G73,qatar!G73,'saudi arabia'!G73,sudan!G73,syria!G73,UAE!G73,yemen!G73)</f>
        <v>7311.978384858787</v>
      </c>
      <c r="H73" s="50">
        <f>SUM(bahrain!H73,egypt!H73,jordan!H73,kuwait!H73,lebanon!H73,oman!H73,palestine!H73,qatar!H73,'saudi arabia'!H73,sudan!H73,syria!H73,UAE!H73,yemen!H73)</f>
        <v>7322.913943159497</v>
      </c>
      <c r="I73" s="50">
        <f>SUM(bahrain!I73,egypt!I73,jordan!I73,kuwait!I73,lebanon!I73,oman!I73,palestine!I73,qatar!I73,'saudi arabia'!I73,sudan!I73,syria!I73,UAE!I73,yemen!I73)</f>
        <v>8173.551890131163</v>
      </c>
      <c r="J73" s="50">
        <f>SUM(bahrain!J73,egypt!J73,jordan!J73,kuwait!J73,lebanon!J73,oman!J73,palestine!J73,qatar!J73,'saudi arabia'!J73,sudan!J73,syria!J73,UAE!J73,yemen!J73)</f>
        <v>9955.157562269616</v>
      </c>
      <c r="K73" s="186">
        <f>SUM(bahrain!K73,egypt!K73,jordan!K73,kuwait!K73,lebanon!K73,oman!K73,palestine!K73,qatar!K73,'saudi arabia'!K73,sudan!K73,syria!K73,UAE!K73,yemen!K73)</f>
        <v>14686.441684890564</v>
      </c>
      <c r="L73" s="45" t="s">
        <v>136</v>
      </c>
      <c r="N73" s="324" t="str">
        <f t="shared" si="5"/>
        <v>.</v>
      </c>
      <c r="O73" s="324" t="str">
        <f t="shared" si="5"/>
        <v>.</v>
      </c>
      <c r="P73" s="324" t="str">
        <f t="shared" si="5"/>
        <v>.</v>
      </c>
      <c r="Q73" s="324" t="str">
        <f t="shared" si="5"/>
        <v>.</v>
      </c>
      <c r="R73" s="324" t="str">
        <f t="shared" si="5"/>
        <v>.</v>
      </c>
      <c r="S73" s="324" t="str">
        <f t="shared" si="4"/>
        <v>.</v>
      </c>
      <c r="T73" s="324" t="str">
        <f t="shared" si="4"/>
        <v>.</v>
      </c>
      <c r="U73" s="324" t="str">
        <f t="shared" si="4"/>
        <v>.</v>
      </c>
      <c r="V73" s="324" t="str">
        <f t="shared" si="4"/>
        <v>.</v>
      </c>
      <c r="W73" s="324" t="str">
        <f t="shared" si="4"/>
        <v>.</v>
      </c>
    </row>
    <row r="74" spans="1:23" ht="13.5" thickBot="1">
      <c r="A74" s="86" t="s">
        <v>137</v>
      </c>
      <c r="B74" s="123">
        <f>SUM(bahrain!B74,egypt!B74,jordan!B74,kuwait!B74,lebanon!B74,oman!B74,palestine!B74,qatar!B74,'saudi arabia'!B74,sudan!B74,syria!B74,UAE!B74,yemen!B74)</f>
        <v>7149.534873976255</v>
      </c>
      <c r="C74" s="123">
        <f>SUM(bahrain!C74,egypt!C74,jordan!C74,kuwait!C74,lebanon!C74,oman!C74,palestine!C74,qatar!C74,'saudi arabia'!C74,sudan!C74,syria!C74,UAE!C74,yemen!C74)</f>
        <v>14708.329367850696</v>
      </c>
      <c r="D74" s="123">
        <f>SUM(bahrain!D74,egypt!D74,jordan!D74,kuwait!D74,lebanon!D74,oman!D74,palestine!D74,qatar!D74,'saudi arabia'!D74,sudan!D74,syria!D74,UAE!D74,yemen!D74)</f>
        <v>10460.757123310283</v>
      </c>
      <c r="E74" s="123">
        <f>SUM(bahrain!E74,egypt!E74,jordan!E74,kuwait!E74,lebanon!E74,oman!E74,palestine!E74,qatar!E74,'saudi arabia'!E74,sudan!E74,syria!E74,UAE!E74,yemen!E74)</f>
        <v>11214.496027553925</v>
      </c>
      <c r="F74" s="259">
        <f>SUM(bahrain!F74,egypt!F74,jordan!F74,kuwait!F74,lebanon!F74,oman!F74,palestine!F74,qatar!F74,'saudi arabia'!F74,sudan!F74,syria!F74,UAE!F74,yemen!F74)</f>
        <v>9654.55111985412</v>
      </c>
      <c r="G74" s="123">
        <f>SUM(bahrain!G74,egypt!G74,jordan!G74,kuwait!G74,lebanon!G74,oman!G74,palestine!G74,qatar!G74,'saudi arabia'!G74,sudan!G74,syria!G74,UAE!G74,yemen!G74)</f>
        <v>2039.8088762596772</v>
      </c>
      <c r="H74" s="123">
        <f>SUM(bahrain!H74,egypt!H74,jordan!H74,kuwait!H74,lebanon!H74,oman!H74,palestine!H74,qatar!H74,'saudi arabia'!H74,sudan!H74,syria!H74,UAE!H74,yemen!H74)</f>
        <v>5492.075647492039</v>
      </c>
      <c r="I74" s="123">
        <f>SUM(bahrain!I74,egypt!I74,jordan!I74,kuwait!I74,lebanon!I74,oman!I74,palestine!I74,qatar!I74,'saudi arabia'!I74,sudan!I74,syria!I74,UAE!I74,yemen!I74)</f>
        <v>3322.063896120523</v>
      </c>
      <c r="J74" s="123">
        <f>SUM(bahrain!J74,egypt!J74,jordan!J74,kuwait!J74,lebanon!J74,oman!J74,palestine!J74,qatar!J74,'saudi arabia'!J74,sudan!J74,syria!J74,UAE!J74,yemen!J74)</f>
        <v>5593.310199043017</v>
      </c>
      <c r="K74" s="259">
        <f>SUM(bahrain!K74,egypt!K74,jordan!K74,kuwait!K74,lebanon!K74,oman!K74,palestine!K74,qatar!K74,'saudi arabia'!K74,sudan!K74,syria!K74,UAE!K74,yemen!K74)</f>
        <v>7218.4829760224575</v>
      </c>
      <c r="L74" s="88" t="s">
        <v>138</v>
      </c>
      <c r="N74" s="324" t="str">
        <f t="shared" si="5"/>
        <v>.</v>
      </c>
      <c r="O74" s="324" t="str">
        <f t="shared" si="5"/>
        <v>.</v>
      </c>
      <c r="P74" s="324" t="str">
        <f t="shared" si="5"/>
        <v>.</v>
      </c>
      <c r="Q74" s="324" t="str">
        <f t="shared" si="5"/>
        <v>.</v>
      </c>
      <c r="R74" s="324" t="str">
        <f t="shared" si="5"/>
        <v>.</v>
      </c>
      <c r="S74" s="324" t="str">
        <f t="shared" si="4"/>
        <v>.</v>
      </c>
      <c r="T74" s="324" t="str">
        <f t="shared" si="4"/>
        <v>.</v>
      </c>
      <c r="U74" s="324" t="str">
        <f t="shared" si="4"/>
        <v>.</v>
      </c>
      <c r="V74" s="324" t="str">
        <f t="shared" si="4"/>
        <v>.</v>
      </c>
      <c r="W74" s="324" t="str">
        <f t="shared" si="4"/>
        <v>.</v>
      </c>
    </row>
    <row r="75" spans="1:23" ht="25.5">
      <c r="A75" s="89" t="s">
        <v>139</v>
      </c>
      <c r="B75" s="22">
        <f>SUM(bahrain!B75,egypt!B75,jordan!B75,kuwait!B75,lebanon!B75,oman!B75,palestine!B75,qatar!B75,'saudi arabia'!B75,sudan!B75,syria!B75,UAE!B75,yemen!B75)</f>
        <v>17668.69400413325</v>
      </c>
      <c r="C75" s="22">
        <f>SUM(bahrain!C75,egypt!C75,jordan!C75,kuwait!C75,lebanon!C75,oman!C75,palestine!C75,qatar!C75,'saudi arabia'!C75,sudan!C75,syria!C75,UAE!C75,yemen!C75)</f>
        <v>22930.992110108506</v>
      </c>
      <c r="D75" s="22">
        <f>SUM(bahrain!D75,egypt!D75,jordan!D75,kuwait!D75,lebanon!D75,oman!D75,palestine!D75,qatar!D75,'saudi arabia'!D75,sudan!D75,syria!D75,UAE!D75,yemen!D75)</f>
        <v>20409.80687600751</v>
      </c>
      <c r="E75" s="22">
        <f>SUM(bahrain!E75,egypt!E75,jordan!E75,kuwait!E75,lebanon!E75,oman!E75,palestine!E75,qatar!E75,'saudi arabia'!E75,sudan!E75,syria!E75,UAE!E75,yemen!E75)</f>
        <v>22580.8171967081</v>
      </c>
      <c r="F75" s="202">
        <f>SUM(bahrain!F75,egypt!F75,jordan!F75,kuwait!F75,lebanon!F75,oman!F75,palestine!F75,qatar!F75,'saudi arabia'!F75,sudan!F75,syria!F75,UAE!F75,yemen!F75)</f>
        <v>23515.77867767632</v>
      </c>
      <c r="G75" s="22">
        <f>SUM(bahrain!G75,egypt!G75,jordan!G75,kuwait!G75,lebanon!G75,oman!G75,palestine!G75,qatar!G75,'saudi arabia'!G75,sudan!G75,syria!G75,UAE!G75,yemen!G75)</f>
        <v>12387.709202993286</v>
      </c>
      <c r="H75" s="22">
        <f>SUM(bahrain!H75,egypt!H75,jordan!H75,kuwait!H75,lebanon!H75,oman!H75,palestine!H75,qatar!H75,'saudi arabia'!H75,sudan!H75,syria!H75,UAE!H75,yemen!H75)</f>
        <v>42897.65668878155</v>
      </c>
      <c r="I75" s="22">
        <f>SUM(bahrain!I75,egypt!I75,jordan!I75,kuwait!I75,lebanon!I75,oman!I75,palestine!I75,qatar!I75,'saudi arabia'!I75,sudan!I75,syria!I75,UAE!I75,yemen!I75)</f>
        <v>27978.282748055397</v>
      </c>
      <c r="J75" s="22">
        <f>SUM(bahrain!J75,egypt!J75,jordan!J75,kuwait!J75,lebanon!J75,oman!J75,palestine!J75,qatar!J75,'saudi arabia'!J75,sudan!J75,syria!J75,UAE!J75,yemen!J75)</f>
        <v>37516.15897104335</v>
      </c>
      <c r="K75" s="202">
        <f>SUM(bahrain!K75,egypt!K75,jordan!K75,kuwait!K75,lebanon!K75,oman!K75,palestine!K75,qatar!K75,'saudi arabia'!K75,sudan!K75,syria!K75,UAE!K75,yemen!K75)</f>
        <v>53519.27342932778</v>
      </c>
      <c r="L75" s="85" t="s">
        <v>140</v>
      </c>
      <c r="N75" s="324" t="str">
        <f t="shared" si="5"/>
        <v>.</v>
      </c>
      <c r="O75" s="324" t="str">
        <f t="shared" si="5"/>
        <v>.</v>
      </c>
      <c r="P75" s="324" t="str">
        <f t="shared" si="5"/>
        <v>.</v>
      </c>
      <c r="Q75" s="324" t="str">
        <f t="shared" si="5"/>
        <v>.</v>
      </c>
      <c r="R75" s="324" t="str">
        <f t="shared" si="5"/>
        <v>.</v>
      </c>
      <c r="S75" s="324" t="str">
        <f t="shared" si="4"/>
        <v>.</v>
      </c>
      <c r="T75" s="324" t="str">
        <f t="shared" si="4"/>
        <v>.</v>
      </c>
      <c r="U75" s="324" t="str">
        <f t="shared" si="4"/>
        <v>.</v>
      </c>
      <c r="V75" s="324" t="str">
        <f t="shared" si="4"/>
        <v>.</v>
      </c>
      <c r="W75" s="324" t="str">
        <f t="shared" si="4"/>
        <v>.</v>
      </c>
    </row>
    <row r="76" spans="1:23" ht="12.75">
      <c r="A76" s="41" t="s">
        <v>141</v>
      </c>
      <c r="B76" s="116">
        <f>SUM(bahrain!B76,egypt!B76,jordan!B76,kuwait!B76,lebanon!B76,oman!B76,palestine!B76,qatar!B76,'saudi arabia'!B76,sudan!B76,syria!B76,UAE!B76,yemen!B76)</f>
        <v>3838.816665544092</v>
      </c>
      <c r="C76" s="116">
        <f>SUM(bahrain!C76,egypt!C76,jordan!C76,kuwait!C76,lebanon!C76,oman!C76,palestine!C76,qatar!C76,'saudi arabia'!C76,sudan!C76,syria!C76,UAE!C76,yemen!C76)</f>
        <v>4595.6592238733565</v>
      </c>
      <c r="D76" s="116">
        <f>SUM(bahrain!D76,egypt!D76,jordan!D76,kuwait!D76,lebanon!D76,oman!D76,palestine!D76,qatar!D76,'saudi arabia'!D76,sudan!D76,syria!D76,UAE!D76,yemen!D76)</f>
        <v>3538.9092597290646</v>
      </c>
      <c r="E76" s="116">
        <f>SUM(bahrain!E76,egypt!E76,jordan!E76,kuwait!E76,lebanon!E76,oman!E76,palestine!E76,qatar!E76,'saudi arabia'!E76,sudan!E76,syria!E76,UAE!E76,yemen!E76)</f>
        <v>3693.3021615515386</v>
      </c>
      <c r="F76" s="256">
        <f>SUM(bahrain!F76,egypt!F76,jordan!F76,kuwait!F76,lebanon!F76,oman!F76,palestine!F76,qatar!F76,'saudi arabia'!F76,sudan!F76,syria!F76,UAE!F76,yemen!F76)</f>
        <v>4296.437374102602</v>
      </c>
      <c r="G76" s="116">
        <f>SUM(bahrain!G76,egypt!G76,jordan!G76,kuwait!G76,lebanon!G76,oman!G76,palestine!G76,qatar!G76,'saudi arabia'!G76,sudan!G76,syria!G76,UAE!G76,yemen!G76)</f>
        <v>511.0163577455905</v>
      </c>
      <c r="H76" s="116">
        <f>SUM(bahrain!H76,egypt!H76,jordan!H76,kuwait!H76,lebanon!H76,oman!H76,palestine!H76,qatar!H76,'saudi arabia'!H76,sudan!H76,syria!H76,UAE!H76,yemen!H76)</f>
        <v>4802.5144462311955</v>
      </c>
      <c r="I76" s="116">
        <f>SUM(bahrain!I76,egypt!I76,jordan!I76,kuwait!I76,lebanon!I76,oman!I76,palestine!I76,qatar!I76,'saudi arabia'!I76,sudan!I76,syria!I76,UAE!I76,yemen!I76)</f>
        <v>3794.2642613666417</v>
      </c>
      <c r="J76" s="116">
        <f>SUM(bahrain!J76,egypt!J76,jordan!J76,kuwait!J76,lebanon!J76,oman!J76,palestine!J76,qatar!J76,'saudi arabia'!J76,sudan!J76,syria!J76,UAE!J76,yemen!J76)</f>
        <v>5247.455986771897</v>
      </c>
      <c r="K76" s="256">
        <f>SUM(bahrain!K76,egypt!K76,jordan!K76,kuwait!K76,lebanon!K76,oman!K76,palestine!K76,qatar!K76,'saudi arabia'!K76,sudan!K76,syria!K76,UAE!K76,yemen!K76)</f>
        <v>6085.32875665472</v>
      </c>
      <c r="L76" s="43" t="s">
        <v>142</v>
      </c>
      <c r="N76" s="324" t="str">
        <f t="shared" si="5"/>
        <v>.</v>
      </c>
      <c r="O76" s="324" t="str">
        <f t="shared" si="5"/>
        <v>.</v>
      </c>
      <c r="P76" s="324" t="str">
        <f t="shared" si="5"/>
        <v>.</v>
      </c>
      <c r="Q76" s="324" t="str">
        <f t="shared" si="5"/>
        <v>.</v>
      </c>
      <c r="R76" s="324" t="str">
        <f t="shared" si="5"/>
        <v>.</v>
      </c>
      <c r="S76" s="324" t="str">
        <f t="shared" si="4"/>
        <v>.</v>
      </c>
      <c r="T76" s="324" t="str">
        <f t="shared" si="4"/>
        <v>.</v>
      </c>
      <c r="U76" s="324" t="str">
        <f t="shared" si="4"/>
        <v>.</v>
      </c>
      <c r="V76" s="324" t="str">
        <f t="shared" si="4"/>
        <v>.</v>
      </c>
      <c r="W76" s="324" t="str">
        <f t="shared" si="4"/>
        <v>.</v>
      </c>
    </row>
    <row r="77" spans="1:23" ht="12.75">
      <c r="A77" s="41" t="s">
        <v>143</v>
      </c>
      <c r="B77" s="116">
        <f>SUM(bahrain!B77,egypt!B77,jordan!B77,kuwait!B77,lebanon!B77,oman!B77,palestine!B77,qatar!B77,'saudi arabia'!B77,sudan!B77,syria!B77,UAE!B77,yemen!B77)</f>
        <v>4777.815343161825</v>
      </c>
      <c r="C77" s="116">
        <f>SUM(bahrain!C77,egypt!C77,jordan!C77,kuwait!C77,lebanon!C77,oman!C77,palestine!C77,qatar!C77,'saudi arabia'!C77,sudan!C77,syria!C77,UAE!C77,yemen!C77)</f>
        <v>7028.77236762289</v>
      </c>
      <c r="D77" s="116">
        <f>SUM(bahrain!D77,egypt!D77,jordan!D77,kuwait!D77,lebanon!D77,oman!D77,palestine!D77,qatar!D77,'saudi arabia'!D77,sudan!D77,syria!D77,UAE!D77,yemen!D77)</f>
        <v>6067.29549379283</v>
      </c>
      <c r="E77" s="116">
        <f>SUM(bahrain!E77,egypt!E77,jordan!E77,kuwait!E77,lebanon!E77,oman!E77,palestine!E77,qatar!E77,'saudi arabia'!E77,sudan!E77,syria!E77,UAE!E77,yemen!E77)</f>
        <v>7231.649740534191</v>
      </c>
      <c r="F77" s="256">
        <f>SUM(bahrain!F77,egypt!F77,jordan!F77,kuwait!F77,lebanon!F77,oman!F77,palestine!F77,qatar!F77,'saudi arabia'!F77,sudan!F77,syria!F77,UAE!F77,yemen!F77)</f>
        <v>7132.3041811777075</v>
      </c>
      <c r="G77" s="116">
        <f>SUM(bahrain!G77,egypt!G77,jordan!G77,kuwait!G77,lebanon!G77,oman!G77,palestine!G77,qatar!G77,'saudi arabia'!G77,sudan!G77,syria!G77,UAE!G77,yemen!G77)</f>
        <v>502.4322068354625</v>
      </c>
      <c r="H77" s="116">
        <f>SUM(bahrain!H77,egypt!H77,jordan!H77,kuwait!H77,lebanon!H77,oman!H77,palestine!H77,qatar!H77,'saudi arabia'!H77,sudan!H77,syria!H77,UAE!H77,yemen!H77)</f>
        <v>2946.2933610207942</v>
      </c>
      <c r="I77" s="116">
        <f>SUM(bahrain!I77,egypt!I77,jordan!I77,kuwait!I77,lebanon!I77,oman!I77,palestine!I77,qatar!I77,'saudi arabia'!I77,sudan!I77,syria!I77,UAE!I77,yemen!I77)</f>
        <v>1518.539766305758</v>
      </c>
      <c r="J77" s="116">
        <f>SUM(bahrain!J77,egypt!J77,jordan!J77,kuwait!J77,lebanon!J77,oman!J77,palestine!J77,qatar!J77,'saudi arabia'!J77,sudan!J77,syria!J77,UAE!J77,yemen!J77)</f>
        <v>3314.4551153640664</v>
      </c>
      <c r="K77" s="256">
        <f>SUM(bahrain!K77,egypt!K77,jordan!K77,kuwait!K77,lebanon!K77,oman!K77,palestine!K77,qatar!K77,'saudi arabia'!K77,sudan!K77,syria!K77,UAE!K77,yemen!K77)</f>
        <v>5113.998346740919</v>
      </c>
      <c r="L77" s="43" t="s">
        <v>144</v>
      </c>
      <c r="N77" s="324" t="str">
        <f t="shared" si="5"/>
        <v>.</v>
      </c>
      <c r="O77" s="324" t="str">
        <f t="shared" si="5"/>
        <v>.</v>
      </c>
      <c r="P77" s="324" t="str">
        <f t="shared" si="5"/>
        <v>.</v>
      </c>
      <c r="Q77" s="324" t="str">
        <f t="shared" si="5"/>
        <v>.</v>
      </c>
      <c r="R77" s="324" t="str">
        <f t="shared" si="5"/>
        <v>.</v>
      </c>
      <c r="S77" s="324" t="str">
        <f t="shared" si="4"/>
        <v>.</v>
      </c>
      <c r="T77" s="324" t="str">
        <f t="shared" si="4"/>
        <v>.</v>
      </c>
      <c r="U77" s="324" t="str">
        <f t="shared" si="4"/>
        <v>.</v>
      </c>
      <c r="V77" s="324" t="str">
        <f t="shared" si="4"/>
        <v>.</v>
      </c>
      <c r="W77" s="324" t="str">
        <f t="shared" si="4"/>
        <v>.</v>
      </c>
    </row>
    <row r="78" spans="1:23" ht="12.75">
      <c r="A78" s="41" t="s">
        <v>145</v>
      </c>
      <c r="B78" s="116">
        <f>SUM(bahrain!B78,egypt!B78,jordan!B78,kuwait!B78,lebanon!B78,oman!B78,palestine!B78,qatar!B78,'saudi arabia'!B78,sudan!B78,syria!B78,UAE!B78,yemen!B78)</f>
        <v>435.30533873805507</v>
      </c>
      <c r="C78" s="116">
        <f>SUM(bahrain!C78,egypt!C78,jordan!C78,kuwait!C78,lebanon!C78,oman!C78,palestine!C78,qatar!C78,'saudi arabia'!C78,sudan!C78,syria!C78,UAE!C78,yemen!C78)</f>
        <v>564.558629498414</v>
      </c>
      <c r="D78" s="116">
        <f>SUM(bahrain!D78,egypt!D78,jordan!D78,kuwait!D78,lebanon!D78,oman!D78,palestine!D78,qatar!D78,'saudi arabia'!D78,sudan!D78,syria!D78,UAE!D78,yemen!D78)</f>
        <v>554.4659755194537</v>
      </c>
      <c r="E78" s="116">
        <f>SUM(bahrain!E78,egypt!E78,jordan!E78,kuwait!E78,lebanon!E78,oman!E78,palestine!E78,qatar!E78,'saudi arabia'!E78,sudan!E78,syria!E78,UAE!E78,yemen!E78)</f>
        <v>598.3445676883938</v>
      </c>
      <c r="F78" s="256">
        <f>SUM(bahrain!F78,egypt!F78,jordan!F78,kuwait!F78,lebanon!F78,oman!F78,palestine!F78,qatar!F78,'saudi arabia'!F78,sudan!F78,syria!F78,UAE!F78,yemen!F78)</f>
        <v>619.0767271530153</v>
      </c>
      <c r="G78" s="50">
        <f>SUM(bahrain!G78,egypt!G78,jordan!G78,kuwait!G78,lebanon!G78,oman!G78,palestine!G78,qatar!G78,'saudi arabia'!G78,sudan!G78,syria!G78,UAE!G78,yemen!G78)</f>
        <v>532.5612300778076</v>
      </c>
      <c r="H78" s="50">
        <f>SUM(bahrain!H78,egypt!H78,jordan!H78,kuwait!H78,lebanon!H78,oman!H78,palestine!H78,qatar!H78,'saudi arabia'!H78,sudan!H78,syria!H78,UAE!H78,yemen!H78)</f>
        <v>4828.355883296504</v>
      </c>
      <c r="I78" s="50">
        <f>SUM(bahrain!I78,egypt!I78,jordan!I78,kuwait!I78,lebanon!I78,oman!I78,palestine!I78,qatar!I78,'saudi arabia'!I78,sudan!I78,syria!I78,UAE!I78,yemen!I78)</f>
        <v>2251.989232780946</v>
      </c>
      <c r="J78" s="50">
        <f>SUM(bahrain!J78,egypt!J78,jordan!J78,kuwait!J78,lebanon!J78,oman!J78,palestine!J78,qatar!J78,'saudi arabia'!J78,sudan!J78,syria!J78,UAE!J78,yemen!J78)</f>
        <v>3020.3733536840014</v>
      </c>
      <c r="K78" s="186">
        <f>SUM(bahrain!K78,egypt!K78,jordan!K78,kuwait!K78,lebanon!K78,oman!K78,palestine!K78,qatar!K78,'saudi arabia'!K78,sudan!K78,syria!K78,UAE!K78,yemen!K78)</f>
        <v>4068.4106159366193</v>
      </c>
      <c r="L78" s="43" t="s">
        <v>146</v>
      </c>
      <c r="N78" s="324" t="str">
        <f t="shared" si="5"/>
        <v>.</v>
      </c>
      <c r="O78" s="324" t="str">
        <f t="shared" si="5"/>
        <v>.</v>
      </c>
      <c r="P78" s="324" t="str">
        <f t="shared" si="5"/>
        <v>.</v>
      </c>
      <c r="Q78" s="324" t="str">
        <f t="shared" si="5"/>
        <v>.</v>
      </c>
      <c r="R78" s="324" t="str">
        <f t="shared" si="5"/>
        <v>.</v>
      </c>
      <c r="S78" s="324" t="str">
        <f t="shared" si="4"/>
        <v>.</v>
      </c>
      <c r="T78" s="324" t="str">
        <f t="shared" si="4"/>
        <v>.</v>
      </c>
      <c r="U78" s="324" t="str">
        <f t="shared" si="4"/>
        <v>.</v>
      </c>
      <c r="V78" s="324" t="str">
        <f t="shared" si="4"/>
        <v>.</v>
      </c>
      <c r="W78" s="324" t="str">
        <f t="shared" si="4"/>
        <v>.</v>
      </c>
    </row>
    <row r="79" spans="1:23" s="94" customFormat="1" ht="12.75">
      <c r="A79" s="41" t="s">
        <v>147</v>
      </c>
      <c r="B79" s="116">
        <f>SUM(bahrain!B79,egypt!B79,jordan!B79,kuwait!B79,lebanon!B79,oman!B79,palestine!B79,qatar!B79,'saudi arabia'!B79,sudan!B79,syria!B79,UAE!B79,yemen!B79)</f>
        <v>3000.0670664911563</v>
      </c>
      <c r="C79" s="116">
        <f>SUM(bahrain!C79,egypt!C79,jordan!C79,kuwait!C79,lebanon!C79,oman!C79,palestine!C79,qatar!C79,'saudi arabia'!C79,sudan!C79,syria!C79,UAE!C79,yemen!C79)</f>
        <v>2826.502154989114</v>
      </c>
      <c r="D79" s="116">
        <f>SUM(bahrain!D79,egypt!D79,jordan!D79,kuwait!D79,lebanon!D79,oman!D79,palestine!D79,qatar!D79,'saudi arabia'!D79,sudan!D79,syria!D79,UAE!D79,yemen!D79)</f>
        <v>2698.1713749458268</v>
      </c>
      <c r="E79" s="116">
        <f>SUM(bahrain!E79,egypt!E79,jordan!E79,kuwait!E79,lebanon!E79,oman!E79,palestine!E79,qatar!E79,'saudi arabia'!E79,sudan!E79,syria!E79,UAE!E79,yemen!E79)</f>
        <v>2926.51366959865</v>
      </c>
      <c r="F79" s="256">
        <f>SUM(bahrain!F79,egypt!F79,jordan!F79,kuwait!F79,lebanon!F79,oman!F79,palestine!F79,qatar!F79,'saudi arabia'!F79,sudan!F79,syria!F79,UAE!F79,yemen!F79)</f>
        <v>3033.768279297478</v>
      </c>
      <c r="G79" s="116">
        <f>SUM(bahrain!G79,egypt!G79,jordan!G79,kuwait!G79,lebanon!G79,oman!G79,palestine!G79,qatar!G79,'saudi arabia'!G79,sudan!G79,syria!G79,UAE!G79,yemen!G79)</f>
        <v>6705.658989152784</v>
      </c>
      <c r="H79" s="116">
        <f>SUM(bahrain!H79,egypt!H79,jordan!H79,kuwait!H79,lebanon!H79,oman!H79,palestine!H79,qatar!H79,'saudi arabia'!H79,sudan!H79,syria!H79,UAE!H79,yemen!H79)</f>
        <v>19166.237295499217</v>
      </c>
      <c r="I79" s="116">
        <f>SUM(bahrain!I79,egypt!I79,jordan!I79,kuwait!I79,lebanon!I79,oman!I79,palestine!I79,qatar!I79,'saudi arabia'!I79,sudan!I79,syria!I79,UAE!I79,yemen!I79)</f>
        <v>13222.099903355804</v>
      </c>
      <c r="J79" s="116">
        <f>SUM(bahrain!J79,egypt!J79,jordan!J79,kuwait!J79,lebanon!J79,oman!J79,palestine!J79,qatar!J79,'saudi arabia'!J79,sudan!J79,syria!J79,UAE!J79,yemen!J79)</f>
        <v>17428.440827882092</v>
      </c>
      <c r="K79" s="256">
        <f>SUM(bahrain!K79,egypt!K79,jordan!K79,kuwait!K79,lebanon!K79,oman!K79,palestine!K79,qatar!K79,'saudi arabia'!K79,sudan!K79,syria!K79,UAE!K79,yemen!K79)</f>
        <v>25762.84302869956</v>
      </c>
      <c r="L79" s="43" t="s">
        <v>148</v>
      </c>
      <c r="M79" s="5"/>
      <c r="N79" s="324" t="str">
        <f t="shared" si="5"/>
        <v>.</v>
      </c>
      <c r="O79" s="324" t="str">
        <f t="shared" si="5"/>
        <v>.</v>
      </c>
      <c r="P79" s="324" t="str">
        <f t="shared" si="5"/>
        <v>.</v>
      </c>
      <c r="Q79" s="324" t="str">
        <f t="shared" si="5"/>
        <v>.</v>
      </c>
      <c r="R79" s="324" t="str">
        <f t="shared" si="5"/>
        <v>.</v>
      </c>
      <c r="S79" s="324" t="str">
        <f t="shared" si="4"/>
        <v>.</v>
      </c>
      <c r="T79" s="324" t="str">
        <f t="shared" si="4"/>
        <v>.</v>
      </c>
      <c r="U79" s="324" t="str">
        <f t="shared" si="4"/>
        <v>.</v>
      </c>
      <c r="V79" s="324" t="str">
        <f t="shared" si="4"/>
        <v>.</v>
      </c>
      <c r="W79" s="324" t="str">
        <f t="shared" si="4"/>
        <v>.</v>
      </c>
    </row>
    <row r="80" spans="1:23" ht="12.75">
      <c r="A80" s="41" t="s">
        <v>149</v>
      </c>
      <c r="B80" s="116">
        <f>SUM(bahrain!B80,egypt!B80,jordan!B80,kuwait!B80,lebanon!B80,oman!B80,palestine!B80,qatar!B80,'saudi arabia'!B80,sudan!B80,syria!B80,UAE!B80,yemen!B80)</f>
        <v>5106.679370627601</v>
      </c>
      <c r="C80" s="116">
        <f>SUM(bahrain!C80,egypt!C80,jordan!C80,kuwait!C80,lebanon!C80,oman!C80,palestine!C80,qatar!C80,'saudi arabia'!C80,sudan!C80,syria!C80,UAE!C80,yemen!C80)</f>
        <v>7037.452067869288</v>
      </c>
      <c r="D80" s="116">
        <f>SUM(bahrain!D80,egypt!D80,jordan!D80,kuwait!D80,lebanon!D80,oman!D80,palestine!D80,qatar!D80,'saudi arabia'!D80,sudan!D80,syria!D80,UAE!D80,yemen!D80)</f>
        <v>6599.93803533464</v>
      </c>
      <c r="E80" s="116">
        <f>SUM(bahrain!E80,egypt!E80,jordan!E80,kuwait!E80,lebanon!E80,oman!E80,palestine!E80,qatar!E80,'saudi arabia'!E80,sudan!E80,syria!E80,UAE!E80,yemen!E80)</f>
        <v>7138.61829645985</v>
      </c>
      <c r="F80" s="256">
        <f>SUM(bahrain!F80,egypt!F80,jordan!F80,kuwait!F80,lebanon!F80,oman!F80,palestine!F80,qatar!F80,'saudi arabia'!F80,sudan!F80,syria!F80,UAE!F80,yemen!F80)</f>
        <v>7114.933706555936</v>
      </c>
      <c r="G80" s="116">
        <f>SUM(bahrain!G80,egypt!G80,jordan!G80,kuwait!G80,lebanon!G80,oman!G80,palestine!G80,qatar!G80,'saudi arabia'!G80,sudan!G80,syria!G80,UAE!G80,yemen!G80)</f>
        <v>3921.3546931734572</v>
      </c>
      <c r="H80" s="116">
        <f>SUM(bahrain!H80,egypt!H80,jordan!H80,kuwait!H80,lebanon!H80,oman!H80,palestine!H80,qatar!H80,'saudi arabia'!H80,sudan!H80,syria!H80,UAE!H80,yemen!H80)</f>
        <v>10773.533476240627</v>
      </c>
      <c r="I80" s="116">
        <f>SUM(bahrain!I80,egypt!I80,jordan!I80,kuwait!I80,lebanon!I80,oman!I80,palestine!I80,qatar!I80,'saudi arabia'!I80,sudan!I80,syria!I80,UAE!I80,yemen!I80)</f>
        <v>6603.740928422544</v>
      </c>
      <c r="J80" s="116">
        <f>SUM(bahrain!J80,egypt!J80,jordan!J80,kuwait!J80,lebanon!J80,oman!J80,palestine!J80,qatar!J80,'saudi arabia'!J80,sudan!J80,syria!J80,UAE!J80,yemen!J80)</f>
        <v>7836.16729761052</v>
      </c>
      <c r="K80" s="256">
        <f>SUM(bahrain!K80,egypt!K80,jordan!K80,kuwait!K80,lebanon!K80,oman!K80,palestine!K80,qatar!K80,'saudi arabia'!K80,sudan!K80,syria!K80,UAE!K80,yemen!K80)</f>
        <v>11362.412573974481</v>
      </c>
      <c r="L80" s="43" t="s">
        <v>150</v>
      </c>
      <c r="N80" s="324" t="str">
        <f t="shared" si="5"/>
        <v>.</v>
      </c>
      <c r="O80" s="324" t="str">
        <f t="shared" si="5"/>
        <v>.</v>
      </c>
      <c r="P80" s="324" t="str">
        <f t="shared" si="5"/>
        <v>.</v>
      </c>
      <c r="Q80" s="324" t="str">
        <f t="shared" si="5"/>
        <v>.</v>
      </c>
      <c r="R80" s="324" t="str">
        <f t="shared" si="5"/>
        <v>.</v>
      </c>
      <c r="S80" s="324" t="str">
        <f t="shared" si="4"/>
        <v>.</v>
      </c>
      <c r="T80" s="324" t="str">
        <f t="shared" si="4"/>
        <v>.</v>
      </c>
      <c r="U80" s="324" t="str">
        <f t="shared" si="4"/>
        <v>.</v>
      </c>
      <c r="V80" s="324" t="str">
        <f t="shared" si="4"/>
        <v>.</v>
      </c>
      <c r="W80" s="324" t="str">
        <f t="shared" si="4"/>
        <v>.</v>
      </c>
    </row>
    <row r="81" spans="1:23" ht="12.75">
      <c r="A81" s="44" t="s">
        <v>70</v>
      </c>
      <c r="B81" s="116">
        <f>SUM(bahrain!B81,egypt!B81,jordan!B81,kuwait!B81,lebanon!B81,oman!B81,palestine!B81,qatar!B81,'saudi arabia'!B81,sudan!B81,syria!B81,UAE!B81,yemen!B81)</f>
        <v>510.01021957052376</v>
      </c>
      <c r="C81" s="116">
        <f>SUM(bahrain!C81,egypt!C81,jordan!C81,kuwait!C81,lebanon!C81,oman!C81,palestine!C81,qatar!C81,'saudi arabia'!C81,sudan!C81,syria!C81,UAE!C81,yemen!C81)</f>
        <v>878.0476662554429</v>
      </c>
      <c r="D81" s="116">
        <f>SUM(bahrain!D81,egypt!D81,jordan!D81,kuwait!D81,lebanon!D81,oman!D81,palestine!D81,qatar!D81,'saudi arabia'!D81,sudan!D81,syria!D81,UAE!D81,yemen!D81)</f>
        <v>951.0267366856984</v>
      </c>
      <c r="E81" s="116">
        <f>SUM(bahrain!E81,egypt!E81,jordan!E81,kuwait!E81,lebanon!E81,oman!E81,palestine!E81,qatar!E81,'saudi arabia'!E81,sudan!E81,syria!E81,UAE!E81,yemen!E81)</f>
        <v>992.3887608754823</v>
      </c>
      <c r="F81" s="256">
        <f>SUM(bahrain!F81,egypt!F81,jordan!F81,kuwait!F81,lebanon!F81,oman!F81,palestine!F81,qatar!F81,'saudi arabia'!F81,sudan!F81,syria!F81,UAE!F81,yemen!F81)</f>
        <v>1319.2584093895875</v>
      </c>
      <c r="G81" s="116">
        <f>SUM(bahrain!G81,egypt!G81,jordan!G81,kuwait!G81,lebanon!G81,oman!G81,palestine!G81,qatar!G81,'saudi arabia'!G81,sudan!G81,syria!G81,UAE!G81,yemen!G81)</f>
        <v>214.65206781096657</v>
      </c>
      <c r="H81" s="116">
        <f>SUM(bahrain!H81,egypt!H81,jordan!H81,kuwait!H81,lebanon!H81,oman!H81,palestine!H81,qatar!H81,'saudi arabia'!H81,sudan!H81,syria!H81,UAE!H81,yemen!H81)</f>
        <v>380.6618949060074</v>
      </c>
      <c r="I81" s="116">
        <f>SUM(bahrain!I81,egypt!I81,jordan!I81,kuwait!I81,lebanon!I81,oman!I81,palestine!I81,qatar!I81,'saudi arabia'!I81,sudan!I81,syria!I81,UAE!I81,yemen!I81)</f>
        <v>587.6076080237035</v>
      </c>
      <c r="J81" s="116">
        <f>SUM(bahrain!J81,egypt!J81,jordan!J81,kuwait!J81,lebanon!J81,oman!J81,palestine!J81,qatar!J81,'saudi arabia'!J81,sudan!J81,syria!J81,UAE!J81,yemen!J81)</f>
        <v>669.2473311937576</v>
      </c>
      <c r="K81" s="256">
        <f>SUM(bahrain!K81,egypt!K81,jordan!K81,kuwait!K81,lebanon!K81,oman!K81,palestine!K81,qatar!K81,'saudi arabia'!K81,sudan!K81,syria!K81,UAE!K81,yemen!K81)</f>
        <v>1126.2720053029248</v>
      </c>
      <c r="L81" s="45" t="s">
        <v>71</v>
      </c>
      <c r="N81" s="324" t="str">
        <f t="shared" si="5"/>
        <v>.</v>
      </c>
      <c r="O81" s="324" t="str">
        <f t="shared" si="5"/>
        <v>.</v>
      </c>
      <c r="P81" s="324" t="str">
        <f t="shared" si="5"/>
        <v>.</v>
      </c>
      <c r="Q81" s="324" t="str">
        <f t="shared" si="5"/>
        <v>.</v>
      </c>
      <c r="R81" s="324" t="str">
        <f t="shared" si="5"/>
        <v>.</v>
      </c>
      <c r="S81" s="324" t="str">
        <f t="shared" si="4"/>
        <v>.</v>
      </c>
      <c r="T81" s="324" t="str">
        <f t="shared" si="4"/>
        <v>.</v>
      </c>
      <c r="U81" s="324" t="str">
        <f t="shared" si="4"/>
        <v>.</v>
      </c>
      <c r="V81" s="324" t="str">
        <f t="shared" si="4"/>
        <v>.</v>
      </c>
      <c r="W81" s="324" t="str">
        <f t="shared" si="4"/>
        <v>.</v>
      </c>
    </row>
    <row r="82" spans="1:23" ht="12.75">
      <c r="A82" s="91" t="s">
        <v>151</v>
      </c>
      <c r="B82" s="124">
        <f>SUM(bahrain!B82,egypt!B82,jordan!B82,kuwait!B82,lebanon!B82,oman!B82,palestine!B82,qatar!B82,'saudi arabia'!B82,sudan!B82,syria!B82,UAE!B82,yemen!B82)</f>
        <v>73762.53941040186</v>
      </c>
      <c r="C82" s="124">
        <f>SUM(bahrain!C82,egypt!C82,jordan!C82,kuwait!C82,lebanon!C82,oman!C82,palestine!C82,qatar!C82,'saudi arabia'!C82,sudan!C82,syria!C82,UAE!C82,yemen!C82)</f>
        <v>106154.24120461136</v>
      </c>
      <c r="D82" s="124">
        <f>SUM(bahrain!D82,egypt!D82,jordan!D82,kuwait!D82,lebanon!D82,oman!D82,palestine!D82,qatar!D82,'saudi arabia'!D82,sudan!D82,syria!D82,UAE!D82,yemen!D82)</f>
        <v>93299.21480884402</v>
      </c>
      <c r="E82" s="124">
        <f>SUM(bahrain!E82,egypt!E82,jordan!E82,kuwait!E82,lebanon!E82,oman!E82,palestine!E82,qatar!E82,'saudi arabia'!E82,sudan!E82,syria!E82,UAE!E82,yemen!E82)</f>
        <v>106564.24284975803</v>
      </c>
      <c r="F82" s="260">
        <f>SUM(bahrain!F82,egypt!F82,jordan!F82,kuwait!F82,lebanon!F82,oman!F82,palestine!F82,qatar!F82,'saudi arabia'!F82,sudan!F82,syria!F82,UAE!F82,yemen!F82)</f>
        <v>112764.84192829815</v>
      </c>
      <c r="G82" s="124">
        <f>SUM(bahrain!G82,egypt!G82,jordan!G82,kuwait!G82,lebanon!G82,oman!G82,palestine!G82,qatar!G82,'saudi arabia'!G82,sudan!G82,syria!G82,UAE!G82,yemen!G82)</f>
        <v>38485.62155496443</v>
      </c>
      <c r="H82" s="124">
        <f>SUM(bahrain!H82,egypt!H82,jordan!H82,kuwait!H82,lebanon!H82,oman!H82,palestine!H82,qatar!H82,'saudi arabia'!H82,sudan!H82,syria!H82,UAE!H82,yemen!H82)</f>
        <v>152595.82290637147</v>
      </c>
      <c r="I82" s="124">
        <f>SUM(bahrain!I82,egypt!I82,jordan!I82,kuwait!I82,lebanon!I82,oman!I82,palestine!I82,qatar!I82,'saudi arabia'!I82,sudan!I82,syria!I82,UAE!I82,yemen!I82)</f>
        <v>113376.94408745933</v>
      </c>
      <c r="J82" s="124">
        <f>SUM(bahrain!J82,egypt!J82,jordan!J82,kuwait!J82,lebanon!J82,oman!J82,palestine!J82,qatar!J82,'saudi arabia'!J82,sudan!J82,syria!J82,UAE!J82,yemen!J82)</f>
        <v>162705.03265095057</v>
      </c>
      <c r="K82" s="260">
        <f>SUM(bahrain!K82,egypt!K82,jordan!K82,kuwait!K82,lebanon!K82,oman!K82,palestine!K82,qatar!K82,'saudi arabia'!K82,sudan!K82,syria!K82,UAE!K82,yemen!K82)</f>
        <v>213229.71626511152</v>
      </c>
      <c r="L82" s="92" t="s">
        <v>152</v>
      </c>
      <c r="N82" s="324" t="str">
        <f t="shared" si="5"/>
        <v>.</v>
      </c>
      <c r="O82" s="324" t="str">
        <f t="shared" si="5"/>
        <v>.</v>
      </c>
      <c r="P82" s="324" t="str">
        <f t="shared" si="5"/>
        <v>.</v>
      </c>
      <c r="Q82" s="324" t="str">
        <f t="shared" si="5"/>
        <v>.</v>
      </c>
      <c r="R82" s="324" t="str">
        <f t="shared" si="5"/>
        <v>.</v>
      </c>
      <c r="S82" s="324" t="str">
        <f t="shared" si="4"/>
        <v>.</v>
      </c>
      <c r="T82" s="324" t="str">
        <f t="shared" si="4"/>
        <v>.</v>
      </c>
      <c r="U82" s="324" t="str">
        <f t="shared" si="4"/>
        <v>.</v>
      </c>
      <c r="V82" s="324" t="str">
        <f t="shared" si="4"/>
        <v>.</v>
      </c>
      <c r="W82" s="324" t="str">
        <f t="shared" si="4"/>
        <v>.</v>
      </c>
    </row>
    <row r="83" spans="1:23" ht="12.75">
      <c r="A83" s="44" t="s">
        <v>153</v>
      </c>
      <c r="B83" s="50">
        <f>SUM(bahrain!B83,egypt!B83,jordan!B83,kuwait!B83,lebanon!B83,oman!B83,palestine!B83,qatar!B83,'saudi arabia'!B83,sudan!B83,syria!B83,UAE!B83,yemen!B83)</f>
        <v>67.05387834682661</v>
      </c>
      <c r="C83" s="50">
        <f>SUM(bahrain!C83,egypt!C83,jordan!C83,kuwait!C83,lebanon!C83,oman!C83,palestine!C83,qatar!C83,'saudi arabia'!C83,sudan!C83,syria!C83,UAE!C83,yemen!C83)</f>
        <v>30.609642494817674</v>
      </c>
      <c r="D83" s="50">
        <f>SUM(bahrain!D83,egypt!D83,jordan!D83,kuwait!D83,lebanon!D83,oman!D83,palestine!D83,qatar!D83,'saudi arabia'!D83,sudan!D83,syria!D83,UAE!D83,yemen!D83)</f>
        <v>13.879735449424071</v>
      </c>
      <c r="E83" s="50">
        <f>SUM(bahrain!E83,egypt!E83,jordan!E83,kuwait!E83,lebanon!E83,oman!E83,palestine!E83,qatar!E83,'saudi arabia'!E83,sudan!E83,syria!E83,UAE!E83,yemen!E83)</f>
        <v>27.666183571629304</v>
      </c>
      <c r="F83" s="186">
        <f>SUM(bahrain!F83,egypt!F83,jordan!F83,kuwait!F83,lebanon!F83,oman!F83,palestine!F83,qatar!F83,'saudi arabia'!F83,sudan!F83,syria!F83,UAE!F83,yemen!F83)</f>
        <v>53.78130201544108</v>
      </c>
      <c r="G83" s="50">
        <f>SUM(bahrain!G83,egypt!G83,jordan!G83,kuwait!G83,lebanon!G83,oman!G83,palestine!G83,qatar!G83,'saudi arabia'!G83,sudan!G83,syria!G83,UAE!G83,yemen!G83)</f>
        <v>375.69174044592285</v>
      </c>
      <c r="H83" s="50">
        <f>SUM(bahrain!H83,egypt!H83,jordan!H83,kuwait!H83,lebanon!H83,oman!H83,palestine!H83,qatar!H83,'saudi arabia'!H83,sudan!H83,syria!H83,UAE!H83,yemen!H83)</f>
        <v>734.7820278851616</v>
      </c>
      <c r="I83" s="50">
        <f>SUM(bahrain!I83,egypt!I83,jordan!I83,kuwait!I83,lebanon!I83,oman!I83,palestine!I83,qatar!I83,'saudi arabia'!I83,sudan!I83,syria!I83,UAE!I83,yemen!I83)</f>
        <v>1161.5021247465586</v>
      </c>
      <c r="J83" s="50">
        <f>SUM(bahrain!J83,egypt!J83,jordan!J83,kuwait!J83,lebanon!J83,oman!J83,palestine!J83,qatar!J83,'saudi arabia'!J83,sudan!J83,syria!J83,UAE!J83,yemen!J83)</f>
        <v>2299.7472767411246</v>
      </c>
      <c r="K83" s="186">
        <f>SUM(bahrain!K83,egypt!K83,jordan!K83,kuwait!K83,lebanon!K83,oman!K83,palestine!K83,qatar!K83,'saudi arabia'!K83,sudan!K83,syria!K83,UAE!K83,yemen!K83)</f>
        <v>1725.6197607650745</v>
      </c>
      <c r="L83" s="43" t="s">
        <v>154</v>
      </c>
      <c r="N83" s="324" t="str">
        <f t="shared" si="5"/>
        <v>.</v>
      </c>
      <c r="O83" s="324" t="str">
        <f t="shared" si="5"/>
        <v>.</v>
      </c>
      <c r="P83" s="324" t="str">
        <f t="shared" si="5"/>
        <v>.</v>
      </c>
      <c r="Q83" s="324" t="str">
        <f t="shared" si="5"/>
        <v>.</v>
      </c>
      <c r="R83" s="324" t="str">
        <f t="shared" si="5"/>
        <v>.</v>
      </c>
      <c r="S83" s="324" t="str">
        <f t="shared" si="4"/>
        <v>.</v>
      </c>
      <c r="T83" s="324" t="str">
        <f t="shared" si="4"/>
        <v>.</v>
      </c>
      <c r="U83" s="324" t="str">
        <f t="shared" si="4"/>
        <v>.</v>
      </c>
      <c r="V83" s="324" t="str">
        <f t="shared" si="4"/>
        <v>.</v>
      </c>
      <c r="W83" s="324" t="str">
        <f t="shared" si="4"/>
        <v>.</v>
      </c>
    </row>
    <row r="84" spans="1:23" ht="12.75">
      <c r="A84" s="44" t="s">
        <v>155</v>
      </c>
      <c r="B84" s="42">
        <f>SUM(bahrain!B84,egypt!B84,jordan!B84,kuwait!B84,lebanon!B84,oman!B84,palestine!B84,qatar!B84,'saudi arabia'!B84,sudan!B84,syria!B84,UAE!B84,yemen!B84)</f>
        <v>135.83332674319274</v>
      </c>
      <c r="C84" s="42">
        <f>SUM(bahrain!C84,egypt!C84,jordan!C84,kuwait!C84,lebanon!C84,oman!C84,palestine!C84,qatar!C84,'saudi arabia'!C84,sudan!C84,syria!C84,UAE!C84,yemen!C84)</f>
        <v>181.12557547589728</v>
      </c>
      <c r="D84" s="42">
        <f>SUM(bahrain!D84,egypt!D84,jordan!D84,kuwait!D84,lebanon!D84,oman!D84,palestine!D84,qatar!D84,'saudi arabia'!D84,sudan!D84,syria!D84,UAE!D84,yemen!D84)</f>
        <v>268.16167411124206</v>
      </c>
      <c r="E84" s="42">
        <f>SUM(bahrain!E84,egypt!E84,jordan!E84,kuwait!E84,lebanon!E84,oman!E84,palestine!E84,qatar!E84,'saudi arabia'!E84,sudan!E84,syria!E84,UAE!E84,yemen!E84)</f>
        <v>359.47078433544294</v>
      </c>
      <c r="F84" s="185">
        <f>SUM(bahrain!F84,egypt!F84,jordan!F84,kuwait!F84,lebanon!F84,oman!F84,palestine!F84,qatar!F84,'saudi arabia'!F84,sudan!F84,syria!F84,UAE!F84,yemen!F84)</f>
        <v>307.65856002831805</v>
      </c>
      <c r="G84" s="42">
        <f>SUM(bahrain!G84,egypt!G84,jordan!G84,kuwait!G84,lebanon!G84,oman!G84,palestine!G84,qatar!G84,'saudi arabia'!G84,sudan!G84,syria!G84,UAE!G84,yemen!G84)</f>
        <v>235.1365073595142</v>
      </c>
      <c r="H84" s="42">
        <f>SUM(bahrain!H84,egypt!H84,jordan!H84,kuwait!H84,lebanon!H84,oman!H84,palestine!H84,qatar!H84,'saudi arabia'!H84,sudan!H84,syria!H84,UAE!H84,yemen!H84)</f>
        <v>706.2351930858306</v>
      </c>
      <c r="I84" s="42">
        <f>SUM(bahrain!I84,egypt!I84,jordan!I84,kuwait!I84,lebanon!I84,oman!I84,palestine!I84,qatar!I84,'saudi arabia'!I84,sudan!I84,syria!I84,UAE!I84,yemen!I84)</f>
        <v>604.3624275604683</v>
      </c>
      <c r="J84" s="42">
        <f>SUM(bahrain!J84,egypt!J84,jordan!J84,kuwait!J84,lebanon!J84,oman!J84,palestine!J84,qatar!J84,'saudi arabia'!J84,sudan!J84,syria!J84,UAE!J84,yemen!J84)</f>
        <v>927.7332384855989</v>
      </c>
      <c r="K84" s="185">
        <f>SUM(bahrain!K84,egypt!K84,jordan!K84,kuwait!K84,lebanon!K84,oman!K84,palestine!K84,qatar!K84,'saudi arabia'!K84,sudan!K84,syria!K84,UAE!K84,yemen!K84)</f>
        <v>1239.3178000634796</v>
      </c>
      <c r="L84" s="43" t="s">
        <v>156</v>
      </c>
      <c r="N84" s="324" t="str">
        <f t="shared" si="5"/>
        <v>.</v>
      </c>
      <c r="O84" s="324" t="str">
        <f t="shared" si="5"/>
        <v>.</v>
      </c>
      <c r="P84" s="324" t="str">
        <f t="shared" si="5"/>
        <v>.</v>
      </c>
      <c r="Q84" s="324" t="str">
        <f t="shared" si="5"/>
        <v>.</v>
      </c>
      <c r="R84" s="324" t="str">
        <f t="shared" si="5"/>
        <v>.</v>
      </c>
      <c r="S84" s="324" t="str">
        <f t="shared" si="4"/>
        <v>.</v>
      </c>
      <c r="T84" s="324" t="str">
        <f t="shared" si="4"/>
        <v>.</v>
      </c>
      <c r="U84" s="324" t="str">
        <f t="shared" si="4"/>
        <v>.</v>
      </c>
      <c r="V84" s="324" t="str">
        <f t="shared" si="4"/>
        <v>.</v>
      </c>
      <c r="W84" s="324" t="str">
        <f t="shared" si="4"/>
        <v>.</v>
      </c>
    </row>
    <row r="85" spans="1:23" ht="12.75">
      <c r="A85" s="41" t="s">
        <v>157</v>
      </c>
      <c r="B85" s="42">
        <f>SUM(bahrain!B85,egypt!B85,jordan!B85,kuwait!B85,lebanon!B85,oman!B85,palestine!B85,qatar!B85,'saudi arabia'!B85,sudan!B85,syria!B85,UAE!B85,yemen!B85)</f>
        <v>33210.53101894978</v>
      </c>
      <c r="C85" s="42">
        <f>SUM(bahrain!C85,egypt!C85,jordan!C85,kuwait!C85,lebanon!C85,oman!C85,palestine!C85,qatar!C85,'saudi arabia'!C85,sudan!C85,syria!C85,UAE!C85,yemen!C85)</f>
        <v>48824.00898854906</v>
      </c>
      <c r="D85" s="42">
        <f>SUM(bahrain!D85,egypt!D85,jordan!D85,kuwait!D85,lebanon!D85,oman!D85,palestine!D85,qatar!D85,'saudi arabia'!D85,sudan!D85,syria!D85,UAE!D85,yemen!D85)</f>
        <v>40585.556497879785</v>
      </c>
      <c r="E85" s="42">
        <f>SUM(bahrain!E85,egypt!E85,jordan!E85,kuwait!E85,lebanon!E85,oman!E85,palestine!E85,qatar!E85,'saudi arabia'!E85,sudan!E85,syria!E85,UAE!E85,yemen!E85)</f>
        <v>45782.58414989048</v>
      </c>
      <c r="F85" s="185">
        <f>SUM(bahrain!F85,egypt!F85,jordan!F85,kuwait!F85,lebanon!F85,oman!F85,palestine!F85,qatar!F85,'saudi arabia'!F85,sudan!F85,syria!F85,UAE!F85,yemen!F85)</f>
        <v>46319.42183086542</v>
      </c>
      <c r="G85" s="42">
        <f>SUM(bahrain!G85,egypt!G85,jordan!G85,kuwait!G85,lebanon!G85,oman!G85,palestine!G85,qatar!G85,'saudi arabia'!G85,sudan!G85,syria!G85,UAE!G85,yemen!G85)</f>
        <v>4280.144575761215</v>
      </c>
      <c r="H85" s="42">
        <f>SUM(bahrain!H85,egypt!H85,jordan!H85,kuwait!H85,lebanon!H85,oman!H85,palestine!H85,qatar!H85,'saudi arabia'!H85,sudan!H85,syria!H85,UAE!H85,yemen!H85)</f>
        <v>40702.65009644082</v>
      </c>
      <c r="I85" s="42">
        <f>SUM(bahrain!I85,egypt!I85,jordan!I85,kuwait!I85,lebanon!I85,oman!I85,palestine!I85,qatar!I85,'saudi arabia'!I85,sudan!I85,syria!I85,UAE!I85,yemen!I85)</f>
        <v>32675.792166091225</v>
      </c>
      <c r="J85" s="42">
        <f>SUM(bahrain!J85,egypt!J85,jordan!J85,kuwait!J85,lebanon!J85,oman!J85,palestine!J85,qatar!J85,'saudi arabia'!J85,sudan!J85,syria!J85,UAE!J85,yemen!J85)</f>
        <v>45253.75491792678</v>
      </c>
      <c r="K85" s="185">
        <f>SUM(bahrain!K85,egypt!K85,jordan!K85,kuwait!K85,lebanon!K85,oman!K85,palestine!K85,qatar!K85,'saudi arabia'!K85,sudan!K85,syria!K85,UAE!K85,yemen!K85)</f>
        <v>54981.140465170945</v>
      </c>
      <c r="L85" s="43" t="s">
        <v>158</v>
      </c>
      <c r="N85" s="324" t="str">
        <f t="shared" si="5"/>
        <v>.</v>
      </c>
      <c r="O85" s="324" t="str">
        <f t="shared" si="5"/>
        <v>.</v>
      </c>
      <c r="P85" s="324" t="str">
        <f t="shared" si="5"/>
        <v>.</v>
      </c>
      <c r="Q85" s="324" t="str">
        <f t="shared" si="5"/>
        <v>.</v>
      </c>
      <c r="R85" s="324" t="str">
        <f t="shared" si="5"/>
        <v>.</v>
      </c>
      <c r="S85" s="324" t="str">
        <f t="shared" si="4"/>
        <v>.</v>
      </c>
      <c r="T85" s="324" t="str">
        <f t="shared" si="4"/>
        <v>.</v>
      </c>
      <c r="U85" s="324" t="str">
        <f t="shared" si="4"/>
        <v>.</v>
      </c>
      <c r="V85" s="324" t="str">
        <f t="shared" si="4"/>
        <v>.</v>
      </c>
      <c r="W85" s="324" t="str">
        <f t="shared" si="4"/>
        <v>.</v>
      </c>
    </row>
    <row r="86" spans="1:23" ht="12.75">
      <c r="A86" s="41" t="s">
        <v>159</v>
      </c>
      <c r="B86" s="42">
        <f>SUM(bahrain!B86,egypt!B86,jordan!B86,kuwait!B86,lebanon!B86,oman!B86,palestine!B86,qatar!B86,'saudi arabia'!B86,sudan!B86,syria!B86,UAE!B86,yemen!B86)</f>
        <v>1068.5512878769716</v>
      </c>
      <c r="C86" s="42">
        <f>SUM(bahrain!C86,egypt!C86,jordan!C86,kuwait!C86,lebanon!C86,oman!C86,palestine!C86,qatar!C86,'saudi arabia'!C86,sudan!C86,syria!C86,UAE!C86,yemen!C86)</f>
        <v>1643.988861882052</v>
      </c>
      <c r="D86" s="42">
        <f>SUM(bahrain!D86,egypt!D86,jordan!D86,kuwait!D86,lebanon!D86,oman!D86,palestine!D86,qatar!D86,'saudi arabia'!D86,sudan!D86,syria!D86,UAE!D86,yemen!D86)</f>
        <v>1655.8873374462823</v>
      </c>
      <c r="E86" s="42">
        <f>SUM(bahrain!E86,egypt!E86,jordan!E86,kuwait!E86,lebanon!E86,oman!E86,palestine!E86,qatar!E86,'saudi arabia'!E86,sudan!E86,syria!E86,UAE!E86,yemen!E86)</f>
        <v>1405.532111094013</v>
      </c>
      <c r="F86" s="185">
        <f>SUM(bahrain!F86,egypt!F86,jordan!F86,kuwait!F86,lebanon!F86,oman!F86,palestine!F86,qatar!F86,'saudi arabia'!F86,sudan!F86,syria!F86,UAE!F86,yemen!F86)</f>
        <v>1965.4765541005333</v>
      </c>
      <c r="G86" s="42">
        <f>SUM(bahrain!G86,egypt!G86,jordan!G86,kuwait!G86,lebanon!G86,oman!G86,palestine!G86,qatar!G86,'saudi arabia'!G86,sudan!G86,syria!G86,UAE!G86,yemen!G86)</f>
        <v>1309.9515180962667</v>
      </c>
      <c r="H86" s="42">
        <f>SUM(bahrain!H86,egypt!H86,jordan!H86,kuwait!H86,lebanon!H86,oman!H86,palestine!H86,qatar!H86,'saudi arabia'!H86,sudan!H86,syria!H86,UAE!H86,yemen!H86)</f>
        <v>1716.5896543398546</v>
      </c>
      <c r="I86" s="42">
        <f>SUM(bahrain!I86,egypt!I86,jordan!I86,kuwait!I86,lebanon!I86,oman!I86,palestine!I86,qatar!I86,'saudi arabia'!I86,sudan!I86,syria!I86,UAE!I86,yemen!I86)</f>
        <v>1566.7407905177947</v>
      </c>
      <c r="J86" s="42">
        <f>SUM(bahrain!J86,egypt!J86,jordan!J86,kuwait!J86,lebanon!J86,oman!J86,palestine!J86,qatar!J86,'saudi arabia'!J86,sudan!J86,syria!J86,UAE!J86,yemen!J86)</f>
        <v>1968.5656863055488</v>
      </c>
      <c r="K86" s="185">
        <f>SUM(bahrain!K86,egypt!K86,jordan!K86,kuwait!K86,lebanon!K86,oman!K86,palestine!K86,qatar!K86,'saudi arabia'!K86,sudan!K86,syria!K86,UAE!K86,yemen!K86)</f>
        <v>3079.2646477404633</v>
      </c>
      <c r="L86" s="43" t="s">
        <v>160</v>
      </c>
      <c r="N86" s="324" t="str">
        <f t="shared" si="5"/>
        <v>.</v>
      </c>
      <c r="O86" s="324" t="str">
        <f t="shared" si="5"/>
        <v>.</v>
      </c>
      <c r="P86" s="324" t="str">
        <f t="shared" si="5"/>
        <v>.</v>
      </c>
      <c r="Q86" s="324" t="str">
        <f t="shared" si="5"/>
        <v>.</v>
      </c>
      <c r="R86" s="324" t="str">
        <f t="shared" si="5"/>
        <v>.</v>
      </c>
      <c r="S86" s="324" t="str">
        <f t="shared" si="4"/>
        <v>.</v>
      </c>
      <c r="T86" s="324" t="str">
        <f t="shared" si="4"/>
        <v>.</v>
      </c>
      <c r="U86" s="324" t="str">
        <f t="shared" si="4"/>
        <v>.</v>
      </c>
      <c r="V86" s="324" t="str">
        <f t="shared" si="4"/>
        <v>.</v>
      </c>
      <c r="W86" s="324" t="str">
        <f t="shared" si="4"/>
        <v>.</v>
      </c>
    </row>
    <row r="87" spans="1:23" ht="12.75">
      <c r="A87" s="41" t="s">
        <v>161</v>
      </c>
      <c r="B87" s="42">
        <f>SUM(bahrain!B87,egypt!B87,jordan!B87,kuwait!B87,lebanon!B87,oman!B87,palestine!B87,qatar!B87,'saudi arabia'!B87,sudan!B87,syria!B87,UAE!B87,yemen!B87)</f>
        <v>20056.430475327037</v>
      </c>
      <c r="C87" s="42">
        <f>SUM(bahrain!C87,egypt!C87,jordan!C87,kuwait!C87,lebanon!C87,oman!C87,palestine!C87,qatar!C87,'saudi arabia'!C87,sudan!C87,syria!C87,UAE!C87,yemen!C87)</f>
        <v>28985.830492975427</v>
      </c>
      <c r="D87" s="42">
        <f>SUM(bahrain!D87,egypt!D87,jordan!D87,kuwait!D87,lebanon!D87,oman!D87,palestine!D87,qatar!D87,'saudi arabia'!D87,sudan!D87,syria!D87,UAE!D87,yemen!D87)</f>
        <v>26622.547789320302</v>
      </c>
      <c r="E87" s="42">
        <f>SUM(bahrain!E87,egypt!E87,jordan!E87,kuwait!E87,lebanon!E87,oman!E87,palestine!E87,qatar!E87,'saudi arabia'!E87,sudan!E87,syria!E87,UAE!E87,yemen!E87)</f>
        <v>33400.25989246079</v>
      </c>
      <c r="F87" s="185">
        <f>SUM(bahrain!F87,egypt!F87,jordan!F87,kuwait!F87,lebanon!F87,oman!F87,palestine!F87,qatar!F87,'saudi arabia'!F87,sudan!F87,syria!F87,UAE!F87,yemen!F87)</f>
        <v>38040.77360560899</v>
      </c>
      <c r="G87" s="42">
        <f>SUM(bahrain!G87,egypt!G87,jordan!G87,kuwait!G87,lebanon!G87,oman!G87,palestine!G87,qatar!G87,'saudi arabia'!G87,sudan!G87,syria!G87,UAE!G87,yemen!G87)</f>
        <v>17553.571644450803</v>
      </c>
      <c r="H87" s="42">
        <f>SUM(bahrain!H87,egypt!H87,jordan!H87,kuwait!H87,lebanon!H87,oman!H87,palestine!H87,qatar!H87,'saudi arabia'!H87,sudan!H87,syria!H87,UAE!H87,yemen!H87)</f>
        <v>45880.31139742157</v>
      </c>
      <c r="I87" s="42">
        <f>SUM(bahrain!I87,egypt!I87,jordan!I87,kuwait!I87,lebanon!I87,oman!I87,palestine!I87,qatar!I87,'saudi arabia'!I87,sudan!I87,syria!I87,UAE!I87,yemen!I87)</f>
        <v>35281.55828563275</v>
      </c>
      <c r="J87" s="42">
        <f>SUM(bahrain!J87,egypt!J87,jordan!J87,kuwait!J87,lebanon!J87,oman!J87,palestine!J87,qatar!J87,'saudi arabia'!J87,sudan!J87,syria!J87,UAE!J87,yemen!J87)</f>
        <v>53372.27503459907</v>
      </c>
      <c r="K87" s="185">
        <f>SUM(bahrain!K87,egypt!K87,jordan!K87,kuwait!K87,lebanon!K87,oman!K87,palestine!K87,qatar!K87,'saudi arabia'!K87,sudan!K87,syria!K87,UAE!K87,yemen!K87)</f>
        <v>68295.00945726963</v>
      </c>
      <c r="L87" s="43" t="s">
        <v>162</v>
      </c>
      <c r="N87" s="324" t="str">
        <f t="shared" si="5"/>
        <v>.</v>
      </c>
      <c r="O87" s="324" t="str">
        <f t="shared" si="5"/>
        <v>.</v>
      </c>
      <c r="P87" s="324" t="str">
        <f t="shared" si="5"/>
        <v>.</v>
      </c>
      <c r="Q87" s="324" t="str">
        <f t="shared" si="5"/>
        <v>.</v>
      </c>
      <c r="R87" s="324" t="str">
        <f t="shared" si="5"/>
        <v>.</v>
      </c>
      <c r="S87" s="324" t="str">
        <f t="shared" si="4"/>
        <v>.</v>
      </c>
      <c r="T87" s="324" t="str">
        <f t="shared" si="4"/>
        <v>.</v>
      </c>
      <c r="U87" s="324" t="str">
        <f t="shared" si="4"/>
        <v>.</v>
      </c>
      <c r="V87" s="324" t="str">
        <f t="shared" si="4"/>
        <v>.</v>
      </c>
      <c r="W87" s="324" t="str">
        <f t="shared" si="4"/>
        <v>.</v>
      </c>
    </row>
    <row r="88" spans="1:23" ht="12.75">
      <c r="A88" s="41" t="s">
        <v>163</v>
      </c>
      <c r="B88" s="42">
        <f>SUM(bahrain!B88,egypt!B88,jordan!B88,kuwait!B88,lebanon!B88,oman!B88,palestine!B88,qatar!B88,'saudi arabia'!B88,sudan!B88,syria!B88,UAE!B88,yemen!B88)</f>
        <v>92.83492970824253</v>
      </c>
      <c r="C88" s="42">
        <f>SUM(bahrain!C88,egypt!C88,jordan!C88,kuwait!C88,lebanon!C88,oman!C88,palestine!C88,qatar!C88,'saudi arabia'!C88,sudan!C88,syria!C88,UAE!C88,yemen!C88)</f>
        <v>993.206267950862</v>
      </c>
      <c r="D88" s="42">
        <f>SUM(bahrain!D88,egypt!D88,jordan!D88,kuwait!D88,lebanon!D88,oman!D88,palestine!D88,qatar!D88,'saudi arabia'!D88,sudan!D88,syria!D88,UAE!D88,yemen!D88)</f>
        <v>1257.357142579221</v>
      </c>
      <c r="E88" s="42">
        <f>SUM(bahrain!E88,egypt!E88,jordan!E88,kuwait!E88,lebanon!E88,oman!E88,palestine!E88,qatar!E88,'saudi arabia'!E88,sudan!E88,syria!E88,UAE!E88,yemen!E88)</f>
        <v>1125.47816894915</v>
      </c>
      <c r="F88" s="185">
        <f>SUM(bahrain!F88,egypt!F88,jordan!F88,kuwait!F88,lebanon!F88,oman!F88,palestine!F88,qatar!F88,'saudi arabia'!F88,sudan!F88,syria!F88,UAE!F88,yemen!F88)</f>
        <v>72.07398645685979</v>
      </c>
      <c r="G88" s="42">
        <f>SUM(bahrain!G88,egypt!G88,jordan!G88,kuwait!G88,lebanon!G88,oman!G88,palestine!G88,qatar!G88,'saudi arabia'!G88,sudan!G88,syria!G88,UAE!G88,yemen!G88)</f>
        <v>19.84448734386432</v>
      </c>
      <c r="H88" s="42">
        <f>SUM(bahrain!H88,egypt!H88,jordan!H88,kuwait!H88,lebanon!H88,oman!H88,palestine!H88,qatar!H88,'saudi arabia'!H88,sudan!H88,syria!H88,UAE!H88,yemen!H88)</f>
        <v>68.14416190147514</v>
      </c>
      <c r="I88" s="42">
        <f>SUM(bahrain!I88,egypt!I88,jordan!I88,kuwait!I88,lebanon!I88,oman!I88,palestine!I88,qatar!I88,'saudi arabia'!I88,sudan!I88,syria!I88,UAE!I88,yemen!I88)</f>
        <v>143.7958197304162</v>
      </c>
      <c r="J88" s="42">
        <f>SUM(bahrain!J88,egypt!J88,jordan!J88,kuwait!J88,lebanon!J88,oman!J88,palestine!J88,qatar!J88,'saudi arabia'!J88,sudan!J88,syria!J88,UAE!J88,yemen!J88)</f>
        <v>362.2157501121006</v>
      </c>
      <c r="K88" s="185">
        <f>SUM(bahrain!K88,egypt!K88,jordan!K88,kuwait!K88,lebanon!K88,oman!K88,palestine!K88,qatar!K88,'saudi arabia'!K88,sudan!K88,syria!K88,UAE!K88,yemen!K88)</f>
        <v>7.912308</v>
      </c>
      <c r="L88" s="43" t="s">
        <v>164</v>
      </c>
      <c r="N88" s="324" t="str">
        <f t="shared" si="5"/>
        <v>.</v>
      </c>
      <c r="O88" s="324" t="str">
        <f t="shared" si="5"/>
        <v>.</v>
      </c>
      <c r="P88" s="324" t="str">
        <f t="shared" si="5"/>
        <v>.</v>
      </c>
      <c r="Q88" s="324" t="str">
        <f t="shared" si="5"/>
        <v>.</v>
      </c>
      <c r="R88" s="324" t="str">
        <f t="shared" si="5"/>
        <v>.</v>
      </c>
      <c r="S88" s="324" t="str">
        <f t="shared" si="4"/>
        <v>.</v>
      </c>
      <c r="T88" s="324" t="str">
        <f t="shared" si="4"/>
        <v>.</v>
      </c>
      <c r="U88" s="324" t="str">
        <f t="shared" si="4"/>
        <v>.</v>
      </c>
      <c r="V88" s="324" t="str">
        <f t="shared" si="4"/>
        <v>.</v>
      </c>
      <c r="W88" s="324" t="str">
        <f t="shared" si="4"/>
        <v>.</v>
      </c>
    </row>
    <row r="89" spans="1:23" s="94" customFormat="1" ht="12.75">
      <c r="A89" s="41" t="s">
        <v>165</v>
      </c>
      <c r="B89" s="42">
        <f>SUM(bahrain!B89,egypt!B89,jordan!B89,kuwait!B89,lebanon!B89,oman!B89,palestine!B89,qatar!B89,'saudi arabia'!B89,sudan!B89,syria!B89,UAE!B89,yemen!B89)</f>
        <v>11704.968264131901</v>
      </c>
      <c r="C89" s="42">
        <f>SUM(bahrain!C89,egypt!C89,jordan!C89,kuwait!C89,lebanon!C89,oman!C89,palestine!C89,qatar!C89,'saudi arabia'!C89,sudan!C89,syria!C89,UAE!C89,yemen!C89)</f>
        <v>14664.363462336854</v>
      </c>
      <c r="D89" s="42">
        <f>SUM(bahrain!D89,egypt!D89,jordan!D89,kuwait!D89,lebanon!D89,oman!D89,palestine!D89,qatar!D89,'saudi arabia'!D89,sudan!D89,syria!D89,UAE!D89,yemen!D89)</f>
        <v>13649.729383255208</v>
      </c>
      <c r="E89" s="42">
        <f>SUM(bahrain!E89,egypt!E89,jordan!E89,kuwait!E89,lebanon!E89,oman!E89,palestine!E89,qatar!E89,'saudi arabia'!E89,sudan!E89,syria!E89,UAE!E89,yemen!E89)</f>
        <v>13647.831325766258</v>
      </c>
      <c r="F89" s="185">
        <f>SUM(bahrain!F89,egypt!F89,jordan!F89,kuwait!F89,lebanon!F89,oman!F89,palestine!F89,qatar!F89,'saudi arabia'!F89,sudan!F89,syria!F89,UAE!F89,yemen!F89)</f>
        <v>17943.745837295544</v>
      </c>
      <c r="G89" s="42">
        <f>SUM(bahrain!G89,egypt!G89,jordan!G89,kuwait!G89,lebanon!G89,oman!G89,palestine!G89,qatar!G89,'saudi arabia'!G89,sudan!G89,syria!G89,UAE!G89,yemen!G89)</f>
        <v>8830.707713845348</v>
      </c>
      <c r="H89" s="42">
        <f>SUM(bahrain!H89,egypt!H89,jordan!H89,kuwait!H89,lebanon!H89,oman!H89,palestine!H89,qatar!H89,'saudi arabia'!H89,sudan!H89,syria!H89,UAE!H89,yemen!H89)</f>
        <v>40675.299110421445</v>
      </c>
      <c r="I89" s="42">
        <f>SUM(bahrain!I89,egypt!I89,jordan!I89,kuwait!I89,lebanon!I89,oman!I89,palestine!I89,qatar!I89,'saudi arabia'!I89,sudan!I89,syria!I89,UAE!I89,yemen!I89)</f>
        <v>25711.721600564364</v>
      </c>
      <c r="J89" s="42">
        <f>SUM(bahrain!J89,egypt!J89,jordan!J89,kuwait!J89,lebanon!J89,oman!J89,palestine!J89,qatar!J89,'saudi arabia'!J89,sudan!J89,syria!J89,UAE!J89,yemen!J89)</f>
        <v>38055.78962909365</v>
      </c>
      <c r="K89" s="185">
        <f>SUM(bahrain!K89,egypt!K89,jordan!K89,kuwait!K89,lebanon!K89,oman!K89,palestine!K89,qatar!K89,'saudi arabia'!K89,sudan!K89,syria!K89,UAE!K89,yemen!K89)</f>
        <v>58283.55946970025</v>
      </c>
      <c r="L89" s="43" t="s">
        <v>166</v>
      </c>
      <c r="M89" s="5"/>
      <c r="N89" s="324" t="str">
        <f t="shared" si="5"/>
        <v>.</v>
      </c>
      <c r="O89" s="324" t="str">
        <f t="shared" si="5"/>
        <v>.</v>
      </c>
      <c r="P89" s="324" t="str">
        <f t="shared" si="5"/>
        <v>.</v>
      </c>
      <c r="Q89" s="324" t="str">
        <f t="shared" si="5"/>
        <v>.</v>
      </c>
      <c r="R89" s="324" t="str">
        <f t="shared" si="5"/>
        <v>.</v>
      </c>
      <c r="S89" s="324" t="str">
        <f t="shared" si="4"/>
        <v>.</v>
      </c>
      <c r="T89" s="324" t="str">
        <f t="shared" si="4"/>
        <v>.</v>
      </c>
      <c r="U89" s="324" t="str">
        <f t="shared" si="4"/>
        <v>.</v>
      </c>
      <c r="V89" s="324" t="str">
        <f t="shared" si="4"/>
        <v>.</v>
      </c>
      <c r="W89" s="324" t="str">
        <f t="shared" si="4"/>
        <v>.</v>
      </c>
    </row>
    <row r="90" spans="1:23" ht="12.75">
      <c r="A90" s="41" t="s">
        <v>167</v>
      </c>
      <c r="B90" s="42">
        <f>SUM(bahrain!B90,egypt!B90,jordan!B90,kuwait!B90,lebanon!B90,oman!B90,palestine!B90,qatar!B90,'saudi arabia'!B90,sudan!B90,syria!B90,UAE!B90,yemen!B90)</f>
        <v>1515.331701545749</v>
      </c>
      <c r="C90" s="42">
        <f>SUM(bahrain!C90,egypt!C90,jordan!C90,kuwait!C90,lebanon!C90,oman!C90,palestine!C90,qatar!C90,'saudi arabia'!C90,sudan!C90,syria!C90,UAE!C90,yemen!C90)</f>
        <v>2850.2206420830835</v>
      </c>
      <c r="D90" s="42">
        <f>SUM(bahrain!D90,egypt!D90,jordan!D90,kuwait!D90,lebanon!D90,oman!D90,palestine!D90,qatar!D90,'saudi arabia'!D90,sudan!D90,syria!D90,UAE!D90,yemen!D90)</f>
        <v>2772.7334730749108</v>
      </c>
      <c r="E90" s="42">
        <f>SUM(bahrain!E90,egypt!E90,jordan!E90,kuwait!E90,lebanon!E90,oman!E90,palestine!E90,qatar!E90,'saudi arabia'!E90,sudan!E90,syria!E90,UAE!E90,yemen!E90)</f>
        <v>2974.0179601014393</v>
      </c>
      <c r="F90" s="185">
        <f>SUM(bahrain!F90,egypt!F90,jordan!F90,kuwait!F90,lebanon!F90,oman!F90,palestine!F90,qatar!F90,'saudi arabia'!F90,sudan!F90,syria!F90,UAE!F90,yemen!F90)</f>
        <v>3182.0000743320743</v>
      </c>
      <c r="G90" s="42">
        <f>SUM(bahrain!G90,egypt!G90,jordan!G90,kuwait!G90,lebanon!G90,oman!G90,palestine!G90,qatar!G90,'saudi arabia'!G90,sudan!G90,syria!G90,UAE!G90,yemen!G90)</f>
        <v>2086.8645338365427</v>
      </c>
      <c r="H90" s="42">
        <f>SUM(bahrain!H90,egypt!H90,jordan!H90,kuwait!H90,lebanon!H90,oman!H90,palestine!H90,qatar!H90,'saudi arabia'!H90,sudan!H90,syria!H90,UAE!H90,yemen!H90)</f>
        <v>6177.325511158872</v>
      </c>
      <c r="I90" s="42">
        <f>SUM(bahrain!I90,egypt!I90,jordan!I90,kuwait!I90,lebanon!I90,oman!I90,palestine!I90,qatar!I90,'saudi arabia'!I90,sudan!I90,syria!I90,UAE!I90,yemen!I90)</f>
        <v>4128.362775285213</v>
      </c>
      <c r="J90" s="42">
        <f>SUM(bahrain!J90,egypt!J90,jordan!J90,kuwait!J90,lebanon!J90,oman!J90,palestine!J90,qatar!J90,'saudi arabia'!J90,sudan!J90,syria!J90,UAE!J90,yemen!J90)</f>
        <v>5001.6089703658945</v>
      </c>
      <c r="K90" s="185">
        <f>SUM(bahrain!K90,egypt!K90,jordan!K90,kuwait!K90,lebanon!K90,oman!K90,palestine!K90,qatar!K90,'saudi arabia'!K90,sudan!K90,syria!K90,UAE!K90,yemen!K90)</f>
        <v>5836.39674619371</v>
      </c>
      <c r="L90" s="43" t="s">
        <v>168</v>
      </c>
      <c r="N90" s="324" t="str">
        <f t="shared" si="5"/>
        <v>.</v>
      </c>
      <c r="O90" s="324" t="str">
        <f t="shared" si="5"/>
        <v>.</v>
      </c>
      <c r="P90" s="324" t="str">
        <f t="shared" si="5"/>
        <v>.</v>
      </c>
      <c r="Q90" s="324" t="str">
        <f t="shared" si="5"/>
        <v>.</v>
      </c>
      <c r="R90" s="324" t="str">
        <f t="shared" si="5"/>
        <v>.</v>
      </c>
      <c r="S90" s="324" t="str">
        <f t="shared" si="4"/>
        <v>.</v>
      </c>
      <c r="T90" s="324" t="str">
        <f t="shared" si="4"/>
        <v>.</v>
      </c>
      <c r="U90" s="324" t="str">
        <f t="shared" si="4"/>
        <v>.</v>
      </c>
      <c r="V90" s="324" t="str">
        <f t="shared" si="4"/>
        <v>.</v>
      </c>
      <c r="W90" s="324" t="str">
        <f t="shared" si="4"/>
        <v>.</v>
      </c>
    </row>
    <row r="91" spans="1:23" s="16" customFormat="1" ht="12.75">
      <c r="A91" s="44" t="s">
        <v>169</v>
      </c>
      <c r="B91" s="42">
        <f>SUM(bahrain!B91,egypt!B91,jordan!B91,kuwait!B91,lebanon!B91,oman!B91,palestine!B91,qatar!B91,'saudi arabia'!B91,sudan!B91,syria!B91,UAE!B91,yemen!B91)</f>
        <v>357.9071320989077</v>
      </c>
      <c r="C91" s="42">
        <f>SUM(bahrain!C91,egypt!C91,jordan!C91,kuwait!C91,lebanon!C91,oman!C91,palestine!C91,qatar!C91,'saudi arabia'!C91,sudan!C91,syria!C91,UAE!C91,yemen!C91)</f>
        <v>463.463593034224</v>
      </c>
      <c r="D91" s="42">
        <f>SUM(bahrain!D91,egypt!D91,jordan!D91,kuwait!D91,lebanon!D91,oman!D91,palestine!D91,qatar!D91,'saudi arabia'!D91,sudan!D91,syria!D91,UAE!D91,yemen!D91)</f>
        <v>436.3833343932729</v>
      </c>
      <c r="E91" s="42">
        <f>SUM(bahrain!E91,egypt!E91,jordan!E91,kuwait!E91,lebanon!E91,oman!E91,palestine!E91,qatar!E91,'saudi arabia'!E91,sudan!E91,syria!E91,UAE!E91,yemen!E91)</f>
        <v>470.80862656638806</v>
      </c>
      <c r="F91" s="185">
        <f>SUM(bahrain!F91,egypt!F91,jordan!F91,kuwait!F91,lebanon!F91,oman!F91,palestine!F91,qatar!F91,'saudi arabia'!F91,sudan!F91,syria!F91,UAE!F91,yemen!F91)</f>
        <v>426.99043397251967</v>
      </c>
      <c r="G91" s="42">
        <f>SUM(bahrain!G91,egypt!G91,jordan!G91,kuwait!G91,lebanon!G91,oman!G91,palestine!G91,qatar!G91,'saudi arabia'!G91,sudan!G91,syria!G91,UAE!G91,yemen!G91)</f>
        <v>302.32837189951385</v>
      </c>
      <c r="H91" s="42">
        <f>SUM(bahrain!H91,egypt!H91,jordan!H91,kuwait!H91,lebanon!H91,oman!H91,palestine!H91,qatar!H91,'saudi arabia'!H91,sudan!H91,syria!H91,UAE!H91,yemen!H91)</f>
        <v>398.9633357391844</v>
      </c>
      <c r="I91" s="42">
        <f>SUM(bahrain!I91,egypt!I91,jordan!I91,kuwait!I91,lebanon!I91,oman!I91,palestine!I91,qatar!I91,'saudi arabia'!I91,sudan!I91,syria!I91,UAE!I91,yemen!I91)</f>
        <v>321.3951115586942</v>
      </c>
      <c r="J91" s="42">
        <f>SUM(bahrain!J91,egypt!J91,jordan!J91,kuwait!J91,lebanon!J91,oman!J91,palestine!J91,qatar!J91,'saudi arabia'!J91,sudan!J91,syria!J91,UAE!J91,yemen!J91)</f>
        <v>461.89659771208215</v>
      </c>
      <c r="K91" s="185">
        <f>SUM(bahrain!K91,egypt!K91,jordan!K91,kuwait!K91,lebanon!K91,oman!K91,palestine!K91,qatar!K91,'saudi arabia'!K91,sudan!K91,syria!K91,UAE!K91,yemen!K91)</f>
        <v>721.1743705892121</v>
      </c>
      <c r="L91" s="43" t="s">
        <v>170</v>
      </c>
      <c r="M91" s="15"/>
      <c r="N91" s="324" t="str">
        <f t="shared" si="5"/>
        <v>.</v>
      </c>
      <c r="O91" s="324" t="str">
        <f t="shared" si="5"/>
        <v>.</v>
      </c>
      <c r="P91" s="324" t="str">
        <f t="shared" si="5"/>
        <v>.</v>
      </c>
      <c r="Q91" s="324" t="str">
        <f t="shared" si="5"/>
        <v>.</v>
      </c>
      <c r="R91" s="324" t="str">
        <f t="shared" si="5"/>
        <v>.</v>
      </c>
      <c r="S91" s="324" t="str">
        <f t="shared" si="4"/>
        <v>.</v>
      </c>
      <c r="T91" s="324" t="str">
        <f t="shared" si="4"/>
        <v>.</v>
      </c>
      <c r="U91" s="324" t="str">
        <f t="shared" si="4"/>
        <v>.</v>
      </c>
      <c r="V91" s="324" t="str">
        <f t="shared" si="4"/>
        <v>.</v>
      </c>
      <c r="W91" s="324" t="str">
        <f t="shared" si="4"/>
        <v>.</v>
      </c>
    </row>
    <row r="92" spans="1:23" s="16" customFormat="1" ht="13.5" thickBot="1">
      <c r="A92" s="44" t="s">
        <v>70</v>
      </c>
      <c r="B92" s="93">
        <f>SUM(bahrain!B92,egypt!B92,jordan!B92,kuwait!B92,lebanon!B92,oman!B92,palestine!B92,qatar!B92,'saudi arabia'!B92,sudan!B92,syria!B92,UAE!B92,yemen!B92)</f>
        <v>5552.983743679642</v>
      </c>
      <c r="C92" s="93">
        <f>SUM(bahrain!C92,egypt!C92,jordan!C92,kuwait!C92,lebanon!C92,oman!C92,palestine!C92,qatar!C92,'saudi arabia'!C92,sudan!C92,syria!C92,UAE!C92,yemen!C92)</f>
        <v>7517.320284418826</v>
      </c>
      <c r="D92" s="93">
        <f>SUM(bahrain!D92,egypt!D92,jordan!D92,kuwait!D92,lebanon!D92,oman!D92,palestine!D92,qatar!D92,'saudi arabia'!D92,sudan!D92,syria!D92,UAE!D92,yemen!D92)</f>
        <v>6036.890528274912</v>
      </c>
      <c r="E92" s="93">
        <f>SUM(bahrain!E92,egypt!E92,jordan!E92,kuwait!E92,lebanon!E92,oman!E92,palestine!E92,qatar!E92,'saudi arabia'!E92,sudan!E92,syria!E92,UAE!E92,yemen!E92)</f>
        <v>7370.4143058679365</v>
      </c>
      <c r="F92" s="232">
        <f>SUM(bahrain!F92,egypt!F92,jordan!F92,kuwait!F92,lebanon!F92,oman!F92,palestine!F92,qatar!F92,'saudi arabia'!F92,sudan!F92,syria!F92,UAE!F92,yemen!F92)</f>
        <v>4452.881774080714</v>
      </c>
      <c r="G92" s="42">
        <f>SUM(bahrain!G92,egypt!G92,jordan!G92,kuwait!G92,lebanon!G92,oman!G92,palestine!G92,qatar!G92,'saudi arabia'!G92,sudan!G92,syria!G92,UAE!G92,yemen!G92)</f>
        <v>3491.322719900472</v>
      </c>
      <c r="H92" s="42">
        <f>SUM(bahrain!H92,egypt!H92,jordan!H92,kuwait!H92,lebanon!H92,oman!H92,palestine!H92,qatar!H92,'saudi arabia'!H92,sudan!H92,syria!H92,UAE!H92,yemen!H92)</f>
        <v>15535.379241337745</v>
      </c>
      <c r="I92" s="42">
        <f>SUM(bahrain!I92,egypt!I92,jordan!I92,kuwait!I92,lebanon!I92,oman!I92,palestine!I92,qatar!I92,'saudi arabia'!I92,sudan!I92,syria!I92,UAE!I92,yemen!I92)</f>
        <v>11781.695030120034</v>
      </c>
      <c r="J92" s="42">
        <f>SUM(bahrain!J92,egypt!J92,jordan!J92,kuwait!J92,lebanon!J92,oman!J92,palestine!J92,qatar!J92,'saudi arabia'!J92,sudan!J92,syria!J92,UAE!J92,yemen!J92)</f>
        <v>15001.37522776545</v>
      </c>
      <c r="K92" s="185">
        <f>SUM(bahrain!K92,egypt!K92,jordan!K92,kuwait!K92,lebanon!K92,oman!K92,palestine!K92,qatar!K92,'saudi arabia'!K92,sudan!K92,syria!K92,UAE!K92,yemen!K92)</f>
        <v>19060.292897896892</v>
      </c>
      <c r="L92" s="45" t="s">
        <v>71</v>
      </c>
      <c r="M92" s="15"/>
      <c r="N92" s="324" t="str">
        <f t="shared" si="5"/>
        <v>.</v>
      </c>
      <c r="O92" s="324" t="str">
        <f t="shared" si="5"/>
        <v>.</v>
      </c>
      <c r="P92" s="324" t="str">
        <f t="shared" si="5"/>
        <v>.</v>
      </c>
      <c r="Q92" s="324" t="str">
        <f t="shared" si="5"/>
        <v>.</v>
      </c>
      <c r="R92" s="324" t="str">
        <f t="shared" si="5"/>
        <v>.</v>
      </c>
      <c r="S92" s="324" t="str">
        <f t="shared" si="4"/>
        <v>.</v>
      </c>
      <c r="T92" s="324" t="str">
        <f t="shared" si="4"/>
        <v>.</v>
      </c>
      <c r="U92" s="324" t="str">
        <f t="shared" si="4"/>
        <v>.</v>
      </c>
      <c r="V92" s="324" t="str">
        <f t="shared" si="4"/>
        <v>.</v>
      </c>
      <c r="W92" s="324" t="str">
        <f t="shared" si="4"/>
        <v>.</v>
      </c>
    </row>
    <row r="93" spans="1:23" s="16" customFormat="1" ht="19.5" thickBot="1">
      <c r="A93" s="17" t="s">
        <v>171</v>
      </c>
      <c r="B93" s="18">
        <f>SUM(bahrain!B93,egypt!B93,jordan!B93,kuwait!B93,lebanon!B93,oman!B93,palestine!B93,qatar!B93,'saudi arabia'!B93,sudan!B93,syria!B93,UAE!B93,yemen!B93)</f>
        <v>6508.372278697259</v>
      </c>
      <c r="C93" s="18">
        <f>SUM(bahrain!C93,egypt!C93,jordan!C93,kuwait!C93,lebanon!C93,oman!C93,palestine!C93,qatar!C93,'saudi arabia'!C93,sudan!C93,syria!C93,UAE!C93,yemen!C93)</f>
        <v>11383.534135541673</v>
      </c>
      <c r="D93" s="18">
        <f>SUM(bahrain!D93,egypt!D93,jordan!D93,kuwait!D93,lebanon!D93,oman!D93,palestine!D93,qatar!D93,'saudi arabia'!D93,sudan!D93,syria!D93,UAE!D93,yemen!D93)</f>
        <v>7283.5677791755315</v>
      </c>
      <c r="E93" s="18">
        <f>SUM(bahrain!E93,egypt!E93,jordan!E93,kuwait!E93,lebanon!E93,oman!E93,palestine!E93,qatar!E93,'saudi arabia'!E93,sudan!E93,syria!E93,UAE!E93,yemen!E93)</f>
        <v>11061.529794987096</v>
      </c>
      <c r="F93" s="177">
        <f>SUM(bahrain!F93,egypt!F93,jordan!F93,kuwait!F93,lebanon!F93,oman!F93,palestine!F93,qatar!F93,'saudi arabia'!F93,sudan!F93,syria!F93,UAE!F93,yemen!F93)</f>
        <v>14903.064233966448</v>
      </c>
      <c r="G93" s="18">
        <f>SUM(bahrain!G93,egypt!G93,jordan!G93,kuwait!G93,lebanon!G93,oman!G93,palestine!G93,qatar!G93,'saudi arabia'!G93,sudan!G93,syria!G93,UAE!G93,yemen!G93)</f>
        <v>9229.923896116194</v>
      </c>
      <c r="H93" s="18">
        <f>SUM(bahrain!H93,egypt!H93,jordan!H93,kuwait!H93,lebanon!H93,oman!H93,palestine!H93,qatar!H93,'saudi arabia'!H93,sudan!H93,syria!H93,UAE!H93,yemen!H93)</f>
        <v>21024.481897521197</v>
      </c>
      <c r="I93" s="18">
        <f>SUM(bahrain!I93,egypt!I93,jordan!I93,kuwait!I93,lebanon!I93,oman!I93,palestine!I93,qatar!I93,'saudi arabia'!I93,sudan!I93,syria!I93,UAE!I93,yemen!I93)</f>
        <v>17330.900578795146</v>
      </c>
      <c r="J93" s="18">
        <f>SUM(bahrain!J93,egypt!J93,jordan!J93,kuwait!J93,lebanon!J93,oman!J93,palestine!J93,qatar!J93,'saudi arabia'!J93,sudan!J93,syria!J93,UAE!J93,yemen!J93)</f>
        <v>19728.74756033761</v>
      </c>
      <c r="K93" s="177">
        <f>SUM(bahrain!K93,egypt!K93,jordan!K93,kuwait!K93,lebanon!K93,oman!K93,palestine!K93,qatar!K93,'saudi arabia'!K93,sudan!K93,syria!K93,UAE!K93,yemen!K93)</f>
        <v>25749.977677774885</v>
      </c>
      <c r="L93" s="65" t="s">
        <v>172</v>
      </c>
      <c r="M93" s="15"/>
      <c r="N93" s="324" t="str">
        <f t="shared" si="5"/>
        <v>.</v>
      </c>
      <c r="O93" s="324" t="str">
        <f t="shared" si="5"/>
        <v>.</v>
      </c>
      <c r="P93" s="324" t="str">
        <f t="shared" si="5"/>
        <v>.</v>
      </c>
      <c r="Q93" s="324" t="str">
        <f t="shared" si="5"/>
        <v>.</v>
      </c>
      <c r="R93" s="324" t="str">
        <f t="shared" si="5"/>
        <v>.</v>
      </c>
      <c r="S93" s="324" t="str">
        <f t="shared" si="4"/>
        <v>.</v>
      </c>
      <c r="T93" s="324" t="str">
        <f t="shared" si="4"/>
        <v>.</v>
      </c>
      <c r="U93" s="324" t="str">
        <f t="shared" si="4"/>
        <v>.</v>
      </c>
      <c r="V93" s="324" t="str">
        <f t="shared" si="4"/>
        <v>.</v>
      </c>
      <c r="W93" s="324" t="str">
        <f t="shared" si="4"/>
        <v>.</v>
      </c>
    </row>
    <row r="94" spans="1:23" ht="29.25" thickBot="1">
      <c r="A94" s="69" t="s">
        <v>173</v>
      </c>
      <c r="B94" s="33">
        <f>SUM(bahrain!B94,egypt!B94,jordan!B94,kuwait!B94,lebanon!B94,oman!B94,palestine!B94,qatar!B94,'saudi arabia'!B94,sudan!B94,syria!B94,UAE!B94,yemen!B94)</f>
        <v>2251.992353805977</v>
      </c>
      <c r="C94" s="33">
        <f>SUM(bahrain!C94,egypt!C94,jordan!C94,kuwait!C94,lebanon!C94,oman!C94,palestine!C94,qatar!C94,'saudi arabia'!C94,sudan!C94,syria!C94,UAE!C94,yemen!C94)</f>
        <v>4610.959072701398</v>
      </c>
      <c r="D94" s="33">
        <f>SUM(bahrain!D94,egypt!D94,jordan!D94,kuwait!D94,lebanon!D94,oman!D94,palestine!D94,qatar!D94,'saudi arabia'!D94,sudan!D94,syria!D94,UAE!D94,yemen!D94)</f>
        <v>1558.8297324115656</v>
      </c>
      <c r="E94" s="33">
        <f>SUM(bahrain!E94,egypt!E94,jordan!E94,kuwait!E94,lebanon!E94,oman!E94,palestine!E94,qatar!E94,'saudi arabia'!E94,sudan!E94,syria!E94,UAE!E94,yemen!E94)</f>
        <v>1853.224452357994</v>
      </c>
      <c r="F94" s="67">
        <f>SUM(bahrain!F94,egypt!F94,jordan!F94,kuwait!F94,lebanon!F94,oman!F94,palestine!F94,qatar!F94,'saudi arabia'!F94,sudan!F94,syria!F94,UAE!F94,yemen!F94)</f>
        <v>1768.1290625040715</v>
      </c>
      <c r="G94" s="33">
        <f>SUM(bahrain!G94,egypt!G94,jordan!G94,kuwait!G94,lebanon!G94,oman!G94,palestine!G94,qatar!G94,'saudi arabia'!G94,sudan!G94,syria!G94,UAE!G94,yemen!G94)</f>
        <v>848.614918563223</v>
      </c>
      <c r="H94" s="33">
        <f>SUM(bahrain!H94,egypt!H94,jordan!H94,kuwait!H94,lebanon!H94,oman!H94,palestine!H94,qatar!H94,'saudi arabia'!H94,sudan!H94,syria!H94,UAE!H94,yemen!H94)</f>
        <v>5767.184668889047</v>
      </c>
      <c r="I94" s="33">
        <f>SUM(bahrain!I94,egypt!I94,jordan!I94,kuwait!I94,lebanon!I94,oman!I94,palestine!I94,qatar!I94,'saudi arabia'!I94,sudan!I94,syria!I94,UAE!I94,yemen!I94)</f>
        <v>3629.7912050861105</v>
      </c>
      <c r="J94" s="33">
        <f>SUM(bahrain!J94,egypt!J94,jordan!J94,kuwait!J94,lebanon!J94,oman!J94,palestine!J94,qatar!J94,'saudi arabia'!J94,sudan!J94,syria!J94,UAE!J94,yemen!J94)</f>
        <v>4287.235124242511</v>
      </c>
      <c r="K94" s="67">
        <f>SUM(bahrain!K94,egypt!K94,jordan!K94,kuwait!K94,lebanon!K94,oman!K94,palestine!K94,qatar!K94,'saudi arabia'!K94,sudan!K94,syria!K94,UAE!K94,yemen!K94)</f>
        <v>7645.174479594093</v>
      </c>
      <c r="L94" s="96" t="s">
        <v>174</v>
      </c>
      <c r="N94" s="324" t="str">
        <f t="shared" si="5"/>
        <v>.</v>
      </c>
      <c r="O94" s="324" t="str">
        <f t="shared" si="5"/>
        <v>.</v>
      </c>
      <c r="P94" s="324" t="str">
        <f t="shared" si="5"/>
        <v>.</v>
      </c>
      <c r="Q94" s="324" t="str">
        <f t="shared" si="5"/>
        <v>.</v>
      </c>
      <c r="R94" s="324" t="str">
        <f t="shared" si="5"/>
        <v>.</v>
      </c>
      <c r="S94" s="324" t="str">
        <f t="shared" si="4"/>
        <v>.</v>
      </c>
      <c r="T94" s="324" t="str">
        <f t="shared" si="4"/>
        <v>.</v>
      </c>
      <c r="U94" s="324" t="str">
        <f t="shared" si="4"/>
        <v>.</v>
      </c>
      <c r="V94" s="324" t="str">
        <f t="shared" si="4"/>
        <v>.</v>
      </c>
      <c r="W94" s="324" t="str">
        <f t="shared" si="4"/>
        <v>.</v>
      </c>
    </row>
    <row r="95" spans="1:23" ht="15" thickBot="1">
      <c r="A95" s="97" t="s">
        <v>100</v>
      </c>
      <c r="B95" s="60">
        <f>SUM(bahrain!B95,egypt!B95,jordan!B95,kuwait!B95,lebanon!B95,oman!B95,palestine!B95,qatar!B95,'saudi arabia'!B95,sudan!B95,syria!B95,UAE!B95,yemen!B95)</f>
        <v>4256.379924891284</v>
      </c>
      <c r="C95" s="60">
        <f>SUM(bahrain!C95,egypt!C95,jordan!C95,kuwait!C95,lebanon!C95,oman!C95,palestine!C95,qatar!C95,'saudi arabia'!C95,sudan!C95,syria!C95,UAE!C95,yemen!C95)</f>
        <v>6772.575062840275</v>
      </c>
      <c r="D95" s="60">
        <f>SUM(bahrain!D95,egypt!D95,jordan!D95,kuwait!D95,lebanon!D95,oman!D95,palestine!D95,qatar!D95,'saudi arabia'!D95,sudan!D95,syria!D95,UAE!D95,yemen!D95)</f>
        <v>5724.738046763966</v>
      </c>
      <c r="E95" s="60">
        <f>SUM(bahrain!E95,egypt!E95,jordan!E95,kuwait!E95,lebanon!E95,oman!E95,palestine!E95,qatar!E95,'saudi arabia'!E95,sudan!E95,syria!E95,UAE!E95,yemen!E95)</f>
        <v>9208.305342629104</v>
      </c>
      <c r="F95" s="188">
        <f>SUM(bahrain!F95,egypt!F95,jordan!F95,kuwait!F95,lebanon!F95,oman!F95,palestine!F95,qatar!F95,'saudi arabia'!F95,sudan!F95,syria!F95,UAE!F95,yemen!F95)</f>
        <v>13134.935171462377</v>
      </c>
      <c r="G95" s="60">
        <f>SUM(bahrain!G95,egypt!G95,jordan!G95,kuwait!G95,lebanon!G95,oman!G95,palestine!G95,qatar!G95,'saudi arabia'!G95,sudan!G95,syria!G95,UAE!G95,yemen!G95)</f>
        <v>8381.308977552972</v>
      </c>
      <c r="H95" s="60">
        <f>SUM(bahrain!H95,egypt!H95,jordan!H95,kuwait!H95,lebanon!H95,oman!H95,palestine!H95,qatar!H95,'saudi arabia'!H95,sudan!H95,syria!H95,UAE!H95,yemen!H95)</f>
        <v>15257.250174632143</v>
      </c>
      <c r="I95" s="60">
        <f>SUM(bahrain!I95,egypt!I95,jordan!I95,kuwait!I95,lebanon!I95,oman!I95,palestine!I95,qatar!I95,'saudi arabia'!I95,sudan!I95,syria!I95,UAE!I95,yemen!I95)</f>
        <v>13701.105172709036</v>
      </c>
      <c r="J95" s="60">
        <f>SUM(bahrain!J95,egypt!J95,jordan!J95,kuwait!J95,lebanon!J95,oman!J95,palestine!J95,qatar!J95,'saudi arabia'!J95,sudan!J95,syria!J95,UAE!J95,yemen!J95)</f>
        <v>15441.493376964456</v>
      </c>
      <c r="K95" s="188">
        <f>SUM(bahrain!K95,egypt!K95,jordan!K95,kuwait!K95,lebanon!K95,oman!K95,palestine!K95,qatar!K95,'saudi arabia'!K95,sudan!K95,syria!K95,UAE!K95,yemen!K95)</f>
        <v>18104.80319818079</v>
      </c>
      <c r="L95" s="79" t="s">
        <v>125</v>
      </c>
      <c r="N95" s="324" t="str">
        <f t="shared" si="5"/>
        <v>.</v>
      </c>
      <c r="O95" s="324" t="str">
        <f t="shared" si="5"/>
        <v>.</v>
      </c>
      <c r="P95" s="324" t="str">
        <f t="shared" si="5"/>
        <v>.</v>
      </c>
      <c r="Q95" s="324" t="str">
        <f t="shared" si="5"/>
        <v>.</v>
      </c>
      <c r="R95" s="324" t="str">
        <f t="shared" si="5"/>
        <v>.</v>
      </c>
      <c r="S95" s="324" t="str">
        <f t="shared" si="4"/>
        <v>.</v>
      </c>
      <c r="T95" s="324" t="str">
        <f t="shared" si="4"/>
        <v>.</v>
      </c>
      <c r="U95" s="324" t="str">
        <f t="shared" si="4"/>
        <v>.</v>
      </c>
      <c r="V95" s="324" t="str">
        <f t="shared" si="4"/>
        <v>.</v>
      </c>
      <c r="W95" s="324" t="str">
        <f t="shared" si="4"/>
        <v>.</v>
      </c>
    </row>
    <row r="96" spans="1:23" ht="12.75">
      <c r="A96" s="98" t="s">
        <v>252</v>
      </c>
      <c r="B96" s="22">
        <f>SUM(bahrain!B96,egypt!B96,jordan!B96,kuwait!B96,lebanon!B96,oman!B96,palestine!B96,qatar!B96,'saudi arabia'!B96,sudan!B96,syria!B96,UAE!B96,yemen!B96)</f>
        <v>1974.6842158855052</v>
      </c>
      <c r="C96" s="22">
        <f>SUM(bahrain!C96,egypt!C96,jordan!C96,kuwait!C96,lebanon!C96,oman!C96,palestine!C96,qatar!C96,'saudi arabia'!C96,sudan!C96,syria!C96,UAE!C96,yemen!C96)</f>
        <v>2493.6190943696392</v>
      </c>
      <c r="D96" s="22">
        <f>SUM(bahrain!D96,egypt!D96,jordan!D96,kuwait!D96,lebanon!D96,oman!D96,palestine!D96,qatar!D96,'saudi arabia'!D96,sudan!D96,syria!D96,UAE!D96,yemen!D96)</f>
        <v>2509.6354215816</v>
      </c>
      <c r="E96" s="22">
        <f>SUM(bahrain!E96,egypt!E96,jordan!E96,kuwait!E96,lebanon!E96,oman!E96,palestine!E96,qatar!E96,'saudi arabia'!E96,sudan!E96,syria!E96,UAE!E96,yemen!E96)</f>
        <v>3435.95490646247</v>
      </c>
      <c r="F96" s="202">
        <f>SUM(bahrain!F96,egypt!F96,jordan!F96,kuwait!F96,lebanon!F96,oman!F96,palestine!F96,qatar!F96,'saudi arabia'!F96,sudan!F96,syria!F96,UAE!F96,yemen!F96)</f>
        <v>3889.8807624022165</v>
      </c>
      <c r="G96" s="22">
        <f>SUM(bahrain!G96,egypt!G96,jordan!G96,kuwait!G96,lebanon!G96,oman!G96,palestine!G96,qatar!G96,'saudi arabia'!G96,sudan!G96,syria!G96,UAE!G96,yemen!G96)</f>
        <v>4291.980427822896</v>
      </c>
      <c r="H96" s="22">
        <f>SUM(bahrain!H96,egypt!H96,jordan!H96,kuwait!H96,lebanon!H96,oman!H96,palestine!H96,qatar!H96,'saudi arabia'!H96,sudan!H96,syria!H96,UAE!H96,yemen!H96)</f>
        <v>9434.213849408861</v>
      </c>
      <c r="I96" s="22">
        <f>SUM(bahrain!I96,egypt!I96,jordan!I96,kuwait!I96,lebanon!I96,oman!I96,palestine!I96,qatar!I96,'saudi arabia'!I96,sudan!I96,syria!I96,UAE!I96,yemen!I96)</f>
        <v>7898.007261717343</v>
      </c>
      <c r="J96" s="22">
        <f>SUM(bahrain!J96,egypt!J96,jordan!J96,kuwait!J96,lebanon!J96,oman!J96,palestine!J96,qatar!J96,'saudi arabia'!J96,sudan!J96,syria!J96,UAE!J96,yemen!J96)</f>
        <v>8989.952312008398</v>
      </c>
      <c r="K96" s="202">
        <f>SUM(bahrain!K96,egypt!K96,jordan!K96,kuwait!K96,lebanon!K96,oman!K96,palestine!K96,qatar!K96,'saudi arabia'!K96,sudan!K96,syria!K96,UAE!K96,yemen!K96)</f>
        <v>9445.431733603746</v>
      </c>
      <c r="L96" s="85" t="s">
        <v>253</v>
      </c>
      <c r="N96" s="324" t="str">
        <f t="shared" si="5"/>
        <v>.</v>
      </c>
      <c r="O96" s="324" t="str">
        <f t="shared" si="5"/>
        <v>.</v>
      </c>
      <c r="P96" s="324" t="str">
        <f t="shared" si="5"/>
        <v>.</v>
      </c>
      <c r="Q96" s="324" t="str">
        <f t="shared" si="5"/>
        <v>.</v>
      </c>
      <c r="R96" s="324" t="str">
        <f t="shared" si="5"/>
        <v>.</v>
      </c>
      <c r="S96" s="324" t="str">
        <f t="shared" si="4"/>
        <v>.</v>
      </c>
      <c r="T96" s="324" t="str">
        <f t="shared" si="4"/>
        <v>.</v>
      </c>
      <c r="U96" s="324" t="str">
        <f t="shared" si="4"/>
        <v>.</v>
      </c>
      <c r="V96" s="324" t="str">
        <f t="shared" si="4"/>
        <v>.</v>
      </c>
      <c r="W96" s="324" t="str">
        <f t="shared" si="4"/>
        <v>.</v>
      </c>
    </row>
    <row r="97" spans="1:23" ht="12.75">
      <c r="A97" s="41" t="s">
        <v>177</v>
      </c>
      <c r="B97" s="42">
        <f>SUM(bahrain!B97,egypt!B97,jordan!B97,kuwait!B97,lebanon!B97,oman!B97,palestine!B97,qatar!B97,'saudi arabia'!B97,sudan!B97,syria!B97,UAE!B97,yemen!B97)</f>
        <v>481.91882837579834</v>
      </c>
      <c r="C97" s="42">
        <f>SUM(bahrain!C97,egypt!C97,jordan!C97,kuwait!C97,lebanon!C97,oman!C97,palestine!C97,qatar!C97,'saudi arabia'!C97,sudan!C97,syria!C97,UAE!C97,yemen!C97)</f>
        <v>639.841853266482</v>
      </c>
      <c r="D97" s="42">
        <f>SUM(bahrain!D97,egypt!D97,jordan!D97,kuwait!D97,lebanon!D97,oman!D97,palestine!D97,qatar!D97,'saudi arabia'!D97,sudan!D97,syria!D97,UAE!D97,yemen!D97)</f>
        <v>429.4635463149978</v>
      </c>
      <c r="E97" s="42">
        <f>SUM(bahrain!E97,egypt!E97,jordan!E97,kuwait!E97,lebanon!E97,oman!E97,palestine!E97,qatar!E97,'saudi arabia'!E97,sudan!E97,syria!E97,UAE!E97,yemen!E97)</f>
        <v>589.0016655941625</v>
      </c>
      <c r="F97" s="185">
        <f>SUM(bahrain!F97,egypt!F97,jordan!F97,kuwait!F97,lebanon!F97,oman!F97,palestine!F97,qatar!F97,'saudi arabia'!F97,sudan!F97,syria!F97,UAE!F97,yemen!F97)</f>
        <v>927.7698476340057</v>
      </c>
      <c r="G97" s="42">
        <f>SUM(bahrain!G97,egypt!G97,jordan!G97,kuwait!G97,lebanon!G97,oman!G97,palestine!G97,qatar!G97,'saudi arabia'!G97,sudan!G97,syria!G97,UAE!G97,yemen!G97)</f>
        <v>951.0812739347375</v>
      </c>
      <c r="H97" s="42">
        <f>SUM(bahrain!H97,egypt!H97,jordan!H97,kuwait!H97,lebanon!H97,oman!H97,palestine!H97,qatar!H97,'saudi arabia'!H97,sudan!H97,syria!H97,UAE!H97,yemen!H97)</f>
        <v>1343.7244743200079</v>
      </c>
      <c r="I97" s="42">
        <f>SUM(bahrain!I97,egypt!I97,jordan!I97,kuwait!I97,lebanon!I97,oman!I97,palestine!I97,qatar!I97,'saudi arabia'!I97,sudan!I97,syria!I97,UAE!I97,yemen!I97)</f>
        <v>1191.6143765747076</v>
      </c>
      <c r="J97" s="42">
        <f>SUM(bahrain!J97,egypt!J97,jordan!J97,kuwait!J97,lebanon!J97,oman!J97,palestine!J97,qatar!J97,'saudi arabia'!J97,sudan!J97,syria!J97,UAE!J97,yemen!J97)</f>
        <v>1292.136909846917</v>
      </c>
      <c r="K97" s="185">
        <f>SUM(bahrain!K97,egypt!K97,jordan!K97,kuwait!K97,lebanon!K97,oman!K97,palestine!K97,qatar!K97,'saudi arabia'!K97,sudan!K97,syria!K97,UAE!K97,yemen!K97)</f>
        <v>1400.739479999528</v>
      </c>
      <c r="L97" s="43" t="s">
        <v>178</v>
      </c>
      <c r="N97" s="324" t="str">
        <f t="shared" si="5"/>
        <v>.</v>
      </c>
      <c r="O97" s="324" t="str">
        <f t="shared" si="5"/>
        <v>.</v>
      </c>
      <c r="P97" s="324" t="str">
        <f t="shared" si="5"/>
        <v>.</v>
      </c>
      <c r="Q97" s="324" t="str">
        <f t="shared" si="5"/>
        <v>.</v>
      </c>
      <c r="R97" s="324" t="str">
        <f t="shared" si="5"/>
        <v>.</v>
      </c>
      <c r="S97" s="324" t="str">
        <f t="shared" si="4"/>
        <v>.</v>
      </c>
      <c r="T97" s="324" t="str">
        <f t="shared" si="4"/>
        <v>.</v>
      </c>
      <c r="U97" s="324" t="str">
        <f t="shared" si="4"/>
        <v>.</v>
      </c>
      <c r="V97" s="324" t="str">
        <f t="shared" si="4"/>
        <v>.</v>
      </c>
      <c r="W97" s="324" t="str">
        <f t="shared" si="4"/>
        <v>.</v>
      </c>
    </row>
    <row r="98" spans="1:23" ht="12.75">
      <c r="A98" s="41" t="s">
        <v>179</v>
      </c>
      <c r="B98" s="42">
        <f>SUM(bahrain!B98,egypt!B98,jordan!B98,kuwait!B98,lebanon!B98,oman!B98,palestine!B98,qatar!B98,'saudi arabia'!B98,sudan!B98,syria!B98,UAE!B98,yemen!B98)</f>
        <v>680.8200554189814</v>
      </c>
      <c r="C98" s="42">
        <f>SUM(bahrain!C98,egypt!C98,jordan!C98,kuwait!C98,lebanon!C98,oman!C98,palestine!C98,qatar!C98,'saudi arabia'!C98,sudan!C98,syria!C98,UAE!C98,yemen!C98)</f>
        <v>688.1811909334151</v>
      </c>
      <c r="D98" s="42">
        <f>SUM(bahrain!D98,egypt!D98,jordan!D98,kuwait!D98,lebanon!D98,oman!D98,palestine!D98,qatar!D98,'saudi arabia'!D98,sudan!D98,syria!D98,UAE!D98,yemen!D98)</f>
        <v>1082.0821642346727</v>
      </c>
      <c r="E98" s="42">
        <f>SUM(bahrain!E98,egypt!E98,jordan!E98,kuwait!E98,lebanon!E98,oman!E98,palestine!E98,qatar!E98,'saudi arabia'!E98,sudan!E98,syria!E98,UAE!E98,yemen!E98)</f>
        <v>1524.5085129494569</v>
      </c>
      <c r="F98" s="185">
        <f>SUM(bahrain!F98,egypt!F98,jordan!F98,kuwait!F98,lebanon!F98,oman!F98,palestine!F98,qatar!F98,'saudi arabia'!F98,sudan!F98,syria!F98,UAE!F98,yemen!F98)</f>
        <v>820.0328803667386</v>
      </c>
      <c r="G98" s="42">
        <f>SUM(bahrain!G98,egypt!G98,jordan!G98,kuwait!G98,lebanon!G98,oman!G98,palestine!G98,qatar!G98,'saudi arabia'!G98,sudan!G98,syria!G98,UAE!G98,yemen!G98)</f>
        <v>1118.0183237945218</v>
      </c>
      <c r="H98" s="42">
        <f>SUM(bahrain!H98,egypt!H98,jordan!H98,kuwait!H98,lebanon!H98,oman!H98,palestine!H98,qatar!H98,'saudi arabia'!H98,sudan!H98,syria!H98,UAE!H98,yemen!H98)</f>
        <v>1880.812762293958</v>
      </c>
      <c r="I98" s="42">
        <f>SUM(bahrain!I98,egypt!I98,jordan!I98,kuwait!I98,lebanon!I98,oman!I98,palestine!I98,qatar!I98,'saudi arabia'!I98,sudan!I98,syria!I98,UAE!I98,yemen!I98)</f>
        <v>2330.821847527442</v>
      </c>
      <c r="J98" s="42">
        <f>SUM(bahrain!J98,egypt!J98,jordan!J98,kuwait!J98,lebanon!J98,oman!J98,palestine!J98,qatar!J98,'saudi arabia'!J98,sudan!J98,syria!J98,UAE!J98,yemen!J98)</f>
        <v>2221.616997954675</v>
      </c>
      <c r="K98" s="185">
        <f>SUM(bahrain!K98,egypt!K98,jordan!K98,kuwait!K98,lebanon!K98,oman!K98,palestine!K98,qatar!K98,'saudi arabia'!K98,sudan!K98,syria!K98,UAE!K98,yemen!K98)</f>
        <v>946.451962356896</v>
      </c>
      <c r="L98" s="43" t="s">
        <v>180</v>
      </c>
      <c r="N98" s="324" t="str">
        <f t="shared" si="5"/>
        <v>.</v>
      </c>
      <c r="O98" s="324" t="str">
        <f t="shared" si="5"/>
        <v>.</v>
      </c>
      <c r="P98" s="324" t="str">
        <f t="shared" si="5"/>
        <v>.</v>
      </c>
      <c r="Q98" s="324" t="str">
        <f t="shared" si="5"/>
        <v>.</v>
      </c>
      <c r="R98" s="324" t="str">
        <f t="shared" si="5"/>
        <v>.</v>
      </c>
      <c r="S98" s="324" t="str">
        <f t="shared" si="4"/>
        <v>.</v>
      </c>
      <c r="T98" s="324" t="str">
        <f t="shared" si="4"/>
        <v>.</v>
      </c>
      <c r="U98" s="324" t="str">
        <f t="shared" si="4"/>
        <v>.</v>
      </c>
      <c r="V98" s="324" t="str">
        <f t="shared" si="4"/>
        <v>.</v>
      </c>
      <c r="W98" s="324" t="str">
        <f t="shared" si="4"/>
        <v>.</v>
      </c>
    </row>
    <row r="99" spans="1:23" ht="12.75">
      <c r="A99" s="41" t="s">
        <v>181</v>
      </c>
      <c r="B99" s="42">
        <f>SUM(bahrain!B99,egypt!B99,jordan!B99,kuwait!B99,lebanon!B99,oman!B99,palestine!B99,qatar!B99,'saudi arabia'!B99,sudan!B99,syria!B99,UAE!B99,yemen!B99)</f>
        <v>306.59426569775053</v>
      </c>
      <c r="C99" s="42">
        <f>SUM(bahrain!C99,egypt!C99,jordan!C99,kuwait!C99,lebanon!C99,oman!C99,palestine!C99,qatar!C99,'saudi arabia'!C99,sudan!C99,syria!C99,UAE!C99,yemen!C99)</f>
        <v>466.64684218410406</v>
      </c>
      <c r="D99" s="42">
        <f>SUM(bahrain!D99,egypt!D99,jordan!D99,kuwait!D99,lebanon!D99,oman!D99,palestine!D99,qatar!D99,'saudi arabia'!D99,sudan!D99,syria!D99,UAE!D99,yemen!D99)</f>
        <v>352.0902222795773</v>
      </c>
      <c r="E99" s="42">
        <f>SUM(bahrain!E99,egypt!E99,jordan!E99,kuwait!E99,lebanon!E99,oman!E99,palestine!E99,qatar!E99,'saudi arabia'!E99,sudan!E99,syria!E99,UAE!E99,yemen!E99)</f>
        <v>519.705679502535</v>
      </c>
      <c r="F99" s="185">
        <f>SUM(bahrain!F99,egypt!F99,jordan!F99,kuwait!F99,lebanon!F99,oman!F99,palestine!F99,qatar!F99,'saudi arabia'!F99,sudan!F99,syria!F99,UAE!F99,yemen!F99)</f>
        <v>1301.991779418102</v>
      </c>
      <c r="G99" s="42">
        <f>SUM(bahrain!G99,egypt!G99,jordan!G99,kuwait!G99,lebanon!G99,oman!G99,palestine!G99,qatar!G99,'saudi arabia'!G99,sudan!G99,syria!G99,UAE!G99,yemen!G99)</f>
        <v>892.5849267290588</v>
      </c>
      <c r="H99" s="42">
        <f>SUM(bahrain!H99,egypt!H99,jordan!H99,kuwait!H99,lebanon!H99,oman!H99,palestine!H99,qatar!H99,'saudi arabia'!H99,sudan!H99,syria!H99,UAE!H99,yemen!H99)</f>
        <v>3224.7272437062634</v>
      </c>
      <c r="I99" s="42">
        <f>SUM(bahrain!I99,egypt!I99,jordan!I99,kuwait!I99,lebanon!I99,oman!I99,palestine!I99,qatar!I99,'saudi arabia'!I99,sudan!I99,syria!I99,UAE!I99,yemen!I99)</f>
        <v>2038.3819288504133</v>
      </c>
      <c r="J99" s="42">
        <f>SUM(bahrain!J99,egypt!J99,jordan!J99,kuwait!J99,lebanon!J99,oman!J99,palestine!J99,qatar!J99,'saudi arabia'!J99,sudan!J99,syria!J99,UAE!J99,yemen!J99)</f>
        <v>2912.6906806601096</v>
      </c>
      <c r="K99" s="185">
        <f>SUM(bahrain!K99,egypt!K99,jordan!K99,kuwait!K99,lebanon!K99,oman!K99,palestine!K99,qatar!K99,'saudi arabia'!K99,sudan!K99,syria!K99,UAE!K99,yemen!K99)</f>
        <v>4002.7967063961323</v>
      </c>
      <c r="L99" s="43" t="s">
        <v>182</v>
      </c>
      <c r="N99" s="324" t="str">
        <f t="shared" si="5"/>
        <v>.</v>
      </c>
      <c r="O99" s="324" t="str">
        <f t="shared" si="5"/>
        <v>.</v>
      </c>
      <c r="P99" s="324" t="str">
        <f t="shared" si="5"/>
        <v>.</v>
      </c>
      <c r="Q99" s="324" t="str">
        <f t="shared" si="5"/>
        <v>.</v>
      </c>
      <c r="R99" s="324" t="str">
        <f t="shared" si="5"/>
        <v>.</v>
      </c>
      <c r="S99" s="324" t="str">
        <f t="shared" si="4"/>
        <v>.</v>
      </c>
      <c r="T99" s="324" t="str">
        <f t="shared" si="4"/>
        <v>.</v>
      </c>
      <c r="U99" s="324" t="str">
        <f t="shared" si="4"/>
        <v>.</v>
      </c>
      <c r="V99" s="324" t="str">
        <f t="shared" si="4"/>
        <v>.</v>
      </c>
      <c r="W99" s="324" t="str">
        <f t="shared" si="4"/>
        <v>.</v>
      </c>
    </row>
    <row r="100" spans="1:23" ht="12.75">
      <c r="A100" s="41" t="s">
        <v>183</v>
      </c>
      <c r="B100" s="42">
        <f>SUM(bahrain!B100,egypt!B100,jordan!B100,kuwait!B100,lebanon!B100,oman!B100,palestine!B100,qatar!B100,'saudi arabia'!B100,sudan!B100,syria!B100,UAE!B100,yemen!B100)</f>
        <v>135.44379777885786</v>
      </c>
      <c r="C100" s="42">
        <f>SUM(bahrain!C100,egypt!C100,jordan!C100,kuwait!C100,lebanon!C100,oman!C100,palestine!C100,qatar!C100,'saudi arabia'!C100,sudan!C100,syria!C100,UAE!C100,yemen!C100)</f>
        <v>330.3308167111578</v>
      </c>
      <c r="D100" s="42">
        <f>SUM(bahrain!D100,egypt!D100,jordan!D100,kuwait!D100,lebanon!D100,oman!D100,palestine!D100,qatar!D100,'saudi arabia'!D100,sudan!D100,syria!D100,UAE!D100,yemen!D100)</f>
        <v>235.98191585572405</v>
      </c>
      <c r="E100" s="42">
        <f>SUM(bahrain!E100,egypt!E100,jordan!E100,kuwait!E100,lebanon!E100,oman!E100,palestine!E100,qatar!E100,'saudi arabia'!E100,sudan!E100,syria!E100,UAE!E100,yemen!E100)</f>
        <v>284.7624175764942</v>
      </c>
      <c r="F100" s="185">
        <f>SUM(bahrain!F100,egypt!F100,jordan!F100,kuwait!F100,lebanon!F100,oman!F100,palestine!F100,qatar!F100,'saudi arabia'!F100,sudan!F100,syria!F100,UAE!F100,yemen!F100)</f>
        <v>237.38928286388952</v>
      </c>
      <c r="G100" s="42">
        <f>SUM(bahrain!G100,egypt!G100,jordan!G100,kuwait!G100,lebanon!G100,oman!G100,palestine!G100,qatar!G100,'saudi arabia'!G100,sudan!G100,syria!G100,UAE!G100,yemen!G100)</f>
        <v>403.7174193633694</v>
      </c>
      <c r="H100" s="42">
        <f>SUM(bahrain!H100,egypt!H100,jordan!H100,kuwait!H100,lebanon!H100,oman!H100,palestine!H100,qatar!H100,'saudi arabia'!H100,sudan!H100,syria!H100,UAE!H100,yemen!H100)</f>
        <v>557.3578443034846</v>
      </c>
      <c r="I100" s="42">
        <f>SUM(bahrain!I100,egypt!I100,jordan!I100,kuwait!I100,lebanon!I100,oman!I100,palestine!I100,qatar!I100,'saudi arabia'!I100,sudan!I100,syria!I100,UAE!I100,yemen!I100)</f>
        <v>530.3770342824591</v>
      </c>
      <c r="J100" s="42">
        <f>SUM(bahrain!J100,egypt!J100,jordan!J100,kuwait!J100,lebanon!J100,oman!J100,palestine!J100,qatar!J100,'saudi arabia'!J100,sudan!J100,syria!J100,UAE!J100,yemen!J100)</f>
        <v>569.7143208723007</v>
      </c>
      <c r="K100" s="185">
        <f>SUM(bahrain!K100,egypt!K100,jordan!K100,kuwait!K100,lebanon!K100,oman!K100,palestine!K100,qatar!K100,'saudi arabia'!K100,sudan!K100,syria!K100,UAE!K100,yemen!K100)</f>
        <v>620.3712700480896</v>
      </c>
      <c r="L100" s="43" t="s">
        <v>184</v>
      </c>
      <c r="N100" s="324" t="str">
        <f t="shared" si="5"/>
        <v>.</v>
      </c>
      <c r="O100" s="324" t="str">
        <f t="shared" si="5"/>
        <v>.</v>
      </c>
      <c r="P100" s="324" t="str">
        <f t="shared" si="5"/>
        <v>.</v>
      </c>
      <c r="Q100" s="324" t="str">
        <f t="shared" si="5"/>
        <v>.</v>
      </c>
      <c r="R100" s="324" t="str">
        <f t="shared" si="5"/>
        <v>.</v>
      </c>
      <c r="S100" s="324" t="str">
        <f t="shared" si="4"/>
        <v>.</v>
      </c>
      <c r="T100" s="324" t="str">
        <f t="shared" si="4"/>
        <v>.</v>
      </c>
      <c r="U100" s="324" t="str">
        <f t="shared" si="4"/>
        <v>.</v>
      </c>
      <c r="V100" s="324" t="str">
        <f t="shared" si="4"/>
        <v>.</v>
      </c>
      <c r="W100" s="324" t="str">
        <f t="shared" si="4"/>
        <v>.</v>
      </c>
    </row>
    <row r="101" spans="1:23" ht="12.75">
      <c r="A101" s="41" t="s">
        <v>70</v>
      </c>
      <c r="B101" s="42">
        <f>SUM(bahrain!B101,egypt!B101,jordan!B101,kuwait!B101,lebanon!B101,oman!B101,palestine!B101,qatar!B101,'saudi arabia'!B101,sudan!B101,syria!B101,UAE!B101,yemen!B101)</f>
        <v>369.86652371937714</v>
      </c>
      <c r="C101" s="42">
        <f>SUM(bahrain!C101,egypt!C101,jordan!C101,kuwait!C101,lebanon!C101,oman!C101,palestine!C101,qatar!C101,'saudi arabia'!C101,sudan!C101,syria!C101,UAE!C101,yemen!C101)</f>
        <v>368.5769540958744</v>
      </c>
      <c r="D101" s="42">
        <f>SUM(bahrain!D101,egypt!D101,jordan!D101,kuwait!D101,lebanon!D101,oman!D101,palestine!D101,qatar!D101,'saudi arabia'!D101,sudan!D101,syria!D101,UAE!D101,yemen!D101)</f>
        <v>409.9665705726923</v>
      </c>
      <c r="E101" s="42">
        <f>SUM(bahrain!E101,egypt!E101,jordan!E101,kuwait!E101,lebanon!E101,oman!E101,palestine!E101,qatar!E101,'saudi arabia'!E101,sudan!E101,syria!E101,UAE!E101,yemen!E101)</f>
        <v>517.9436681105108</v>
      </c>
      <c r="F101" s="185">
        <f>SUM(bahrain!F101,egypt!F101,jordan!F101,kuwait!F101,lebanon!F101,oman!F101,palestine!F101,qatar!F101,'saudi arabia'!F101,sudan!F101,syria!F101,UAE!F101,yemen!F101)</f>
        <v>602.6193660873039</v>
      </c>
      <c r="G101" s="42">
        <f>SUM(bahrain!G101,egypt!G101,jordan!G101,kuwait!G101,lebanon!G101,oman!G101,palestine!G101,qatar!G101,'saudi arabia'!G101,sudan!G101,syria!G101,UAE!G101,yemen!G101)</f>
        <v>926.5784840012086</v>
      </c>
      <c r="H101" s="42">
        <f>SUM(bahrain!H101,egypt!H101,jordan!H101,kuwait!H101,lebanon!H101,oman!H101,palestine!H101,qatar!H101,'saudi arabia'!H101,sudan!H101,syria!H101,UAE!H101,yemen!H101)</f>
        <v>2427.578324785146</v>
      </c>
      <c r="I101" s="42">
        <f>SUM(bahrain!I101,egypt!I101,jordan!I101,kuwait!I101,lebanon!I101,oman!I101,palestine!I101,qatar!I101,'saudi arabia'!I101,sudan!I101,syria!I101,UAE!I101,yemen!I101)</f>
        <v>1806.7157825484016</v>
      </c>
      <c r="J101" s="42">
        <f>SUM(bahrain!J101,egypt!J101,jordan!J101,kuwait!J101,lebanon!J101,oman!J101,palestine!J101,qatar!J101,'saudi arabia'!J101,sudan!J101,syria!J101,UAE!J101,yemen!J101)</f>
        <v>1993.7344017364348</v>
      </c>
      <c r="K101" s="185">
        <f>SUM(bahrain!K101,egypt!K101,jordan!K101,kuwait!K101,lebanon!K101,oman!K101,palestine!K101,qatar!K101,'saudi arabia'!K101,sudan!K101,syria!K101,UAE!K101,yemen!K101)</f>
        <v>2475.072314803101</v>
      </c>
      <c r="L101" s="43" t="s">
        <v>71</v>
      </c>
      <c r="N101" s="324" t="str">
        <f t="shared" si="5"/>
        <v>.</v>
      </c>
      <c r="O101" s="324" t="str">
        <f t="shared" si="5"/>
        <v>.</v>
      </c>
      <c r="P101" s="324" t="str">
        <f t="shared" si="5"/>
        <v>.</v>
      </c>
      <c r="Q101" s="324" t="str">
        <f t="shared" si="5"/>
        <v>.</v>
      </c>
      <c r="R101" s="324" t="str">
        <f t="shared" si="5"/>
        <v>.</v>
      </c>
      <c r="S101" s="324" t="str">
        <f t="shared" si="4"/>
        <v>.</v>
      </c>
      <c r="T101" s="324" t="str">
        <f t="shared" si="4"/>
        <v>.</v>
      </c>
      <c r="U101" s="324" t="str">
        <f t="shared" si="4"/>
        <v>.</v>
      </c>
      <c r="V101" s="324" t="str">
        <f t="shared" si="4"/>
        <v>.</v>
      </c>
      <c r="W101" s="324" t="str">
        <f t="shared" si="4"/>
        <v>.</v>
      </c>
    </row>
    <row r="102" spans="1:23" ht="25.5">
      <c r="A102" s="99" t="s">
        <v>185</v>
      </c>
      <c r="B102" s="70">
        <f>SUM(bahrain!B102,egypt!B102,jordan!B102,kuwait!B102,lebanon!B102,oman!B102,palestine!B102,qatar!B102,'saudi arabia'!B102,sudan!B102,syria!B102,UAE!B102,yemen!B102)</f>
        <v>158.8324212480509</v>
      </c>
      <c r="C102" s="70">
        <f>SUM(bahrain!C102,egypt!C102,jordan!C102,kuwait!C102,lebanon!C102,oman!C102,palestine!C102,qatar!C102,'saudi arabia'!C102,sudan!C102,syria!C102,UAE!C102,yemen!C102)</f>
        <v>258.84777820779124</v>
      </c>
      <c r="D102" s="70">
        <f>SUM(bahrain!D102,egypt!D102,jordan!D102,kuwait!D102,lebanon!D102,oman!D102,palestine!D102,qatar!D102,'saudi arabia'!D102,sudan!D102,syria!D102,UAE!D102,yemen!D102)</f>
        <v>209.93886707249908</v>
      </c>
      <c r="E102" s="70">
        <f>SUM(bahrain!E102,egypt!E102,jordan!E102,kuwait!E102,lebanon!E102,oman!E102,palestine!E102,qatar!E102,'saudi arabia'!E102,sudan!E102,syria!E102,UAE!E102,yemen!E102)</f>
        <v>454.05673509297907</v>
      </c>
      <c r="F102" s="190">
        <f>SUM(bahrain!F102,egypt!F102,jordan!F102,kuwait!F102,lebanon!F102,oman!F102,palestine!F102,qatar!F102,'saudi arabia'!F102,sudan!F102,syria!F102,UAE!F102,yemen!F102)</f>
        <v>958.8349474803218</v>
      </c>
      <c r="G102" s="70">
        <f>SUM(bahrain!G102,egypt!G102,jordan!G102,kuwait!G102,lebanon!G102,oman!G102,palestine!G102,qatar!G102,'saudi arabia'!G102,sudan!G102,syria!G102,UAE!G102,yemen!G102)</f>
        <v>346.86080883337286</v>
      </c>
      <c r="H102" s="70">
        <f>SUM(bahrain!H102,egypt!H102,jordan!H102,kuwait!H102,lebanon!H102,oman!H102,palestine!H102,qatar!H102,'saudi arabia'!H102,sudan!H102,syria!H102,UAE!H102,yemen!H102)</f>
        <v>405.56670401809157</v>
      </c>
      <c r="I102" s="70">
        <f>SUM(bahrain!I102,egypt!I102,jordan!I102,kuwait!I102,lebanon!I102,oman!I102,palestine!I102,qatar!I102,'saudi arabia'!I102,sudan!I102,syria!I102,UAE!I102,yemen!I102)</f>
        <v>434.50026380480153</v>
      </c>
      <c r="J102" s="70">
        <f>SUM(bahrain!J102,egypt!J102,jordan!J102,kuwait!J102,lebanon!J102,oman!J102,palestine!J102,qatar!J102,'saudi arabia'!J102,sudan!J102,syria!J102,UAE!J102,yemen!J102)</f>
        <v>402.3723786318322</v>
      </c>
      <c r="K102" s="190">
        <f>SUM(bahrain!K102,egypt!K102,jordan!K102,kuwait!K102,lebanon!K102,oman!K102,palestine!K102,qatar!K102,'saudi arabia'!K102,sudan!K102,syria!K102,UAE!K102,yemen!K102)</f>
        <v>481.41697300350125</v>
      </c>
      <c r="L102" s="100" t="s">
        <v>186</v>
      </c>
      <c r="N102" s="324" t="str">
        <f t="shared" si="5"/>
        <v>.</v>
      </c>
      <c r="O102" s="324" t="str">
        <f t="shared" si="5"/>
        <v>.</v>
      </c>
      <c r="P102" s="324" t="str">
        <f t="shared" si="5"/>
        <v>.</v>
      </c>
      <c r="Q102" s="324" t="str">
        <f t="shared" si="5"/>
        <v>.</v>
      </c>
      <c r="R102" s="324" t="str">
        <f t="shared" si="5"/>
        <v>.</v>
      </c>
      <c r="S102" s="324" t="str">
        <f aca="true" t="shared" si="6" ref="S102:W104">IF(G102&lt;0.05,"x",".")</f>
        <v>.</v>
      </c>
      <c r="T102" s="324" t="str">
        <f t="shared" si="6"/>
        <v>.</v>
      </c>
      <c r="U102" s="324" t="str">
        <f t="shared" si="6"/>
        <v>.</v>
      </c>
      <c r="V102" s="324" t="str">
        <f t="shared" si="6"/>
        <v>.</v>
      </c>
      <c r="W102" s="324" t="str">
        <f t="shared" si="6"/>
        <v>.</v>
      </c>
    </row>
    <row r="103" spans="1:23" ht="25.5">
      <c r="A103" s="99" t="s">
        <v>187</v>
      </c>
      <c r="B103" s="54">
        <f>SUM(bahrain!B103,egypt!B103,jordan!B103,kuwait!B103,lebanon!B103,oman!B103,palestine!B103,qatar!B103,'saudi arabia'!B103,sudan!B103,syria!B103,UAE!B103,yemen!B103)</f>
        <v>290.0787118783975</v>
      </c>
      <c r="C103" s="54">
        <f>SUM(bahrain!C103,egypt!C103,jordan!C103,kuwait!C103,lebanon!C103,oman!C103,palestine!C103,qatar!C103,'saudi arabia'!C103,sudan!C103,syria!C103,UAE!C103,yemen!C103)</f>
        <v>388.68128874284054</v>
      </c>
      <c r="D103" s="54">
        <f>SUM(bahrain!D103,egypt!D103,jordan!D103,kuwait!D103,lebanon!D103,oman!D103,palestine!D103,qatar!D103,'saudi arabia'!D103,sudan!D103,syria!D103,UAE!D103,yemen!D103)</f>
        <v>590.2319276742253</v>
      </c>
      <c r="E103" s="54">
        <f>SUM(bahrain!E103,egypt!E103,jordan!E103,kuwait!E103,lebanon!E103,oman!E103,palestine!E103,qatar!E103,'saudi arabia'!E103,sudan!E103,syria!E103,UAE!E103,yemen!E103)</f>
        <v>1698.4952917674243</v>
      </c>
      <c r="F103" s="231">
        <f>SUM(bahrain!F103,egypt!F103,jordan!F103,kuwait!F103,lebanon!F103,oman!F103,palestine!F103,qatar!F103,'saudi arabia'!F103,sudan!F103,syria!F103,UAE!F103,yemen!F103)</f>
        <v>3077.2393957678087</v>
      </c>
      <c r="G103" s="70">
        <f>SUM(bahrain!G103,egypt!G103,jordan!G103,kuwait!G103,lebanon!G103,oman!G103,palestine!G103,qatar!G103,'saudi arabia'!G103,sudan!G103,syria!G103,UAE!G103,yemen!G103)</f>
        <v>1169.237698127218</v>
      </c>
      <c r="H103" s="70">
        <f>SUM(bahrain!H103,egypt!H103,jordan!H103,kuwait!H103,lebanon!H103,oman!H103,palestine!H103,qatar!H103,'saudi arabia'!H103,sudan!H103,syria!H103,UAE!H103,yemen!H103)</f>
        <v>1869.7965452712713</v>
      </c>
      <c r="I103" s="70">
        <f>SUM(bahrain!I103,egypt!I103,jordan!I103,kuwait!I103,lebanon!I103,oman!I103,palestine!I103,qatar!I103,'saudi arabia'!I103,sudan!I103,syria!I103,UAE!I103,yemen!I103)</f>
        <v>1795.4814840875817</v>
      </c>
      <c r="J103" s="70">
        <f>SUM(bahrain!J103,egypt!J103,jordan!J103,kuwait!J103,lebanon!J103,oman!J103,palestine!J103,qatar!J103,'saudi arabia'!J103,sudan!J103,syria!J103,UAE!J103,yemen!J103)</f>
        <v>1913.8109268720161</v>
      </c>
      <c r="K103" s="190">
        <f>SUM(bahrain!K103,egypt!K103,jordan!K103,kuwait!K103,lebanon!K103,oman!K103,palestine!K103,qatar!K103,'saudi arabia'!K103,sudan!K103,syria!K103,UAE!K103,yemen!K103)</f>
        <v>2416.3630957683417</v>
      </c>
      <c r="L103" s="100" t="s">
        <v>188</v>
      </c>
      <c r="N103" s="324" t="str">
        <f aca="true" t="shared" si="7" ref="N103:R104">IF(B103&lt;0.05,"x",".")</f>
        <v>.</v>
      </c>
      <c r="O103" s="324" t="str">
        <f t="shared" si="7"/>
        <v>.</v>
      </c>
      <c r="P103" s="324" t="str">
        <f t="shared" si="7"/>
        <v>.</v>
      </c>
      <c r="Q103" s="324" t="str">
        <f t="shared" si="7"/>
        <v>.</v>
      </c>
      <c r="R103" s="324" t="str">
        <f t="shared" si="7"/>
        <v>.</v>
      </c>
      <c r="S103" s="324" t="str">
        <f t="shared" si="6"/>
        <v>.</v>
      </c>
      <c r="T103" s="324" t="str">
        <f t="shared" si="6"/>
        <v>.</v>
      </c>
      <c r="U103" s="324" t="str">
        <f t="shared" si="6"/>
        <v>.</v>
      </c>
      <c r="V103" s="324" t="str">
        <f t="shared" si="6"/>
        <v>.</v>
      </c>
      <c r="W103" s="324" t="str">
        <f t="shared" si="6"/>
        <v>.</v>
      </c>
    </row>
    <row r="104" spans="1:23" ht="13.5" thickBot="1">
      <c r="A104" s="55" t="s">
        <v>189</v>
      </c>
      <c r="B104" s="56">
        <f>SUM(bahrain!B104,egypt!B104,jordan!B104,kuwait!B104,lebanon!B104,oman!B104,palestine!B104,qatar!B104,'saudi arabia'!B104,sudan!B104,syria!B104,UAE!B104,yemen!B104)</f>
        <v>1832.7538087438759</v>
      </c>
      <c r="C104" s="56">
        <f>SUM(bahrain!C104,egypt!C104,jordan!C104,kuwait!C104,lebanon!C104,oman!C104,palestine!C104,qatar!C104,'saudi arabia'!C104,sudan!C104,syria!C104,UAE!C104,yemen!C104)</f>
        <v>3631.426901520003</v>
      </c>
      <c r="D104" s="56">
        <f>SUM(bahrain!D104,egypt!D104,jordan!D104,kuwait!D104,lebanon!D104,oman!D104,palestine!D104,qatar!D104,'saudi arabia'!D104,sudan!D104,syria!D104,UAE!D104,yemen!D104)</f>
        <v>2414.896110128096</v>
      </c>
      <c r="E104" s="56">
        <f>SUM(bahrain!E104,egypt!E104,jordan!E104,kuwait!E104,lebanon!E104,oman!E104,palestine!E104,qatar!E104,'saudi arabia'!E104,sudan!E104,syria!E104,UAE!E104,yemen!E104)</f>
        <v>3619.7984093062323</v>
      </c>
      <c r="F104" s="204">
        <f>SUM(bahrain!F104,egypt!F104,jordan!F104,kuwait!F104,lebanon!F104,oman!F104,palestine!F104,qatar!F104,'saudi arabia'!F104,sudan!F104,syria!F104,UAE!F104,yemen!F104)</f>
        <v>5208.98006581203</v>
      </c>
      <c r="G104" s="56">
        <f>SUM(bahrain!G104,egypt!G104,jordan!G104,kuwait!G104,lebanon!G104,oman!G104,palestine!G104,qatar!G104,'saudi arabia'!G104,sudan!G104,syria!G104,UAE!G104,yemen!G104)</f>
        <v>2573.2300423687407</v>
      </c>
      <c r="H104" s="56">
        <f>SUM(bahrain!H104,egypt!H104,jordan!H104,kuwait!H104,lebanon!H104,oman!H104,palestine!H104,qatar!H104,'saudi arabia'!H104,sudan!H104,syria!H104,UAE!H104,yemen!H104)</f>
        <v>3547.5993990038446</v>
      </c>
      <c r="I104" s="56">
        <f>SUM(bahrain!I104,egypt!I104,jordan!I104,kuwait!I104,lebanon!I104,oman!I104,palestine!I104,qatar!I104,'saudi arabia'!I104,sudan!I104,syria!I104,UAE!I104,yemen!I104)</f>
        <v>3573.102707099311</v>
      </c>
      <c r="J104" s="56">
        <f>SUM(bahrain!J104,egypt!J104,jordan!J104,kuwait!J104,lebanon!J104,oman!J104,palestine!J104,qatar!J104,'saudi arabia'!J104,sudan!J104,syria!J104,UAE!J104,yemen!J104)</f>
        <v>4135.309373548416</v>
      </c>
      <c r="K104" s="204">
        <f>SUM(bahrain!K104,egypt!K104,jordan!K104,kuwait!K104,lebanon!K104,oman!K104,palestine!K104,qatar!K104,'saudi arabia'!K104,sudan!K104,syria!K104,UAE!K104,yemen!K104)</f>
        <v>5761.591395805201</v>
      </c>
      <c r="L104" s="58" t="s">
        <v>190</v>
      </c>
      <c r="N104" s="324" t="str">
        <f t="shared" si="7"/>
        <v>.</v>
      </c>
      <c r="O104" s="324" t="str">
        <f t="shared" si="7"/>
        <v>.</v>
      </c>
      <c r="P104" s="324" t="str">
        <f t="shared" si="7"/>
        <v>.</v>
      </c>
      <c r="Q104" s="324" t="str">
        <f t="shared" si="7"/>
        <v>.</v>
      </c>
      <c r="R104" s="324" t="str">
        <f t="shared" si="7"/>
        <v>.</v>
      </c>
      <c r="S104" s="324" t="str">
        <f t="shared" si="6"/>
        <v>.</v>
      </c>
      <c r="T104" s="324" t="str">
        <f t="shared" si="6"/>
        <v>.</v>
      </c>
      <c r="U104" s="324" t="str">
        <f t="shared" si="6"/>
        <v>.</v>
      </c>
      <c r="V104" s="324" t="str">
        <f t="shared" si="6"/>
        <v>.</v>
      </c>
      <c r="W104" s="324" t="str">
        <f t="shared" si="6"/>
        <v>.</v>
      </c>
    </row>
    <row r="105" spans="1:23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1:23" s="106" customFormat="1" ht="12.75">
      <c r="A106" s="107" t="s">
        <v>255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322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106" customFormat="1" ht="12.75">
      <c r="A107" s="107" t="s">
        <v>257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</row>
    <row r="108" spans="1:95" s="106" customFormat="1" ht="12.75">
      <c r="A108" s="107" t="s">
        <v>315</v>
      </c>
      <c r="C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</row>
    <row r="109" spans="1:23" s="16" customFormat="1" ht="12.75">
      <c r="A109" s="107" t="s">
        <v>205</v>
      </c>
      <c r="B109" s="209"/>
      <c r="C109" s="209"/>
      <c r="D109" s="209"/>
      <c r="E109" s="209"/>
      <c r="F109" s="209"/>
      <c r="G109" s="210"/>
      <c r="H109" s="210"/>
      <c r="I109" s="210"/>
      <c r="J109" s="210"/>
      <c r="K109" s="210"/>
      <c r="L109" s="108" t="s">
        <v>243</v>
      </c>
      <c r="M109" s="1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</row>
    <row r="110" spans="2:23" ht="12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</row>
    <row r="111" spans="2:23" ht="12.75">
      <c r="B111" s="255"/>
      <c r="C111" s="131"/>
      <c r="D111" s="131"/>
      <c r="E111" s="131"/>
      <c r="F111" s="131"/>
      <c r="G111" s="131"/>
      <c r="H111" s="131"/>
      <c r="I111" s="131"/>
      <c r="J111" s="131"/>
      <c r="K111" s="131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</row>
    <row r="112" spans="2:23" ht="12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23" s="106" customFormat="1" ht="12.75">
      <c r="A114" s="107"/>
      <c r="B114" s="127"/>
      <c r="C114" s="127"/>
      <c r="D114" s="127"/>
      <c r="E114" s="127"/>
      <c r="F114" s="127"/>
      <c r="G114" s="128"/>
      <c r="H114" s="128"/>
      <c r="I114" s="128"/>
      <c r="J114" s="128"/>
      <c r="K114" s="128"/>
      <c r="L114" s="104"/>
      <c r="M114" s="10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 ht="13.5" thickBot="1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08" ht="12.75">
      <c r="B128" s="329">
        <f>B5</f>
        <v>2007</v>
      </c>
      <c r="C128" s="330">
        <f aca="true" t="shared" si="8" ref="C128:K128">C5</f>
        <v>2008</v>
      </c>
      <c r="D128" s="330">
        <f t="shared" si="8"/>
        <v>2009</v>
      </c>
      <c r="E128" s="330">
        <f t="shared" si="8"/>
        <v>2010</v>
      </c>
      <c r="F128" s="331">
        <f t="shared" si="8"/>
        <v>2011</v>
      </c>
      <c r="G128" s="329">
        <f t="shared" si="8"/>
        <v>2007</v>
      </c>
      <c r="H128" s="330">
        <f t="shared" si="8"/>
        <v>2008</v>
      </c>
      <c r="I128" s="330">
        <f t="shared" si="8"/>
        <v>2009</v>
      </c>
      <c r="J128" s="330">
        <f t="shared" si="8"/>
        <v>2010</v>
      </c>
      <c r="K128" s="331">
        <f t="shared" si="8"/>
        <v>2011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2:108" ht="12.75">
      <c r="B129" s="223"/>
      <c r="C129" s="5"/>
      <c r="D129" s="5"/>
      <c r="E129" s="5"/>
      <c r="F129" s="332"/>
      <c r="G129" s="223"/>
      <c r="H129" s="5"/>
      <c r="I129" s="5"/>
      <c r="J129" s="5"/>
      <c r="K129" s="33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3.5" thickBot="1">
      <c r="A130" s="109" t="s">
        <v>369</v>
      </c>
      <c r="B130" s="333">
        <f>B6-B9</f>
        <v>345458.2195768017</v>
      </c>
      <c r="C130" s="334">
        <f aca="true" t="shared" si="9" ref="C130:K130">C6-C9</f>
        <v>486531.460161687</v>
      </c>
      <c r="D130" s="334">
        <f t="shared" si="9"/>
        <v>397484.2701108085</v>
      </c>
      <c r="E130" s="334">
        <f t="shared" si="9"/>
        <v>440229.3367946659</v>
      </c>
      <c r="F130" s="335">
        <f t="shared" si="9"/>
        <v>455511.47339898784</v>
      </c>
      <c r="G130" s="336">
        <f t="shared" si="9"/>
        <v>158568.53684398523</v>
      </c>
      <c r="H130" s="337">
        <f t="shared" si="9"/>
        <v>246661.79759534635</v>
      </c>
      <c r="I130" s="337">
        <f t="shared" si="9"/>
        <v>216239.89580468484</v>
      </c>
      <c r="J130" s="337">
        <f t="shared" si="9"/>
        <v>275250.80979252595</v>
      </c>
      <c r="K130" s="338">
        <f t="shared" si="9"/>
        <v>313419.24924648553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2:11" ht="12.7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>
        <f>B71-B9</f>
        <v>34916.20822784488</v>
      </c>
      <c r="C133" s="131">
        <f aca="true" t="shared" si="10" ref="C133:F133">C71-C9</f>
        <v>46626.956504490234</v>
      </c>
      <c r="D133" s="131">
        <f t="shared" si="10"/>
        <v>40277.58752741927</v>
      </c>
      <c r="E133" s="131">
        <f t="shared" si="10"/>
        <v>47640.731470815954</v>
      </c>
      <c r="F133" s="131">
        <f t="shared" si="10"/>
        <v>48137.49376617738</v>
      </c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</sheetData>
  <mergeCells count="3">
    <mergeCell ref="A3:L3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workbookViewId="0" topLeftCell="A58">
      <selection activeCell="F71" sqref="F71"/>
    </sheetView>
  </sheetViews>
  <sheetFormatPr defaultColWidth="9.140625" defaultRowHeight="12.75"/>
  <cols>
    <col min="1" max="1" width="32.421875" style="109" customWidth="1"/>
    <col min="2" max="11" width="9.140625" style="6" customWidth="1"/>
    <col min="12" max="12" width="31.421875" style="112" customWidth="1"/>
    <col min="13" max="23" width="9.140625" style="5" customWidth="1"/>
    <col min="24" max="16384" width="9.140625" style="6" customWidth="1"/>
  </cols>
  <sheetData>
    <row r="1" spans="1:12" ht="15.75">
      <c r="A1" s="1" t="s">
        <v>371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339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23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N3" s="7"/>
      <c r="O3" s="7"/>
      <c r="P3" s="7"/>
      <c r="Q3" s="7"/>
      <c r="R3" s="7"/>
      <c r="S3" s="7"/>
      <c r="T3" s="7"/>
      <c r="U3" s="7"/>
      <c r="V3" s="7"/>
      <c r="W3" s="7"/>
    </row>
    <row r="4" spans="1:12" ht="16.5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23" s="16" customFormat="1" ht="13.5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7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  <c r="M5" s="15"/>
      <c r="N5" s="137">
        <f>B5</f>
        <v>2007</v>
      </c>
      <c r="O5" s="137">
        <f aca="true" t="shared" si="0" ref="O5:W5">C5</f>
        <v>2008</v>
      </c>
      <c r="P5" s="137">
        <f t="shared" si="0"/>
        <v>2009</v>
      </c>
      <c r="Q5" s="137">
        <f t="shared" si="0"/>
        <v>2010</v>
      </c>
      <c r="R5" s="137">
        <f t="shared" si="0"/>
        <v>2011</v>
      </c>
      <c r="S5" s="137">
        <f t="shared" si="0"/>
        <v>2007</v>
      </c>
      <c r="T5" s="137">
        <f t="shared" si="0"/>
        <v>2008</v>
      </c>
      <c r="U5" s="137">
        <f t="shared" si="0"/>
        <v>2009</v>
      </c>
      <c r="V5" s="137">
        <f t="shared" si="0"/>
        <v>2010</v>
      </c>
      <c r="W5" s="137">
        <f t="shared" si="0"/>
        <v>2011</v>
      </c>
    </row>
    <row r="6" spans="1:23" s="16" customFormat="1" ht="19.5" thickBot="1">
      <c r="A6" s="17" t="s">
        <v>10</v>
      </c>
      <c r="B6" s="340">
        <f>SUM(kuwait!B6,oman!B6,qatar!B6,'saudi arabia'!B6,UAE!B6)</f>
        <v>255192.33303476474</v>
      </c>
      <c r="C6" s="340">
        <f>SUM(kuwait!C6,oman!C6,qatar!C6,'saudi arabia'!C6,UAE!C6)</f>
        <v>344842.74255904864</v>
      </c>
      <c r="D6" s="340">
        <f>SUM(kuwait!D6,oman!D6,qatar!D6,'saudi arabia'!D6,UAE!D6)</f>
        <v>280484.3735399056</v>
      </c>
      <c r="E6" s="340">
        <f>SUM(kuwait!E6,oman!E6,qatar!E6,'saudi arabia'!E6,UAE!E6)</f>
        <v>304728.08092711633</v>
      </c>
      <c r="F6" s="177">
        <f>SUM(kuwait!F6,oman!F6,qatar!F6,'saudi arabia'!F6,UAE!F6)</f>
        <v>341664.79036629095</v>
      </c>
      <c r="G6" s="18">
        <f>SUM(kuwait!G6,oman!G6,qatar!G6,'saudi arabia'!G6,UAE!G6)</f>
        <v>273273.25587652624</v>
      </c>
      <c r="H6" s="18">
        <f>SUM(kuwait!H6,oman!H6,qatar!H6,'saudi arabia'!H6,UAE!H6)</f>
        <v>654178.994001849</v>
      </c>
      <c r="I6" s="18">
        <f>SUM(kuwait!I6,oman!I6,qatar!I6,'saudi arabia'!I6,UAE!I6)</f>
        <v>442472.7106792828</v>
      </c>
      <c r="J6" s="18">
        <f>SUM(kuwait!J6,oman!J6,qatar!J6,'saudi arabia'!J6,UAE!J6)</f>
        <v>568613.7393871177</v>
      </c>
      <c r="K6" s="177">
        <f>SUM(kuwait!K6,oman!K6,qatar!K6,'saudi arabia'!K6,UAE!K6)</f>
        <v>720319.9570694818</v>
      </c>
      <c r="L6" s="19" t="s">
        <v>11</v>
      </c>
      <c r="M6" s="15"/>
      <c r="N6" s="324" t="str">
        <f>IF(B6&lt;0.05,"x",".")</f>
        <v>.</v>
      </c>
      <c r="O6" s="324" t="str">
        <f aca="true" t="shared" si="1" ref="O6:W21">IF(C6&lt;0.05,"x",".")</f>
        <v>.</v>
      </c>
      <c r="P6" s="324" t="str">
        <f t="shared" si="1"/>
        <v>.</v>
      </c>
      <c r="Q6" s="324" t="str">
        <f t="shared" si="1"/>
        <v>.</v>
      </c>
      <c r="R6" s="324" t="str">
        <f t="shared" si="1"/>
        <v>.</v>
      </c>
      <c r="S6" s="324" t="str">
        <f t="shared" si="1"/>
        <v>.</v>
      </c>
      <c r="T6" s="324" t="str">
        <f t="shared" si="1"/>
        <v>.</v>
      </c>
      <c r="U6" s="324" t="str">
        <f t="shared" si="1"/>
        <v>.</v>
      </c>
      <c r="V6" s="324" t="str">
        <f t="shared" si="1"/>
        <v>.</v>
      </c>
      <c r="W6" s="324" t="str">
        <f t="shared" si="1"/>
        <v>.</v>
      </c>
    </row>
    <row r="7" spans="1:23" ht="12.75">
      <c r="A7" s="20" t="s">
        <v>12</v>
      </c>
      <c r="B7" s="21">
        <f>SUM(kuwait!B7,oman!B7,qatar!B7,'saudi arabia'!B7,UAE!B7)</f>
        <v>135193.4843897316</v>
      </c>
      <c r="C7" s="21">
        <f>SUM(kuwait!C7,oman!C7,qatar!C7,'saudi arabia'!C7,UAE!C7)</f>
        <v>170642.04323906905</v>
      </c>
      <c r="D7" s="21">
        <f>SUM(kuwait!D7,oman!D7,qatar!D7,'saudi arabia'!D7,UAE!D7)</f>
        <v>134836.7951222334</v>
      </c>
      <c r="E7" s="21">
        <f>SUM(kuwait!E7,oman!E7,qatar!E7,'saudi arabia'!E7,UAE!E7)</f>
        <v>138343.78954545612</v>
      </c>
      <c r="F7" s="178">
        <f>SUM(kuwait!F7,oman!F7,qatar!F7,'saudi arabia'!F7,UAE!F7)</f>
        <v>146624.7467938387</v>
      </c>
      <c r="G7" s="21">
        <f>SUM(kuwait!G7,oman!G7,qatar!G7,'saudi arabia'!G7,UAE!G7)</f>
        <v>30976.471815165518</v>
      </c>
      <c r="H7" s="21">
        <f>SUM(kuwait!H7,oman!H7,qatar!H7,'saudi arabia'!H7,UAE!H7)</f>
        <v>175131.97763164353</v>
      </c>
      <c r="I7" s="21">
        <f>SUM(kuwait!I7,oman!I7,qatar!I7,'saudi arabia'!I7,UAE!I7)</f>
        <v>99635.81588766277</v>
      </c>
      <c r="J7" s="21">
        <f>SUM(kuwait!J7,oman!J7,qatar!J7,'saudi arabia'!J7,UAE!J7)</f>
        <v>143374.18321912352</v>
      </c>
      <c r="K7" s="178">
        <f>SUM(kuwait!K7,oman!K7,qatar!K7,'saudi arabia'!K7,UAE!K7)</f>
        <v>215301.48579394814</v>
      </c>
      <c r="L7" s="23" t="s">
        <v>13</v>
      </c>
      <c r="N7" s="324" t="str">
        <f aca="true" t="shared" si="2" ref="N7:W25">IF(B7&lt;0.05,"x",".")</f>
        <v>.</v>
      </c>
      <c r="O7" s="324" t="str">
        <f t="shared" si="1"/>
        <v>.</v>
      </c>
      <c r="P7" s="324" t="str">
        <f t="shared" si="1"/>
        <v>.</v>
      </c>
      <c r="Q7" s="324" t="str">
        <f t="shared" si="1"/>
        <v>.</v>
      </c>
      <c r="R7" s="324" t="str">
        <f t="shared" si="1"/>
        <v>.</v>
      </c>
      <c r="S7" s="324" t="str">
        <f t="shared" si="1"/>
        <v>.</v>
      </c>
      <c r="T7" s="324" t="str">
        <f t="shared" si="1"/>
        <v>.</v>
      </c>
      <c r="U7" s="324" t="str">
        <f t="shared" si="1"/>
        <v>.</v>
      </c>
      <c r="V7" s="324" t="str">
        <f t="shared" si="1"/>
        <v>.</v>
      </c>
      <c r="W7" s="324" t="str">
        <f t="shared" si="1"/>
        <v>.</v>
      </c>
    </row>
    <row r="8" spans="1:23" ht="12.75">
      <c r="A8" s="24" t="s">
        <v>14</v>
      </c>
      <c r="B8" s="25">
        <f>SUM(kuwait!B8,oman!B8,qatar!B8,'saudi arabia'!B8,UAE!B8)</f>
        <v>118619.30968835932</v>
      </c>
      <c r="C8" s="25">
        <f>SUM(kuwait!C8,oman!C8,qatar!C8,'saudi arabia'!C8,UAE!C8)</f>
        <v>164465.79147067413</v>
      </c>
      <c r="D8" s="25">
        <f>SUM(kuwait!D8,oman!D8,qatar!D8,'saudi arabia'!D8,UAE!D8)</f>
        <v>137876.2155143685</v>
      </c>
      <c r="E8" s="25">
        <f>SUM(kuwait!E8,oman!E8,qatar!E8,'saudi arabia'!E8,UAE!E8)</f>
        <v>159475.674731935</v>
      </c>
      <c r="F8" s="179">
        <f>SUM(kuwait!F8,oman!F8,qatar!F8,'saudi arabia'!F8,UAE!F8)</f>
        <v>188035.8668347245</v>
      </c>
      <c r="G8" s="25">
        <f>SUM(kuwait!G8,oman!G8,qatar!G8,'saudi arabia'!G8,UAE!G8)</f>
        <v>88391.4959497519</v>
      </c>
      <c r="H8" s="25">
        <f>SUM(kuwait!H8,oman!H8,qatar!H8,'saudi arabia'!H8,UAE!H8)</f>
        <v>257621.55915157942</v>
      </c>
      <c r="I8" s="25">
        <f>SUM(kuwait!I8,oman!I8,qatar!I8,'saudi arabia'!I8,UAE!I8)</f>
        <v>198634.83901221814</v>
      </c>
      <c r="J8" s="25">
        <f>SUM(kuwait!J8,oman!J8,qatar!J8,'saudi arabia'!J8,UAE!J8)</f>
        <v>265828.7021087153</v>
      </c>
      <c r="K8" s="179">
        <f>SUM(kuwait!K8,oman!K8,qatar!K8,'saudi arabia'!K8,UAE!K8)</f>
        <v>357575.9570176365</v>
      </c>
      <c r="L8" s="26" t="s">
        <v>15</v>
      </c>
      <c r="N8" s="324" t="str">
        <f t="shared" si="2"/>
        <v>.</v>
      </c>
      <c r="O8" s="324" t="str">
        <f t="shared" si="1"/>
        <v>.</v>
      </c>
      <c r="P8" s="324" t="str">
        <f t="shared" si="1"/>
        <v>.</v>
      </c>
      <c r="Q8" s="324" t="str">
        <f t="shared" si="1"/>
        <v>.</v>
      </c>
      <c r="R8" s="324" t="str">
        <f t="shared" si="1"/>
        <v>.</v>
      </c>
      <c r="S8" s="324" t="str">
        <f t="shared" si="1"/>
        <v>.</v>
      </c>
      <c r="T8" s="324" t="str">
        <f t="shared" si="1"/>
        <v>.</v>
      </c>
      <c r="U8" s="324" t="str">
        <f t="shared" si="1"/>
        <v>.</v>
      </c>
      <c r="V8" s="324" t="str">
        <f t="shared" si="1"/>
        <v>.</v>
      </c>
      <c r="W8" s="324" t="str">
        <f t="shared" si="1"/>
        <v>.</v>
      </c>
    </row>
    <row r="9" spans="1:23" ht="12.75">
      <c r="A9" s="24" t="s">
        <v>209</v>
      </c>
      <c r="B9" s="25">
        <f>SUM(kuwait!B9,oman!B9,qatar!B9,'saudi arabia'!B9,UAE!B9)</f>
        <v>1.43335227672</v>
      </c>
      <c r="C9" s="25">
        <f>SUM(kuwait!C9,oman!C9,qatar!C9,'saudi arabia'!C9,UAE!C9)</f>
        <v>0</v>
      </c>
      <c r="D9" s="25">
        <f>SUM(kuwait!D9,oman!D9,qatar!D9,'saudi arabia'!D9,UAE!D9)</f>
        <v>1.5662057309250002</v>
      </c>
      <c r="E9" s="25">
        <f>SUM(kuwait!E9,oman!E9,qatar!E9,'saudi arabia'!E9,UAE!E9)</f>
        <v>0.30795434232</v>
      </c>
      <c r="F9" s="179">
        <f>SUM(kuwait!F9,oman!F9,qatar!F9,'saudi arabia'!F9,UAE!F9)</f>
        <v>1.1314958896576999</v>
      </c>
      <c r="G9" s="25">
        <f>SUM(kuwait!G9,oman!G9,qatar!G9,'saudi arabia'!G9,UAE!G9)</f>
        <v>150344.4782739351</v>
      </c>
      <c r="H9" s="25">
        <f>SUM(kuwait!H9,oman!H9,qatar!H9,'saudi arabia'!H9,UAE!H9)</f>
        <v>461374.4957711289</v>
      </c>
      <c r="I9" s="25">
        <f>SUM(kuwait!I9,oman!I9,qatar!I9,'saudi arabia'!I9,UAE!I9)</f>
        <v>271850.8800648376</v>
      </c>
      <c r="J9" s="25">
        <f>SUM(kuwait!J9,oman!J9,qatar!J9,'saudi arabia'!J9,UAE!J9)</f>
        <v>346820.1145449399</v>
      </c>
      <c r="K9" s="179">
        <f>SUM(kuwait!K9,oman!K9,qatar!K9,'saudi arabia'!K9,UAE!K9)</f>
        <v>456348.6171027636</v>
      </c>
      <c r="L9" s="26" t="s">
        <v>210</v>
      </c>
      <c r="N9" s="324" t="str">
        <f t="shared" si="2"/>
        <v>.</v>
      </c>
      <c r="O9" s="324" t="str">
        <f t="shared" si="1"/>
        <v>x</v>
      </c>
      <c r="P9" s="324" t="str">
        <f t="shared" si="1"/>
        <v>.</v>
      </c>
      <c r="Q9" s="324" t="str">
        <f t="shared" si="1"/>
        <v>.</v>
      </c>
      <c r="R9" s="324" t="str">
        <f t="shared" si="1"/>
        <v>.</v>
      </c>
      <c r="S9" s="324" t="str">
        <f t="shared" si="1"/>
        <v>.</v>
      </c>
      <c r="T9" s="324" t="str">
        <f t="shared" si="1"/>
        <v>.</v>
      </c>
      <c r="U9" s="324" t="str">
        <f t="shared" si="1"/>
        <v>.</v>
      </c>
      <c r="V9" s="324" t="str">
        <f t="shared" si="1"/>
        <v>.</v>
      </c>
      <c r="W9" s="324" t="str">
        <f t="shared" si="1"/>
        <v>.</v>
      </c>
    </row>
    <row r="10" spans="1:23" ht="13.5" thickBot="1">
      <c r="A10" s="27" t="s">
        <v>244</v>
      </c>
      <c r="B10" s="21">
        <f>SUM(kuwait!B10,oman!B10,qatar!B10,'saudi arabia'!B10,UAE!B10)</f>
        <v>1379.5389566737567</v>
      </c>
      <c r="C10" s="21">
        <f>SUM(kuwait!C10,oman!C10,qatar!C10,'saudi arabia'!C10,UAE!C10)</f>
        <v>9734.89936382433</v>
      </c>
      <c r="D10" s="21">
        <f>SUM(kuwait!D10,oman!D10,qatar!D10,'saudi arabia'!D10,UAE!D10)</f>
        <v>7771.338162227032</v>
      </c>
      <c r="E10" s="21">
        <f>SUM(kuwait!E10,oman!E10,qatar!E10,'saudi arabia'!E10,UAE!E10)</f>
        <v>6908.616649725154</v>
      </c>
      <c r="F10" s="178">
        <f>SUM(kuwait!F10,oman!F10,qatar!F10,'saudi arabia'!F10,UAE!F10)</f>
        <v>7003.228131991684</v>
      </c>
      <c r="G10" s="21">
        <f>SUM(kuwait!G10,oman!G10,qatar!G10,'saudi arabia'!G10,UAE!G10)</f>
        <v>22742.4018138976</v>
      </c>
      <c r="H10" s="21">
        <f>SUM(kuwait!H10,oman!H10,qatar!H10,'saudi arabia'!H10,UAE!H10)</f>
        <v>32912.005517439895</v>
      </c>
      <c r="I10" s="21">
        <f>SUM(kuwait!I10,oman!I10,qatar!I10,'saudi arabia'!I10,UAE!I10)</f>
        <v>28597.540666904133</v>
      </c>
      <c r="J10" s="21">
        <f>SUM(kuwait!J10,oman!J10,qatar!J10,'saudi arabia'!J10,UAE!J10)</f>
        <v>59103.1312569079</v>
      </c>
      <c r="K10" s="178">
        <f>SUM(kuwait!K10,oman!K10,qatar!K10,'saudi arabia'!K10,UAE!K10)</f>
        <v>2477.9743659570595</v>
      </c>
      <c r="L10" s="28" t="s">
        <v>303</v>
      </c>
      <c r="N10" s="324" t="str">
        <f t="shared" si="2"/>
        <v>.</v>
      </c>
      <c r="O10" s="324" t="str">
        <f t="shared" si="1"/>
        <v>.</v>
      </c>
      <c r="P10" s="324" t="str">
        <f t="shared" si="1"/>
        <v>.</v>
      </c>
      <c r="Q10" s="324" t="str">
        <f t="shared" si="1"/>
        <v>.</v>
      </c>
      <c r="R10" s="324" t="str">
        <f t="shared" si="1"/>
        <v>.</v>
      </c>
      <c r="S10" s="324" t="str">
        <f t="shared" si="1"/>
        <v>.</v>
      </c>
      <c r="T10" s="324" t="str">
        <f t="shared" si="1"/>
        <v>.</v>
      </c>
      <c r="U10" s="324" t="str">
        <f t="shared" si="1"/>
        <v>.</v>
      </c>
      <c r="V10" s="324" t="str">
        <f t="shared" si="1"/>
        <v>.</v>
      </c>
      <c r="W10" s="324" t="str">
        <f t="shared" si="1"/>
        <v>.</v>
      </c>
    </row>
    <row r="11" spans="1:23" s="16" customFormat="1" ht="19.5" thickBot="1">
      <c r="A11" s="29" t="s">
        <v>20</v>
      </c>
      <c r="B11" s="30">
        <f>SUM(kuwait!B11,oman!B11,qatar!B11,'saudi arabia'!B11,UAE!B11)</f>
        <v>82699.88615511646</v>
      </c>
      <c r="C11" s="30">
        <f>SUM(kuwait!C11,oman!C11,qatar!C11,'saudi arabia'!C11,UAE!C11)</f>
        <v>104876.20920177473</v>
      </c>
      <c r="D11" s="30">
        <f>SUM(kuwait!D11,oman!D11,qatar!D11,'saudi arabia'!D11,UAE!D11)</f>
        <v>83278.45510434432</v>
      </c>
      <c r="E11" s="30">
        <f>SUM(kuwait!E11,oman!E11,qatar!E11,'saudi arabia'!E11,UAE!E11)</f>
        <v>85220.89344105989</v>
      </c>
      <c r="F11" s="182">
        <f>SUM(kuwait!F11,oman!F11,qatar!F11,'saudi arabia'!F11,UAE!F11)</f>
        <v>92190.88941858077</v>
      </c>
      <c r="G11" s="30">
        <f>SUM(kuwait!G11,oman!G11,qatar!G11,'saudi arabia'!G11,UAE!G11)</f>
        <v>11284.691634131881</v>
      </c>
      <c r="H11" s="30">
        <f>SUM(kuwait!H11,oman!H11,qatar!H11,'saudi arabia'!H11,UAE!H11)</f>
        <v>44966.67491885117</v>
      </c>
      <c r="I11" s="30">
        <f>SUM(kuwait!I11,oman!I11,qatar!I11,'saudi arabia'!I11,UAE!I11)</f>
        <v>29447.33114318562</v>
      </c>
      <c r="J11" s="30">
        <f>SUM(kuwait!J11,oman!J11,qatar!J11,'saudi arabia'!J11,UAE!J11)</f>
        <v>44153.12825489329</v>
      </c>
      <c r="K11" s="182">
        <f>SUM(kuwait!K11,oman!K11,qatar!K11,'saudi arabia'!K11,UAE!K11)</f>
        <v>73888.36647547105</v>
      </c>
      <c r="L11" s="31" t="s">
        <v>21</v>
      </c>
      <c r="M11" s="15"/>
      <c r="N11" s="324" t="str">
        <f t="shared" si="2"/>
        <v>.</v>
      </c>
      <c r="O11" s="324" t="str">
        <f t="shared" si="1"/>
        <v>.</v>
      </c>
      <c r="P11" s="324" t="str">
        <f t="shared" si="1"/>
        <v>.</v>
      </c>
      <c r="Q11" s="324" t="str">
        <f t="shared" si="1"/>
        <v>.</v>
      </c>
      <c r="R11" s="324" t="str">
        <f t="shared" si="1"/>
        <v>.</v>
      </c>
      <c r="S11" s="324" t="str">
        <f t="shared" si="1"/>
        <v>.</v>
      </c>
      <c r="T11" s="324" t="str">
        <f t="shared" si="1"/>
        <v>.</v>
      </c>
      <c r="U11" s="324" t="str">
        <f t="shared" si="1"/>
        <v>.</v>
      </c>
      <c r="V11" s="324" t="str">
        <f t="shared" si="1"/>
        <v>.</v>
      </c>
      <c r="W11" s="324" t="str">
        <f t="shared" si="1"/>
        <v>.</v>
      </c>
    </row>
    <row r="12" spans="1:23" s="16" customFormat="1" ht="15" thickBot="1">
      <c r="A12" s="32" t="s">
        <v>246</v>
      </c>
      <c r="B12" s="33">
        <f>SUM(kuwait!B12,oman!B12,qatar!B12,'saudi arabia'!B12,UAE!B12)</f>
        <v>75632.70118016208</v>
      </c>
      <c r="C12" s="33">
        <f>SUM(kuwait!C12,oman!C12,qatar!C12,'saudi arabia'!C12,UAE!C12)</f>
        <v>94356.91943593131</v>
      </c>
      <c r="D12" s="33">
        <f>SUM(kuwait!D12,oman!D12,qatar!D12,'saudi arabia'!D12,UAE!D12)</f>
        <v>76430.4815363336</v>
      </c>
      <c r="E12" s="33">
        <f>SUM(kuwait!E12,oman!E12,qatar!E12,'saudi arabia'!E12,UAE!E12)</f>
        <v>77039.30784873551</v>
      </c>
      <c r="F12" s="67">
        <f>SUM(kuwait!F12,oman!F12,qatar!F12,'saudi arabia'!F12,UAE!F12)</f>
        <v>82759.75332818301</v>
      </c>
      <c r="G12" s="33">
        <f>SUM(kuwait!G12,oman!G12,qatar!G12,'saudi arabia'!G12,UAE!G12)</f>
        <v>9848.810409131656</v>
      </c>
      <c r="H12" s="33">
        <f>SUM(kuwait!H12,oman!H12,qatar!H12,'saudi arabia'!H12,UAE!H12)</f>
        <v>43075.52810321204</v>
      </c>
      <c r="I12" s="33">
        <f>SUM(kuwait!I12,oman!I12,qatar!I12,'saudi arabia'!I12,UAE!I12)</f>
        <v>28670.457990601593</v>
      </c>
      <c r="J12" s="33">
        <f>SUM(kuwait!J12,oman!J12,qatar!J12,'saudi arabia'!J12,UAE!J12)</f>
        <v>43020.66541795699</v>
      </c>
      <c r="K12" s="67">
        <f>SUM(kuwait!K12,oman!K12,qatar!K12,'saudi arabia'!K12,UAE!K12)</f>
        <v>72411.64591221017</v>
      </c>
      <c r="L12" s="35" t="s">
        <v>247</v>
      </c>
      <c r="M12" s="15"/>
      <c r="N12" s="324" t="str">
        <f t="shared" si="2"/>
        <v>.</v>
      </c>
      <c r="O12" s="324" t="str">
        <f t="shared" si="1"/>
        <v>.</v>
      </c>
      <c r="P12" s="324" t="str">
        <f t="shared" si="1"/>
        <v>.</v>
      </c>
      <c r="Q12" s="324" t="str">
        <f t="shared" si="1"/>
        <v>.</v>
      </c>
      <c r="R12" s="324" t="str">
        <f t="shared" si="1"/>
        <v>.</v>
      </c>
      <c r="S12" s="324" t="str">
        <f t="shared" si="1"/>
        <v>.</v>
      </c>
      <c r="T12" s="324" t="str">
        <f t="shared" si="1"/>
        <v>.</v>
      </c>
      <c r="U12" s="324" t="str">
        <f t="shared" si="1"/>
        <v>.</v>
      </c>
      <c r="V12" s="324" t="str">
        <f t="shared" si="1"/>
        <v>.</v>
      </c>
      <c r="W12" s="324" t="str">
        <f t="shared" si="1"/>
        <v>.</v>
      </c>
    </row>
    <row r="13" spans="1:23" ht="12.75">
      <c r="A13" s="20" t="s">
        <v>24</v>
      </c>
      <c r="B13" s="22">
        <f>SUM(kuwait!B13,oman!B13,qatar!B13,'saudi arabia'!B13,UAE!B13)</f>
        <v>72690.02055947512</v>
      </c>
      <c r="C13" s="22">
        <f>SUM(kuwait!C13,oman!C13,qatar!C13,'saudi arabia'!C13,UAE!C13)</f>
        <v>89665.92888660403</v>
      </c>
      <c r="D13" s="22">
        <f>SUM(kuwait!D13,oman!D13,qatar!D13,'saudi arabia'!D13,UAE!D13)</f>
        <v>73729.26284195813</v>
      </c>
      <c r="E13" s="22">
        <f>SUM(kuwait!E13,oman!E13,qatar!E13,'saudi arabia'!E13,UAE!E13)</f>
        <v>73331.84286591604</v>
      </c>
      <c r="F13" s="202">
        <f>SUM(kuwait!F13,oman!F13,qatar!F13,'saudi arabia'!F13,UAE!F13)</f>
        <v>77989.39051573808</v>
      </c>
      <c r="G13" s="22">
        <f>SUM(kuwait!G13,oman!G13,qatar!G13,'saudi arabia'!G13,UAE!G13)</f>
        <v>8284.907150108806</v>
      </c>
      <c r="H13" s="22">
        <f>SUM(kuwait!H13,oman!H13,qatar!H13,'saudi arabia'!H13,UAE!H13)</f>
        <v>40874.255111553975</v>
      </c>
      <c r="I13" s="22">
        <f>SUM(kuwait!I13,oman!I13,qatar!I13,'saudi arabia'!I13,UAE!I13)</f>
        <v>24305.733326203637</v>
      </c>
      <c r="J13" s="22">
        <f>SUM(kuwait!J13,oman!J13,qatar!J13,'saudi arabia'!J13,UAE!J13)</f>
        <v>38037.798154897275</v>
      </c>
      <c r="K13" s="202">
        <f>SUM(kuwait!K13,oman!K13,qatar!K13,'saudi arabia'!K13,UAE!K13)</f>
        <v>67928.38367583485</v>
      </c>
      <c r="L13" s="254" t="s">
        <v>215</v>
      </c>
      <c r="N13" s="324" t="str">
        <f t="shared" si="2"/>
        <v>.</v>
      </c>
      <c r="O13" s="324" t="str">
        <f t="shared" si="1"/>
        <v>.</v>
      </c>
      <c r="P13" s="324" t="str">
        <f t="shared" si="1"/>
        <v>.</v>
      </c>
      <c r="Q13" s="324" t="str">
        <f t="shared" si="1"/>
        <v>.</v>
      </c>
      <c r="R13" s="324" t="str">
        <f t="shared" si="1"/>
        <v>.</v>
      </c>
      <c r="S13" s="324" t="str">
        <f t="shared" si="1"/>
        <v>.</v>
      </c>
      <c r="T13" s="324" t="str">
        <f t="shared" si="1"/>
        <v>.</v>
      </c>
      <c r="U13" s="324" t="str">
        <f t="shared" si="1"/>
        <v>.</v>
      </c>
      <c r="V13" s="324" t="str">
        <f t="shared" si="1"/>
        <v>.</v>
      </c>
      <c r="W13" s="324" t="str">
        <f t="shared" si="1"/>
        <v>.</v>
      </c>
    </row>
    <row r="14" spans="1:23" ht="12.75">
      <c r="A14" s="39" t="s">
        <v>26</v>
      </c>
      <c r="B14" s="21">
        <f>SUM(kuwait!B14,oman!B14,qatar!B14,'saudi arabia'!B14,UAE!B14)</f>
        <v>69458.9330587445</v>
      </c>
      <c r="C14" s="21">
        <f>SUM(kuwait!C14,oman!C14,qatar!C14,'saudi arabia'!C14,UAE!C14)</f>
        <v>84992.82697086148</v>
      </c>
      <c r="D14" s="21">
        <f>SUM(kuwait!D14,oman!D14,qatar!D14,'saudi arabia'!D14,UAE!D14)</f>
        <v>70230.70950654156</v>
      </c>
      <c r="E14" s="21">
        <f>SUM(kuwait!E14,oman!E14,qatar!E14,'saudi arabia'!E14,UAE!E14)</f>
        <v>69518.0429270583</v>
      </c>
      <c r="F14" s="178">
        <f>SUM(kuwait!F14,oman!F14,qatar!F14,'saudi arabia'!F14,UAE!F14)</f>
        <v>73852.35133004357</v>
      </c>
      <c r="G14" s="21">
        <f>SUM(kuwait!G14,oman!G14,qatar!G14,'saudi arabia'!G14,UAE!G14)</f>
        <v>7848.950754195683</v>
      </c>
      <c r="H14" s="21">
        <f>SUM(kuwait!H14,oman!H14,qatar!H14,'saudi arabia'!H14,UAE!H14)</f>
        <v>39911.42019681101</v>
      </c>
      <c r="I14" s="21">
        <f>SUM(kuwait!I14,oman!I14,qatar!I14,'saudi arabia'!I14,UAE!I14)</f>
        <v>23965.609477161288</v>
      </c>
      <c r="J14" s="21">
        <f>SUM(kuwait!J14,oman!J14,qatar!J14,'saudi arabia'!J14,UAE!J14)</f>
        <v>37538.68303898418</v>
      </c>
      <c r="K14" s="178">
        <f>SUM(kuwait!K14,oman!K14,qatar!K14,'saudi arabia'!K14,UAE!K14)</f>
        <v>67090.5522399545</v>
      </c>
      <c r="L14" s="40" t="s">
        <v>27</v>
      </c>
      <c r="N14" s="324" t="str">
        <f t="shared" si="2"/>
        <v>.</v>
      </c>
      <c r="O14" s="324" t="str">
        <f t="shared" si="1"/>
        <v>.</v>
      </c>
      <c r="P14" s="324" t="str">
        <f t="shared" si="1"/>
        <v>.</v>
      </c>
      <c r="Q14" s="324" t="str">
        <f t="shared" si="1"/>
        <v>.</v>
      </c>
      <c r="R14" s="324" t="str">
        <f t="shared" si="1"/>
        <v>.</v>
      </c>
      <c r="S14" s="324" t="str">
        <f t="shared" si="1"/>
        <v>.</v>
      </c>
      <c r="T14" s="324" t="str">
        <f t="shared" si="1"/>
        <v>.</v>
      </c>
      <c r="U14" s="324" t="str">
        <f t="shared" si="1"/>
        <v>.</v>
      </c>
      <c r="V14" s="324" t="str">
        <f t="shared" si="1"/>
        <v>.</v>
      </c>
      <c r="W14" s="324" t="str">
        <f t="shared" si="1"/>
        <v>.</v>
      </c>
    </row>
    <row r="15" spans="1:23" ht="12.75">
      <c r="A15" s="41" t="s">
        <v>28</v>
      </c>
      <c r="B15" s="42">
        <f>SUM(kuwait!B15,oman!B15,qatar!B15,'saudi arabia'!B15,UAE!B15)</f>
        <v>1640.5328246664747</v>
      </c>
      <c r="C15" s="42">
        <f>SUM(kuwait!C15,oman!C15,qatar!C15,'saudi arabia'!C15,UAE!C15)</f>
        <v>2054.816575083864</v>
      </c>
      <c r="D15" s="42">
        <f>SUM(kuwait!D15,oman!D15,qatar!D15,'saudi arabia'!D15,UAE!D15)</f>
        <v>1983.1329586889112</v>
      </c>
      <c r="E15" s="42">
        <f>SUM(kuwait!E15,oman!E15,qatar!E15,'saudi arabia'!E15,UAE!E15)</f>
        <v>1703.3438310221354</v>
      </c>
      <c r="F15" s="185">
        <f>SUM(kuwait!F15,oman!F15,qatar!F15,'saudi arabia'!F15,UAE!F15)</f>
        <v>2093.085174459813</v>
      </c>
      <c r="G15" s="42">
        <f>SUM(kuwait!G15,oman!G15,qatar!G15,'saudi arabia'!G15,UAE!G15)</f>
        <v>27.092254170750472</v>
      </c>
      <c r="H15" s="42">
        <f>SUM(kuwait!H15,oman!H15,qatar!H15,'saudi arabia'!H15,UAE!H15)</f>
        <v>53.97571680450086</v>
      </c>
      <c r="I15" s="42">
        <f>SUM(kuwait!I15,oman!I15,qatar!I15,'saudi arabia'!I15,UAE!I15)</f>
        <v>31.40595491035331</v>
      </c>
      <c r="J15" s="42">
        <f>SUM(kuwait!J15,oman!J15,qatar!J15,'saudi arabia'!J15,UAE!J15)</f>
        <v>26.087014696590813</v>
      </c>
      <c r="K15" s="185">
        <f>SUM(kuwait!K15,oman!K15,qatar!K15,'saudi arabia'!K15,UAE!K15)</f>
        <v>40.96802534130326</v>
      </c>
      <c r="L15" s="43" t="s">
        <v>29</v>
      </c>
      <c r="N15" s="324" t="str">
        <f t="shared" si="2"/>
        <v>.</v>
      </c>
      <c r="O15" s="324" t="str">
        <f t="shared" si="1"/>
        <v>.</v>
      </c>
      <c r="P15" s="324" t="str">
        <f t="shared" si="1"/>
        <v>.</v>
      </c>
      <c r="Q15" s="324" t="str">
        <f t="shared" si="1"/>
        <v>.</v>
      </c>
      <c r="R15" s="324" t="str">
        <f t="shared" si="1"/>
        <v>.</v>
      </c>
      <c r="S15" s="324" t="str">
        <f t="shared" si="1"/>
        <v>.</v>
      </c>
      <c r="T15" s="324" t="str">
        <f t="shared" si="1"/>
        <v>.</v>
      </c>
      <c r="U15" s="324" t="str">
        <f t="shared" si="1"/>
        <v>.</v>
      </c>
      <c r="V15" s="324" t="str">
        <f t="shared" si="1"/>
        <v>.</v>
      </c>
      <c r="W15" s="324" t="str">
        <f t="shared" si="1"/>
        <v>.</v>
      </c>
    </row>
    <row r="16" spans="1:23" ht="12.75">
      <c r="A16" s="41" t="s">
        <v>30</v>
      </c>
      <c r="B16" s="42">
        <f>SUM(kuwait!B16,oman!B16,qatar!B16,'saudi arabia'!B16,UAE!B16)</f>
        <v>3485.152098316963</v>
      </c>
      <c r="C16" s="42">
        <f>SUM(kuwait!C16,oman!C16,qatar!C16,'saudi arabia'!C16,UAE!C16)</f>
        <v>4881.066744460584</v>
      </c>
      <c r="D16" s="42">
        <f>SUM(kuwait!D16,oman!D16,qatar!D16,'saudi arabia'!D16,UAE!D16)</f>
        <v>3672.8605921585486</v>
      </c>
      <c r="E16" s="42">
        <f>SUM(kuwait!E16,oman!E16,qatar!E16,'saudi arabia'!E16,UAE!E16)</f>
        <v>3660.5533304894307</v>
      </c>
      <c r="F16" s="185">
        <f>SUM(kuwait!F16,oman!F16,qatar!F16,'saudi arabia'!F16,UAE!F16)</f>
        <v>4631.405791285983</v>
      </c>
      <c r="G16" s="42">
        <f>SUM(kuwait!G16,oman!G16,qatar!G16,'saudi arabia'!G16,UAE!G16)</f>
        <v>2371.2796515266577</v>
      </c>
      <c r="H16" s="42">
        <f>SUM(kuwait!H16,oman!H16,qatar!H16,'saudi arabia'!H16,UAE!H16)</f>
        <v>6384.88554159164</v>
      </c>
      <c r="I16" s="42">
        <f>SUM(kuwait!I16,oman!I16,qatar!I16,'saudi arabia'!I16,UAE!I16)</f>
        <v>4653.973604662162</v>
      </c>
      <c r="J16" s="42">
        <f>SUM(kuwait!J16,oman!J16,qatar!J16,'saudi arabia'!J16,UAE!J16)</f>
        <v>5897.604079870052</v>
      </c>
      <c r="K16" s="185">
        <f>SUM(kuwait!K16,oman!K16,qatar!K16,'saudi arabia'!K16,UAE!K16)</f>
        <v>9448.289375662522</v>
      </c>
      <c r="L16" s="43" t="s">
        <v>31</v>
      </c>
      <c r="N16" s="324" t="str">
        <f t="shared" si="2"/>
        <v>.</v>
      </c>
      <c r="O16" s="324" t="str">
        <f t="shared" si="1"/>
        <v>.</v>
      </c>
      <c r="P16" s="324" t="str">
        <f t="shared" si="1"/>
        <v>.</v>
      </c>
      <c r="Q16" s="324" t="str">
        <f t="shared" si="1"/>
        <v>.</v>
      </c>
      <c r="R16" s="324" t="str">
        <f t="shared" si="1"/>
        <v>.</v>
      </c>
      <c r="S16" s="324" t="str">
        <f t="shared" si="1"/>
        <v>.</v>
      </c>
      <c r="T16" s="324" t="str">
        <f t="shared" si="1"/>
        <v>.</v>
      </c>
      <c r="U16" s="324" t="str">
        <f t="shared" si="1"/>
        <v>.</v>
      </c>
      <c r="V16" s="324" t="str">
        <f t="shared" si="1"/>
        <v>.</v>
      </c>
      <c r="W16" s="324" t="str">
        <f t="shared" si="1"/>
        <v>.</v>
      </c>
    </row>
    <row r="17" spans="1:23" ht="12.75">
      <c r="A17" s="41" t="s">
        <v>32</v>
      </c>
      <c r="B17" s="42">
        <f>SUM(kuwait!B17,oman!B17,qatar!B17,'saudi arabia'!B17,UAE!B17)</f>
        <v>844.1340768634601</v>
      </c>
      <c r="C17" s="42">
        <f>SUM(kuwait!C17,oman!C17,qatar!C17,'saudi arabia'!C17,UAE!C17)</f>
        <v>972.6786165599161</v>
      </c>
      <c r="D17" s="42">
        <f>SUM(kuwait!D17,oman!D17,qatar!D17,'saudi arabia'!D17,UAE!D17)</f>
        <v>967.4201931989389</v>
      </c>
      <c r="E17" s="42">
        <f>SUM(kuwait!E17,oman!E17,qatar!E17,'saudi arabia'!E17,UAE!E17)</f>
        <v>1168.3170185833994</v>
      </c>
      <c r="F17" s="185">
        <f>SUM(kuwait!F17,oman!F17,qatar!F17,'saudi arabia'!F17,UAE!F17)</f>
        <v>1175.2545601946251</v>
      </c>
      <c r="G17" s="21">
        <f>SUM(kuwait!G17,oman!G17,qatar!G17,'saudi arabia'!G17,UAE!G17)</f>
        <v>31.949091632867734</v>
      </c>
      <c r="H17" s="21">
        <f>SUM(kuwait!H17,oman!H17,qatar!H17,'saudi arabia'!H17,UAE!H17)</f>
        <v>32.52491698091553</v>
      </c>
      <c r="I17" s="21">
        <f>SUM(kuwait!I17,oman!I17,qatar!I17,'saudi arabia'!I17,UAE!I17)</f>
        <v>48.19841429767489</v>
      </c>
      <c r="J17" s="21">
        <f>SUM(kuwait!J17,oman!J17,qatar!J17,'saudi arabia'!J17,UAE!J17)</f>
        <v>33.511290619085806</v>
      </c>
      <c r="K17" s="178">
        <f>SUM(kuwait!K17,oman!K17,qatar!K17,'saudi arabia'!K17,UAE!K17)</f>
        <v>105.82129259475487</v>
      </c>
      <c r="L17" s="43" t="s">
        <v>305</v>
      </c>
      <c r="N17" s="324" t="str">
        <f t="shared" si="2"/>
        <v>.</v>
      </c>
      <c r="O17" s="324" t="str">
        <f t="shared" si="1"/>
        <v>.</v>
      </c>
      <c r="P17" s="324" t="str">
        <f t="shared" si="1"/>
        <v>.</v>
      </c>
      <c r="Q17" s="324" t="str">
        <f t="shared" si="1"/>
        <v>.</v>
      </c>
      <c r="R17" s="324" t="str">
        <f t="shared" si="1"/>
        <v>.</v>
      </c>
      <c r="S17" s="324" t="str">
        <f t="shared" si="1"/>
        <v>.</v>
      </c>
      <c r="T17" s="324" t="str">
        <f t="shared" si="1"/>
        <v>.</v>
      </c>
      <c r="U17" s="324" t="str">
        <f t="shared" si="1"/>
        <v>.</v>
      </c>
      <c r="V17" s="324" t="str">
        <f t="shared" si="1"/>
        <v>.</v>
      </c>
      <c r="W17" s="324" t="str">
        <f t="shared" si="1"/>
        <v>.</v>
      </c>
    </row>
    <row r="18" spans="1:23" ht="12.75">
      <c r="A18" s="41" t="s">
        <v>34</v>
      </c>
      <c r="B18" s="42">
        <f>SUM(kuwait!B18,oman!B18,qatar!B18,'saudi arabia'!B18,UAE!B18)</f>
        <v>2267.0776268632662</v>
      </c>
      <c r="C18" s="42">
        <f>SUM(kuwait!C18,oman!C18,qatar!C18,'saudi arabia'!C18,UAE!C18)</f>
        <v>2619.830056765515</v>
      </c>
      <c r="D18" s="42">
        <f>SUM(kuwait!D18,oman!D18,qatar!D18,'saudi arabia'!D18,UAE!D18)</f>
        <v>1375.5242073747236</v>
      </c>
      <c r="E18" s="42">
        <f>SUM(kuwait!E18,oman!E18,qatar!E18,'saudi arabia'!E18,UAE!E18)</f>
        <v>862.6433235823819</v>
      </c>
      <c r="F18" s="185">
        <f>SUM(kuwait!F18,oman!F18,qatar!F18,'saudi arabia'!F18,UAE!F18)</f>
        <v>1046.7160927246005</v>
      </c>
      <c r="G18" s="42">
        <f>SUM(kuwait!G18,oman!G18,qatar!G18,'saudi arabia'!G18,UAE!G18)</f>
        <v>88.2029598432192</v>
      </c>
      <c r="H18" s="42">
        <f>SUM(kuwait!H18,oman!H18,qatar!H18,'saudi arabia'!H18,UAE!H18)</f>
        <v>152.9435119139257</v>
      </c>
      <c r="I18" s="42">
        <f>SUM(kuwait!I18,oman!I18,qatar!I18,'saudi arabia'!I18,UAE!I18)</f>
        <v>85.67562643122274</v>
      </c>
      <c r="J18" s="42">
        <f>SUM(kuwait!J18,oman!J18,qatar!J18,'saudi arabia'!J18,UAE!J18)</f>
        <v>91.86210588234854</v>
      </c>
      <c r="K18" s="185">
        <f>SUM(kuwait!K18,oman!K18,qatar!K18,'saudi arabia'!K18,UAE!K18)</f>
        <v>113.80362888511299</v>
      </c>
      <c r="L18" s="43" t="s">
        <v>35</v>
      </c>
      <c r="N18" s="324" t="str">
        <f t="shared" si="2"/>
        <v>.</v>
      </c>
      <c r="O18" s="324" t="str">
        <f t="shared" si="1"/>
        <v>.</v>
      </c>
      <c r="P18" s="324" t="str">
        <f t="shared" si="1"/>
        <v>.</v>
      </c>
      <c r="Q18" s="324" t="str">
        <f t="shared" si="1"/>
        <v>.</v>
      </c>
      <c r="R18" s="324" t="str">
        <f t="shared" si="1"/>
        <v>.</v>
      </c>
      <c r="S18" s="324" t="str">
        <f t="shared" si="1"/>
        <v>.</v>
      </c>
      <c r="T18" s="324" t="str">
        <f t="shared" si="1"/>
        <v>.</v>
      </c>
      <c r="U18" s="324" t="str">
        <f t="shared" si="1"/>
        <v>.</v>
      </c>
      <c r="V18" s="324" t="str">
        <f t="shared" si="1"/>
        <v>.</v>
      </c>
      <c r="W18" s="324" t="str">
        <f t="shared" si="1"/>
        <v>.</v>
      </c>
    </row>
    <row r="19" spans="1:23" ht="12.75">
      <c r="A19" s="41" t="s">
        <v>36</v>
      </c>
      <c r="B19" s="42">
        <f>SUM(kuwait!B19,oman!B19,qatar!B19,'saudi arabia'!B19,UAE!B19)</f>
        <v>7917.326025608065</v>
      </c>
      <c r="C19" s="42">
        <f>SUM(kuwait!C19,oman!C19,qatar!C19,'saudi arabia'!C19,UAE!C19)</f>
        <v>9644.115670737187</v>
      </c>
      <c r="D19" s="42">
        <f>SUM(kuwait!D19,oman!D19,qatar!D19,'saudi arabia'!D19,UAE!D19)</f>
        <v>9625.724199578424</v>
      </c>
      <c r="E19" s="42">
        <f>SUM(kuwait!E19,oman!E19,qatar!E19,'saudi arabia'!E19,UAE!E19)</f>
        <v>9925.998901046956</v>
      </c>
      <c r="F19" s="185">
        <f>SUM(kuwait!F19,oman!F19,qatar!F19,'saudi arabia'!F19,UAE!F19)</f>
        <v>10315.449639741211</v>
      </c>
      <c r="G19" s="42">
        <f>SUM(kuwait!G19,oman!G19,qatar!G19,'saudi arabia'!G19,UAE!G19)</f>
        <v>486.30216605618443</v>
      </c>
      <c r="H19" s="42">
        <f>SUM(kuwait!H19,oman!H19,qatar!H19,'saudi arabia'!H19,UAE!H19)</f>
        <v>5358.802634005513</v>
      </c>
      <c r="I19" s="42">
        <f>SUM(kuwait!I19,oman!I19,qatar!I19,'saudi arabia'!I19,UAE!I19)</f>
        <v>3489.1539565782477</v>
      </c>
      <c r="J19" s="42">
        <f>SUM(kuwait!J19,oman!J19,qatar!J19,'saudi arabia'!J19,UAE!J19)</f>
        <v>5825.041971825904</v>
      </c>
      <c r="K19" s="185">
        <f>SUM(kuwait!K19,oman!K19,qatar!K19,'saudi arabia'!K19,UAE!K19)</f>
        <v>8814.756525604138</v>
      </c>
      <c r="L19" s="43" t="s">
        <v>37</v>
      </c>
      <c r="N19" s="324" t="str">
        <f t="shared" si="2"/>
        <v>.</v>
      </c>
      <c r="O19" s="324" t="str">
        <f t="shared" si="1"/>
        <v>.</v>
      </c>
      <c r="P19" s="324" t="str">
        <f t="shared" si="1"/>
        <v>.</v>
      </c>
      <c r="Q19" s="324" t="str">
        <f t="shared" si="1"/>
        <v>.</v>
      </c>
      <c r="R19" s="324" t="str">
        <f t="shared" si="1"/>
        <v>.</v>
      </c>
      <c r="S19" s="324" t="str">
        <f t="shared" si="1"/>
        <v>.</v>
      </c>
      <c r="T19" s="324" t="str">
        <f t="shared" si="1"/>
        <v>.</v>
      </c>
      <c r="U19" s="324" t="str">
        <f t="shared" si="1"/>
        <v>.</v>
      </c>
      <c r="V19" s="324" t="str">
        <f t="shared" si="1"/>
        <v>.</v>
      </c>
      <c r="W19" s="324" t="str">
        <f t="shared" si="1"/>
        <v>.</v>
      </c>
    </row>
    <row r="20" spans="1:23" ht="12.75">
      <c r="A20" s="41" t="s">
        <v>38</v>
      </c>
      <c r="B20" s="42">
        <f>SUM(kuwait!B20,oman!B20,qatar!B20,'saudi arabia'!B20,UAE!B20)</f>
        <v>19342.978452249634</v>
      </c>
      <c r="C20" s="42">
        <f>SUM(kuwait!C20,oman!C20,qatar!C20,'saudi arabia'!C20,UAE!C20)</f>
        <v>23351.644872781886</v>
      </c>
      <c r="D20" s="42">
        <f>SUM(kuwait!D20,oman!D20,qatar!D20,'saudi arabia'!D20,UAE!D20)</f>
        <v>19773.453494675865</v>
      </c>
      <c r="E20" s="42">
        <f>SUM(kuwait!E20,oman!E20,qatar!E20,'saudi arabia'!E20,UAE!E20)</f>
        <v>20294.526209111318</v>
      </c>
      <c r="F20" s="185">
        <f>SUM(kuwait!F20,oman!F20,qatar!F20,'saudi arabia'!F20,UAE!F20)</f>
        <v>19589.384143945266</v>
      </c>
      <c r="G20" s="42">
        <f>SUM(kuwait!G20,oman!G20,qatar!G20,'saudi arabia'!G20,UAE!G20)</f>
        <v>436.4959244486375</v>
      </c>
      <c r="H20" s="42">
        <f>SUM(kuwait!H20,oman!H20,qatar!H20,'saudi arabia'!H20,UAE!H20)</f>
        <v>2059.1267281920577</v>
      </c>
      <c r="I20" s="42">
        <f>SUM(kuwait!I20,oman!I20,qatar!I20,'saudi arabia'!I20,UAE!I20)</f>
        <v>847.9720407754746</v>
      </c>
      <c r="J20" s="42">
        <f>SUM(kuwait!J20,oman!J20,qatar!J20,'saudi arabia'!J20,UAE!J20)</f>
        <v>680.2728806194211</v>
      </c>
      <c r="K20" s="185">
        <f>SUM(kuwait!K20,oman!K20,qatar!K20,'saudi arabia'!K20,UAE!K20)</f>
        <v>942.1953374643807</v>
      </c>
      <c r="L20" s="43" t="s">
        <v>306</v>
      </c>
      <c r="N20" s="324" t="str">
        <f t="shared" si="2"/>
        <v>.</v>
      </c>
      <c r="O20" s="324" t="str">
        <f t="shared" si="1"/>
        <v>.</v>
      </c>
      <c r="P20" s="324" t="str">
        <f t="shared" si="1"/>
        <v>.</v>
      </c>
      <c r="Q20" s="324" t="str">
        <f t="shared" si="1"/>
        <v>.</v>
      </c>
      <c r="R20" s="324" t="str">
        <f t="shared" si="1"/>
        <v>.</v>
      </c>
      <c r="S20" s="324" t="str">
        <f t="shared" si="1"/>
        <v>.</v>
      </c>
      <c r="T20" s="324" t="str">
        <f t="shared" si="1"/>
        <v>.</v>
      </c>
      <c r="U20" s="324" t="str">
        <f t="shared" si="1"/>
        <v>.</v>
      </c>
      <c r="V20" s="324" t="str">
        <f t="shared" si="1"/>
        <v>.</v>
      </c>
      <c r="W20" s="324" t="str">
        <f t="shared" si="1"/>
        <v>.</v>
      </c>
    </row>
    <row r="21" spans="1:23" ht="12.75">
      <c r="A21" s="41" t="s">
        <v>40</v>
      </c>
      <c r="B21" s="42">
        <f>SUM(kuwait!B21,oman!B21,qatar!B21,'saudi arabia'!B21,UAE!B21)</f>
        <v>270.18765286795673</v>
      </c>
      <c r="C21" s="42">
        <f>SUM(kuwait!C21,oman!C21,qatar!C21,'saudi arabia'!C21,UAE!C21)</f>
        <v>331.2824581918499</v>
      </c>
      <c r="D21" s="42">
        <f>SUM(kuwait!D21,oman!D21,qatar!D21,'saudi arabia'!D21,UAE!D21)</f>
        <v>253.78978677132955</v>
      </c>
      <c r="E21" s="42">
        <f>SUM(kuwait!E21,oman!E21,qatar!E21,'saudi arabia'!E21,UAE!E21)</f>
        <v>246.4352359748101</v>
      </c>
      <c r="F21" s="185">
        <f>SUM(kuwait!F21,oman!F21,qatar!F21,'saudi arabia'!F21,UAE!F21)</f>
        <v>289.26817073431255</v>
      </c>
      <c r="G21" s="42">
        <f>SUM(kuwait!G21,oman!G21,qatar!G21,'saudi arabia'!G21,UAE!G21)</f>
        <v>112.82307471927214</v>
      </c>
      <c r="H21" s="42">
        <f>SUM(kuwait!H21,oman!H21,qatar!H21,'saudi arabia'!H21,UAE!H21)</f>
        <v>2124.675618031868</v>
      </c>
      <c r="I21" s="42">
        <f>SUM(kuwait!I21,oman!I21,qatar!I21,'saudi arabia'!I21,UAE!I21)</f>
        <v>1060.2150495282742</v>
      </c>
      <c r="J21" s="42">
        <f>SUM(kuwait!J21,oman!J21,qatar!J21,'saudi arabia'!J21,UAE!J21)</f>
        <v>1673.0855661606693</v>
      </c>
      <c r="K21" s="185">
        <f>SUM(kuwait!K21,oman!K21,qatar!K21,'saudi arabia'!K21,UAE!K21)</f>
        <v>2456.151088059044</v>
      </c>
      <c r="L21" s="43" t="s">
        <v>41</v>
      </c>
      <c r="N21" s="324" t="str">
        <f t="shared" si="2"/>
        <v>.</v>
      </c>
      <c r="O21" s="324" t="str">
        <f t="shared" si="1"/>
        <v>.</v>
      </c>
      <c r="P21" s="324" t="str">
        <f t="shared" si="1"/>
        <v>.</v>
      </c>
      <c r="Q21" s="324" t="str">
        <f t="shared" si="1"/>
        <v>.</v>
      </c>
      <c r="R21" s="324" t="str">
        <f t="shared" si="1"/>
        <v>.</v>
      </c>
      <c r="S21" s="324" t="str">
        <f t="shared" si="1"/>
        <v>.</v>
      </c>
      <c r="T21" s="324" t="str">
        <f t="shared" si="1"/>
        <v>.</v>
      </c>
      <c r="U21" s="324" t="str">
        <f t="shared" si="1"/>
        <v>.</v>
      </c>
      <c r="V21" s="324" t="str">
        <f t="shared" si="1"/>
        <v>.</v>
      </c>
      <c r="W21" s="324" t="str">
        <f t="shared" si="1"/>
        <v>.</v>
      </c>
    </row>
    <row r="22" spans="1:23" ht="12.75">
      <c r="A22" s="41" t="s">
        <v>42</v>
      </c>
      <c r="B22" s="42">
        <f>SUM(kuwait!B22,oman!B22,qatar!B22,'saudi arabia'!B22,UAE!B22)</f>
        <v>1162.4040587167522</v>
      </c>
      <c r="C22" s="42">
        <f>SUM(kuwait!C22,oman!C22,qatar!C22,'saudi arabia'!C22,UAE!C22)</f>
        <v>1465.4536417072109</v>
      </c>
      <c r="D22" s="42">
        <f>SUM(kuwait!D22,oman!D22,qatar!D22,'saudi arabia'!D22,UAE!D22)</f>
        <v>1370.8117577271291</v>
      </c>
      <c r="E22" s="42">
        <f>SUM(kuwait!E22,oman!E22,qatar!E22,'saudi arabia'!E22,UAE!E22)</f>
        <v>1525.2224380056355</v>
      </c>
      <c r="F22" s="185">
        <f>SUM(kuwait!F22,oman!F22,qatar!F22,'saudi arabia'!F22,UAE!F22)</f>
        <v>1479.8323844802626</v>
      </c>
      <c r="G22" s="42">
        <f>SUM(kuwait!G22,oman!G22,qatar!G22,'saudi arabia'!G22,UAE!G22)</f>
        <v>22.53500145050194</v>
      </c>
      <c r="H22" s="42">
        <f>SUM(kuwait!H22,oman!H22,qatar!H22,'saudi arabia'!H22,UAE!H22)</f>
        <v>59.03087936162101</v>
      </c>
      <c r="I22" s="42">
        <f>SUM(kuwait!I22,oman!I22,qatar!I22,'saudi arabia'!I22,UAE!I22)</f>
        <v>16.96727176151441</v>
      </c>
      <c r="J22" s="42">
        <f>SUM(kuwait!J22,oman!J22,qatar!J22,'saudi arabia'!J22,UAE!J22)</f>
        <v>56.35929090480316</v>
      </c>
      <c r="K22" s="185">
        <f>SUM(kuwait!K22,oman!K22,qatar!K22,'saudi arabia'!K22,UAE!K22)</f>
        <v>19.66511338648963</v>
      </c>
      <c r="L22" s="43" t="s">
        <v>307</v>
      </c>
      <c r="N22" s="324" t="str">
        <f t="shared" si="2"/>
        <v>.</v>
      </c>
      <c r="O22" s="324" t="str">
        <f t="shared" si="2"/>
        <v>.</v>
      </c>
      <c r="P22" s="324" t="str">
        <f t="shared" si="2"/>
        <v>.</v>
      </c>
      <c r="Q22" s="324" t="str">
        <f t="shared" si="2"/>
        <v>.</v>
      </c>
      <c r="R22" s="324" t="str">
        <f t="shared" si="2"/>
        <v>.</v>
      </c>
      <c r="S22" s="324" t="str">
        <f t="shared" si="2"/>
        <v>.</v>
      </c>
      <c r="T22" s="324" t="str">
        <f t="shared" si="2"/>
        <v>.</v>
      </c>
      <c r="U22" s="324" t="str">
        <f t="shared" si="2"/>
        <v>.</v>
      </c>
      <c r="V22" s="324" t="str">
        <f t="shared" si="2"/>
        <v>.</v>
      </c>
      <c r="W22" s="324" t="str">
        <f t="shared" si="2"/>
        <v>.</v>
      </c>
    </row>
    <row r="23" spans="1:23" ht="12.75">
      <c r="A23" s="41" t="s">
        <v>44</v>
      </c>
      <c r="B23" s="42">
        <f>SUM(kuwait!B23,oman!B23,qatar!B23,'saudi arabia'!B23,UAE!B23)</f>
        <v>12730.668211093422</v>
      </c>
      <c r="C23" s="42">
        <f>SUM(kuwait!C23,oman!C23,qatar!C23,'saudi arabia'!C23,UAE!C23)</f>
        <v>14152.671993127351</v>
      </c>
      <c r="D23" s="42">
        <f>SUM(kuwait!D23,oman!D23,qatar!D23,'saudi arabia'!D23,UAE!D23)</f>
        <v>11358.574410658475</v>
      </c>
      <c r="E23" s="42">
        <f>SUM(kuwait!E23,oman!E23,qatar!E23,'saudi arabia'!E23,UAE!E23)</f>
        <v>10396.011618075394</v>
      </c>
      <c r="F23" s="185">
        <f>SUM(kuwait!F23,oman!F23,qatar!F23,'saudi arabia'!F23,UAE!F23)</f>
        <v>11741.48054601411</v>
      </c>
      <c r="G23" s="42">
        <f>SUM(kuwait!G23,oman!G23,qatar!G23,'saudi arabia'!G23,UAE!G23)</f>
        <v>830.8101590640787</v>
      </c>
      <c r="H23" s="42">
        <f>SUM(kuwait!H23,oman!H23,qatar!H23,'saudi arabia'!H23,UAE!H23)</f>
        <v>6856.3200287863265</v>
      </c>
      <c r="I23" s="42">
        <f>SUM(kuwait!I23,oman!I23,qatar!I23,'saudi arabia'!I23,UAE!I23)</f>
        <v>3142.325299200699</v>
      </c>
      <c r="J23" s="42">
        <f>SUM(kuwait!J23,oman!J23,qatar!J23,'saudi arabia'!J23,UAE!J23)</f>
        <v>4642.306657974121</v>
      </c>
      <c r="K23" s="185">
        <f>SUM(kuwait!K23,oman!K23,qatar!K23,'saudi arabia'!K23,UAE!K23)</f>
        <v>11031.481228050823</v>
      </c>
      <c r="L23" s="43" t="s">
        <v>308</v>
      </c>
      <c r="N23" s="324" t="str">
        <f t="shared" si="2"/>
        <v>.</v>
      </c>
      <c r="O23" s="324" t="str">
        <f t="shared" si="2"/>
        <v>.</v>
      </c>
      <c r="P23" s="324" t="str">
        <f t="shared" si="2"/>
        <v>.</v>
      </c>
      <c r="Q23" s="324" t="str">
        <f t="shared" si="2"/>
        <v>.</v>
      </c>
      <c r="R23" s="324" t="str">
        <f t="shared" si="2"/>
        <v>.</v>
      </c>
      <c r="S23" s="324" t="str">
        <f t="shared" si="2"/>
        <v>.</v>
      </c>
      <c r="T23" s="324" t="str">
        <f t="shared" si="2"/>
        <v>.</v>
      </c>
      <c r="U23" s="324" t="str">
        <f t="shared" si="2"/>
        <v>.</v>
      </c>
      <c r="V23" s="324" t="str">
        <f t="shared" si="2"/>
        <v>.</v>
      </c>
      <c r="W23" s="324" t="str">
        <f t="shared" si="2"/>
        <v>.</v>
      </c>
    </row>
    <row r="24" spans="1:23" ht="12.75">
      <c r="A24" s="44" t="s">
        <v>46</v>
      </c>
      <c r="B24" s="42">
        <f>SUM(kuwait!B24,oman!B24,qatar!B24,'saudi arabia'!B24,UAE!B24)</f>
        <v>411.8752339813689</v>
      </c>
      <c r="C24" s="42">
        <f>SUM(kuwait!C24,oman!C24,qatar!C24,'saudi arabia'!C24,UAE!C24)</f>
        <v>103.70780521032381</v>
      </c>
      <c r="D24" s="42">
        <f>SUM(kuwait!D24,oman!D24,qatar!D24,'saudi arabia'!D24,UAE!D24)</f>
        <v>107.66584438027206</v>
      </c>
      <c r="E24" s="42">
        <f>SUM(kuwait!E24,oman!E24,qatar!E24,'saudi arabia'!E24,UAE!E24)</f>
        <v>134.29817071206753</v>
      </c>
      <c r="F24" s="185">
        <f>SUM(kuwait!F24,oman!F24,qatar!F24,'saudi arabia'!F24,UAE!F24)</f>
        <v>170.37920174586534</v>
      </c>
      <c r="G24" s="42">
        <f>SUM(kuwait!G24,oman!G24,qatar!G24,'saudi arabia'!G24,UAE!G24)</f>
        <v>14.026768750984582</v>
      </c>
      <c r="H24" s="42">
        <f>SUM(kuwait!H24,oman!H24,qatar!H24,'saudi arabia'!H24,UAE!H24)</f>
        <v>20.009731901070527</v>
      </c>
      <c r="I24" s="42">
        <f>SUM(kuwait!I24,oman!I24,qatar!I24,'saudi arabia'!I24,UAE!I24)</f>
        <v>18.14024553897616</v>
      </c>
      <c r="J24" s="42">
        <f>SUM(kuwait!J24,oman!J24,qatar!J24,'saudi arabia'!J24,UAE!J24)</f>
        <v>7.041469231903633</v>
      </c>
      <c r="K24" s="185">
        <f>SUM(kuwait!K24,oman!K24,qatar!K24,'saudi arabia'!K24,UAE!K24)</f>
        <v>1.5439167533293108</v>
      </c>
      <c r="L24" s="45" t="s">
        <v>309</v>
      </c>
      <c r="N24" s="324" t="str">
        <f t="shared" si="2"/>
        <v>.</v>
      </c>
      <c r="O24" s="324" t="str">
        <f t="shared" si="2"/>
        <v>.</v>
      </c>
      <c r="P24" s="324" t="str">
        <f t="shared" si="2"/>
        <v>.</v>
      </c>
      <c r="Q24" s="324" t="str">
        <f t="shared" si="2"/>
        <v>.</v>
      </c>
      <c r="R24" s="324" t="str">
        <f t="shared" si="2"/>
        <v>.</v>
      </c>
      <c r="S24" s="324" t="str">
        <f t="shared" si="2"/>
        <v>.</v>
      </c>
      <c r="T24" s="324" t="str">
        <f t="shared" si="2"/>
        <v>.</v>
      </c>
      <c r="U24" s="324" t="str">
        <f t="shared" si="2"/>
        <v>.</v>
      </c>
      <c r="V24" s="324" t="str">
        <f t="shared" si="2"/>
        <v>.</v>
      </c>
      <c r="W24" s="324" t="str">
        <f t="shared" si="2"/>
        <v>.</v>
      </c>
    </row>
    <row r="25" spans="1:23" ht="12.75">
      <c r="A25" s="41" t="s">
        <v>48</v>
      </c>
      <c r="B25" s="42">
        <f>SUM(kuwait!B25,oman!B25,qatar!B25,'saudi arabia'!B25,UAE!B25)</f>
        <v>3314.4442545314573</v>
      </c>
      <c r="C25" s="42">
        <f>SUM(kuwait!C25,oman!C25,qatar!C25,'saudi arabia'!C25,UAE!C25)</f>
        <v>4111.404704919463</v>
      </c>
      <c r="D25" s="42">
        <f>SUM(kuwait!D25,oman!D25,qatar!D25,'saudi arabia'!D25,UAE!D25)</f>
        <v>3446.3369622400523</v>
      </c>
      <c r="E25" s="42">
        <f>SUM(kuwait!E25,oman!E25,qatar!E25,'saudi arabia'!E25,UAE!E25)</f>
        <v>3423.8627593614374</v>
      </c>
      <c r="F25" s="185">
        <f>SUM(kuwait!F25,oman!F25,qatar!F25,'saudi arabia'!F25,UAE!F25)</f>
        <v>3458.9649036628593</v>
      </c>
      <c r="G25" s="42">
        <f>SUM(kuwait!G25,oman!G25,qatar!G25,'saudi arabia'!G25,UAE!G25)</f>
        <v>1039.7976960299459</v>
      </c>
      <c r="H25" s="42">
        <f>SUM(kuwait!H25,oman!H25,qatar!H25,'saudi arabia'!H25,UAE!H25)</f>
        <v>7007.339477535763</v>
      </c>
      <c r="I25" s="42">
        <f>SUM(kuwait!I25,oman!I25,qatar!I25,'saudi arabia'!I25,UAE!I25)</f>
        <v>3981.1414914809857</v>
      </c>
      <c r="J25" s="42">
        <f>SUM(kuwait!J25,oman!J25,qatar!J25,'saudi arabia'!J25,UAE!J25)</f>
        <v>4363.298949758682</v>
      </c>
      <c r="K25" s="185">
        <f>SUM(kuwait!K25,oman!K25,qatar!K25,'saudi arabia'!K25,UAE!K25)</f>
        <v>10355.65136929428</v>
      </c>
      <c r="L25" s="43" t="s">
        <v>49</v>
      </c>
      <c r="N25" s="324" t="str">
        <f t="shared" si="2"/>
        <v>.</v>
      </c>
      <c r="O25" s="324" t="str">
        <f t="shared" si="2"/>
        <v>.</v>
      </c>
      <c r="P25" s="324" t="str">
        <f t="shared" si="2"/>
        <v>.</v>
      </c>
      <c r="Q25" s="324" t="str">
        <f t="shared" si="2"/>
        <v>.</v>
      </c>
      <c r="R25" s="324" t="str">
        <f t="shared" si="2"/>
        <v>.</v>
      </c>
      <c r="S25" s="324" t="str">
        <f t="shared" si="2"/>
        <v>.</v>
      </c>
      <c r="T25" s="324" t="str">
        <f t="shared" si="2"/>
        <v>.</v>
      </c>
      <c r="U25" s="324" t="str">
        <f t="shared" si="2"/>
        <v>.</v>
      </c>
      <c r="V25" s="324" t="str">
        <f t="shared" si="2"/>
        <v>.</v>
      </c>
      <c r="W25" s="324" t="str">
        <f t="shared" si="2"/>
        <v>.</v>
      </c>
    </row>
    <row r="26" spans="1:23" ht="12.75">
      <c r="A26" s="41" t="s">
        <v>50</v>
      </c>
      <c r="B26" s="42">
        <f>SUM(kuwait!B26,oman!B26,qatar!B26,'saudi arabia'!B26,UAE!B26)</f>
        <v>207.81829077861534</v>
      </c>
      <c r="C26" s="42">
        <f>SUM(kuwait!C26,oman!C26,qatar!C26,'saudi arabia'!C26,UAE!C26)</f>
        <v>286.2263949248802</v>
      </c>
      <c r="D26" s="42">
        <f>SUM(kuwait!D26,oman!D26,qatar!D26,'saudi arabia'!D26,UAE!D26)</f>
        <v>258.1579252513535</v>
      </c>
      <c r="E26" s="42">
        <f>SUM(kuwait!E26,oman!E26,qatar!E26,'saudi arabia'!E26,UAE!E26)</f>
        <v>346.8103848571983</v>
      </c>
      <c r="F26" s="185">
        <f>SUM(kuwait!F26,oman!F26,qatar!F26,'saudi arabia'!F26,UAE!F26)</f>
        <v>379.3692753464252</v>
      </c>
      <c r="G26" s="42">
        <f>SUM(kuwait!G26,oman!G26,qatar!G26,'saudi arabia'!G26,UAE!G26)</f>
        <v>25.96463446005223</v>
      </c>
      <c r="H26" s="42">
        <f>SUM(kuwait!H26,oman!H26,qatar!H26,'saudi arabia'!H26,UAE!H26)</f>
        <v>959.1665707624654</v>
      </c>
      <c r="I26" s="42">
        <f>SUM(kuwait!I26,oman!I26,qatar!I26,'saudi arabia'!I26,UAE!I26)</f>
        <v>493.10945999534806</v>
      </c>
      <c r="J26" s="42">
        <f>SUM(kuwait!J26,oman!J26,qatar!J26,'saudi arabia'!J26,UAE!J26)</f>
        <v>743.0579616799539</v>
      </c>
      <c r="K26" s="185">
        <f>SUM(kuwait!K26,oman!K26,qatar!K26,'saudi arabia'!K26,UAE!K26)</f>
        <v>1354.8288472735358</v>
      </c>
      <c r="L26" s="43" t="s">
        <v>51</v>
      </c>
      <c r="N26" s="324" t="str">
        <f aca="true" t="shared" si="3" ref="N26:W51">IF(B26&lt;0.05,"x",".")</f>
        <v>.</v>
      </c>
      <c r="O26" s="324" t="str">
        <f t="shared" si="3"/>
        <v>.</v>
      </c>
      <c r="P26" s="324" t="str">
        <f t="shared" si="3"/>
        <v>.</v>
      </c>
      <c r="Q26" s="324" t="str">
        <f t="shared" si="3"/>
        <v>.</v>
      </c>
      <c r="R26" s="324" t="str">
        <f t="shared" si="3"/>
        <v>.</v>
      </c>
      <c r="S26" s="324" t="str">
        <f t="shared" si="3"/>
        <v>.</v>
      </c>
      <c r="T26" s="324" t="str">
        <f t="shared" si="3"/>
        <v>.</v>
      </c>
      <c r="U26" s="324" t="str">
        <f t="shared" si="3"/>
        <v>.</v>
      </c>
      <c r="V26" s="324" t="str">
        <f t="shared" si="3"/>
        <v>.</v>
      </c>
      <c r="W26" s="324" t="str">
        <f t="shared" si="3"/>
        <v>.</v>
      </c>
    </row>
    <row r="27" spans="1:23" ht="12.75">
      <c r="A27" s="41" t="s">
        <v>52</v>
      </c>
      <c r="B27" s="42">
        <f>SUM(kuwait!B27,oman!B27,qatar!B27,'saudi arabia'!B27,UAE!B27)</f>
        <v>2896.8632951779045</v>
      </c>
      <c r="C27" s="42">
        <f>SUM(kuwait!C27,oman!C27,qatar!C27,'saudi arabia'!C27,UAE!C27)</f>
        <v>3477.7355531206695</v>
      </c>
      <c r="D27" s="42">
        <f>SUM(kuwait!D27,oman!D27,qatar!D27,'saudi arabia'!D27,UAE!D27)</f>
        <v>2904.1549142330614</v>
      </c>
      <c r="E27" s="42">
        <f>SUM(kuwait!E27,oman!E27,qatar!E27,'saudi arabia'!E27,UAE!E27)</f>
        <v>2899.4645965943155</v>
      </c>
      <c r="F27" s="185">
        <f>SUM(kuwait!F27,oman!F27,qatar!F27,'saudi arabia'!F27,UAE!F27)</f>
        <v>3332.3999303584123</v>
      </c>
      <c r="G27" s="42">
        <f>SUM(kuwait!G27,oman!G27,qatar!G27,'saudi arabia'!G27,UAE!G27)</f>
        <v>1340.538756379514</v>
      </c>
      <c r="H27" s="42">
        <f>SUM(kuwait!H27,oman!H27,qatar!H27,'saudi arabia'!H27,UAE!H27)</f>
        <v>7095.934545005272</v>
      </c>
      <c r="I27" s="42">
        <f>SUM(kuwait!I27,oman!I27,qatar!I27,'saudi arabia'!I27,UAE!I27)</f>
        <v>4150.126053349392</v>
      </c>
      <c r="J27" s="42">
        <f>SUM(kuwait!J27,oman!J27,qatar!J27,'saudi arabia'!J27,UAE!J27)</f>
        <v>8091.369097130464</v>
      </c>
      <c r="K27" s="185">
        <f>SUM(kuwait!K27,oman!K27,qatar!K27,'saudi arabia'!K27,UAE!K27)</f>
        <v>11941.732088351391</v>
      </c>
      <c r="L27" s="43" t="s">
        <v>310</v>
      </c>
      <c r="N27" s="324" t="str">
        <f t="shared" si="3"/>
        <v>.</v>
      </c>
      <c r="O27" s="324" t="str">
        <f t="shared" si="3"/>
        <v>.</v>
      </c>
      <c r="P27" s="324" t="str">
        <f t="shared" si="3"/>
        <v>.</v>
      </c>
      <c r="Q27" s="324" t="str">
        <f t="shared" si="3"/>
        <v>.</v>
      </c>
      <c r="R27" s="324" t="str">
        <f t="shared" si="3"/>
        <v>.</v>
      </c>
      <c r="S27" s="324" t="str">
        <f t="shared" si="3"/>
        <v>.</v>
      </c>
      <c r="T27" s="324" t="str">
        <f t="shared" si="3"/>
        <v>.</v>
      </c>
      <c r="U27" s="324" t="str">
        <f t="shared" si="3"/>
        <v>.</v>
      </c>
      <c r="V27" s="324" t="str">
        <f t="shared" si="3"/>
        <v>.</v>
      </c>
      <c r="W27" s="324" t="str">
        <f t="shared" si="3"/>
        <v>.</v>
      </c>
    </row>
    <row r="28" spans="1:23" ht="12.75">
      <c r="A28" s="41" t="s">
        <v>54</v>
      </c>
      <c r="B28" s="42">
        <f>SUM(kuwait!B28,oman!B28,qatar!B28,'saudi arabia'!B28,UAE!B28)</f>
        <v>2594.6291732377954</v>
      </c>
      <c r="C28" s="42">
        <f>SUM(kuwait!C28,oman!C28,qatar!C28,'saudi arabia'!C28,UAE!C28)</f>
        <v>3467.6988511907457</v>
      </c>
      <c r="D28" s="42">
        <f>SUM(kuwait!D28,oman!D28,qatar!D28,'saudi arabia'!D28,UAE!D28)</f>
        <v>2501.880497808515</v>
      </c>
      <c r="E28" s="42">
        <f>SUM(kuwait!E28,oman!E28,qatar!E28,'saudi arabia'!E28,UAE!E28)</f>
        <v>2507.652096100034</v>
      </c>
      <c r="F28" s="185">
        <f>SUM(kuwait!F28,oman!F28,qatar!F28,'saudi arabia'!F28,UAE!F28)</f>
        <v>2948.213309572081</v>
      </c>
      <c r="G28" s="42">
        <f>SUM(kuwait!G28,oman!G28,qatar!G28,'saudi arabia'!G28,UAE!G28)</f>
        <v>45.55956413272908</v>
      </c>
      <c r="H28" s="42">
        <f>SUM(kuwait!H28,oman!H28,qatar!H28,'saudi arabia'!H28,UAE!H28)</f>
        <v>96.54519845787867</v>
      </c>
      <c r="I28" s="42">
        <f>SUM(kuwait!I28,oman!I28,qatar!I28,'saudi arabia'!I28,UAE!I28)</f>
        <v>54.46131496301042</v>
      </c>
      <c r="J28" s="42">
        <f>SUM(kuwait!J28,oman!J28,qatar!J28,'saudi arabia'!J28,UAE!J28)</f>
        <v>141.62831854541673</v>
      </c>
      <c r="K28" s="185">
        <f>SUM(kuwait!K28,oman!K28,qatar!K28,'saudi arabia'!K28,UAE!K28)</f>
        <v>139.23362973090346</v>
      </c>
      <c r="L28" s="43" t="s">
        <v>55</v>
      </c>
      <c r="N28" s="324" t="str">
        <f t="shared" si="3"/>
        <v>.</v>
      </c>
      <c r="O28" s="324" t="str">
        <f t="shared" si="3"/>
        <v>.</v>
      </c>
      <c r="P28" s="324" t="str">
        <f t="shared" si="3"/>
        <v>.</v>
      </c>
      <c r="Q28" s="324" t="str">
        <f t="shared" si="3"/>
        <v>.</v>
      </c>
      <c r="R28" s="324" t="str">
        <f t="shared" si="3"/>
        <v>.</v>
      </c>
      <c r="S28" s="324" t="str">
        <f t="shared" si="3"/>
        <v>.</v>
      </c>
      <c r="T28" s="324" t="str">
        <f t="shared" si="3"/>
        <v>.</v>
      </c>
      <c r="U28" s="324" t="str">
        <f t="shared" si="3"/>
        <v>.</v>
      </c>
      <c r="V28" s="324" t="str">
        <f t="shared" si="3"/>
        <v>.</v>
      </c>
      <c r="W28" s="324" t="str">
        <f t="shared" si="3"/>
        <v>.</v>
      </c>
    </row>
    <row r="29" spans="1:23" s="16" customFormat="1" ht="25.5">
      <c r="A29" s="46" t="s">
        <v>284</v>
      </c>
      <c r="B29" s="42">
        <f>SUM(kuwait!B29,oman!B29,qatar!B29,'saudi arabia'!B29,UAE!B29)</f>
        <v>10372.841783791371</v>
      </c>
      <c r="C29" s="42">
        <f>SUM(kuwait!C29,oman!C29,qatar!C29,'saudi arabia'!C29,UAE!C29)</f>
        <v>14072.493032080038</v>
      </c>
      <c r="D29" s="42">
        <f>SUM(kuwait!D29,oman!D29,qatar!D29,'saudi arabia'!D29,UAE!D29)</f>
        <v>10631.221761795972</v>
      </c>
      <c r="E29" s="42">
        <f>SUM(kuwait!E29,oman!E29,qatar!E29,'saudi arabia'!E29,UAE!E29)</f>
        <v>10422.903013541776</v>
      </c>
      <c r="F29" s="185">
        <f>SUM(kuwait!F29,oman!F29,qatar!F29,'saudi arabia'!F29,UAE!F29)</f>
        <v>11201.148205777761</v>
      </c>
      <c r="G29" s="42">
        <f>SUM(kuwait!G29,oman!G29,qatar!G29,'saudi arabia'!G29,UAE!G29)</f>
        <v>975.5581125594872</v>
      </c>
      <c r="H29" s="42">
        <f>SUM(kuwait!H29,oman!H29,qatar!H29,'saudi arabia'!H29,UAE!H29)</f>
        <v>1650.0999955355878</v>
      </c>
      <c r="I29" s="42">
        <f>SUM(kuwait!I29,oman!I29,qatar!I29,'saudi arabia'!I29,UAE!I29)</f>
        <v>1892.7254327053315</v>
      </c>
      <c r="J29" s="42">
        <f>SUM(kuwait!J29,oman!J29,qatar!J29,'saudi arabia'!J29,UAE!J29)</f>
        <v>5266.138002649885</v>
      </c>
      <c r="K29" s="185">
        <f>SUM(kuwait!K29,oman!K29,qatar!K29,'saudi arabia'!K29,UAE!K29)</f>
        <v>10324.430773502492</v>
      </c>
      <c r="L29" s="47" t="s">
        <v>57</v>
      </c>
      <c r="M29" s="15"/>
      <c r="N29" s="324" t="str">
        <f t="shared" si="3"/>
        <v>.</v>
      </c>
      <c r="O29" s="324" t="str">
        <f t="shared" si="3"/>
        <v>.</v>
      </c>
      <c r="P29" s="324" t="str">
        <f t="shared" si="3"/>
        <v>.</v>
      </c>
      <c r="Q29" s="324" t="str">
        <f t="shared" si="3"/>
        <v>.</v>
      </c>
      <c r="R29" s="324" t="str">
        <f t="shared" si="3"/>
        <v>.</v>
      </c>
      <c r="S29" s="324" t="str">
        <f t="shared" si="3"/>
        <v>.</v>
      </c>
      <c r="T29" s="324" t="str">
        <f t="shared" si="3"/>
        <v>.</v>
      </c>
      <c r="U29" s="324" t="str">
        <f t="shared" si="3"/>
        <v>.</v>
      </c>
      <c r="V29" s="324" t="str">
        <f t="shared" si="3"/>
        <v>.</v>
      </c>
      <c r="W29" s="324" t="str">
        <f t="shared" si="3"/>
        <v>.</v>
      </c>
    </row>
    <row r="30" spans="1:23" ht="14.25">
      <c r="A30" s="48" t="s">
        <v>58</v>
      </c>
      <c r="B30" s="21">
        <f>SUM(kuwait!B30,oman!B30,qatar!B30,'saudi arabia'!B30,UAE!B30)</f>
        <v>3231.0875007306263</v>
      </c>
      <c r="C30" s="21">
        <f>SUM(kuwait!C30,oman!C30,qatar!C30,'saudi arabia'!C30,UAE!C30)</f>
        <v>4673.101915742547</v>
      </c>
      <c r="D30" s="21">
        <f>SUM(kuwait!D30,oman!D30,qatar!D30,'saudi arabia'!D30,UAE!D30)</f>
        <v>3498.5533354165636</v>
      </c>
      <c r="E30" s="21">
        <f>SUM(kuwait!E30,oman!E30,qatar!E30,'saudi arabia'!E30,UAE!E30)</f>
        <v>3813.7999388577514</v>
      </c>
      <c r="F30" s="178">
        <f>SUM(kuwait!F30,oman!F30,qatar!F30,'saudi arabia'!F30,UAE!F30)</f>
        <v>4137.039185694492</v>
      </c>
      <c r="G30" s="21">
        <f>SUM(kuwait!G30,oman!G30,qatar!G30,'saudi arabia'!G30,UAE!G30)</f>
        <v>435.95639591312187</v>
      </c>
      <c r="H30" s="21">
        <f>SUM(kuwait!H30,oman!H30,qatar!H30,'saudi arabia'!H30,UAE!H30)</f>
        <v>962.8349147429643</v>
      </c>
      <c r="I30" s="21">
        <f>SUM(kuwait!I30,oman!I30,qatar!I30,'saudi arabia'!I30,UAE!I30)</f>
        <v>340.1238490423546</v>
      </c>
      <c r="J30" s="21">
        <f>SUM(kuwait!J30,oman!J30,qatar!J30,'saudi arabia'!J30,UAE!J30)</f>
        <v>499.11511591309454</v>
      </c>
      <c r="K30" s="178">
        <f>SUM(kuwait!K30,oman!K30,qatar!K30,'saudi arabia'!K30,UAE!K30)</f>
        <v>837.8314358803543</v>
      </c>
      <c r="L30" s="49" t="s">
        <v>59</v>
      </c>
      <c r="N30" s="324" t="str">
        <f t="shared" si="3"/>
        <v>.</v>
      </c>
      <c r="O30" s="324" t="str">
        <f t="shared" si="3"/>
        <v>.</v>
      </c>
      <c r="P30" s="324" t="str">
        <f t="shared" si="3"/>
        <v>.</v>
      </c>
      <c r="Q30" s="324" t="str">
        <f t="shared" si="3"/>
        <v>.</v>
      </c>
      <c r="R30" s="324" t="str">
        <f t="shared" si="3"/>
        <v>.</v>
      </c>
      <c r="S30" s="324" t="str">
        <f t="shared" si="3"/>
        <v>.</v>
      </c>
      <c r="T30" s="324" t="str">
        <f t="shared" si="3"/>
        <v>.</v>
      </c>
      <c r="U30" s="324" t="str">
        <f t="shared" si="3"/>
        <v>.</v>
      </c>
      <c r="V30" s="324" t="str">
        <f t="shared" si="3"/>
        <v>.</v>
      </c>
      <c r="W30" s="324" t="str">
        <f t="shared" si="3"/>
        <v>.</v>
      </c>
    </row>
    <row r="31" spans="1:23" ht="12.75">
      <c r="A31" s="44" t="s">
        <v>60</v>
      </c>
      <c r="B31" s="116">
        <f>SUM(kuwait!B31,oman!B31,qatar!B31,'saudi arabia'!B31,UAE!B31)</f>
        <v>55.4526410534085</v>
      </c>
      <c r="C31" s="116">
        <f>SUM(kuwait!C31,oman!C31,qatar!C31,'saudi arabia'!C31,UAE!C31)</f>
        <v>105.34424997112282</v>
      </c>
      <c r="D31" s="116">
        <f>SUM(kuwait!D31,oman!D31,qatar!D31,'saudi arabia'!D31,UAE!D31)</f>
        <v>46.62685808527128</v>
      </c>
      <c r="E31" s="116">
        <f>SUM(kuwait!E31,oman!E31,qatar!E31,'saudi arabia'!E31,UAE!E31)</f>
        <v>69.509757453304</v>
      </c>
      <c r="F31" s="256">
        <f>SUM(kuwait!F31,oman!F31,qatar!F31,'saudi arabia'!F31,UAE!F31)</f>
        <v>44.819208803070396</v>
      </c>
      <c r="G31" s="50">
        <f>SUM(kuwait!G31,oman!G31,qatar!G31,'saudi arabia'!G31,UAE!G31)</f>
        <v>74.96523026598953</v>
      </c>
      <c r="H31" s="50">
        <f>SUM(kuwait!H31,oman!H31,qatar!H31,'saudi arabia'!H31,UAE!H31)</f>
        <v>131.01732358082978</v>
      </c>
      <c r="I31" s="50">
        <f>SUM(kuwait!I31,oman!I31,qatar!I31,'saudi arabia'!I31,UAE!I31)</f>
        <v>49.246952545374135</v>
      </c>
      <c r="J31" s="50">
        <f>SUM(kuwait!J31,oman!J31,qatar!J31,'saudi arabia'!J31,UAE!J31)</f>
        <v>104.39971122520043</v>
      </c>
      <c r="K31" s="186">
        <f>SUM(kuwait!K31,oman!K31,qatar!K31,'saudi arabia'!K31,UAE!K31)</f>
        <v>31.90977454357445</v>
      </c>
      <c r="L31" s="45" t="s">
        <v>61</v>
      </c>
      <c r="N31" s="324" t="str">
        <f t="shared" si="3"/>
        <v>.</v>
      </c>
      <c r="O31" s="324" t="str">
        <f t="shared" si="3"/>
        <v>.</v>
      </c>
      <c r="P31" s="324" t="str">
        <f t="shared" si="3"/>
        <v>.</v>
      </c>
      <c r="Q31" s="324" t="str">
        <f t="shared" si="3"/>
        <v>.</v>
      </c>
      <c r="R31" s="324" t="str">
        <f t="shared" si="3"/>
        <v>.</v>
      </c>
      <c r="S31" s="324" t="str">
        <f t="shared" si="3"/>
        <v>.</v>
      </c>
      <c r="T31" s="324" t="str">
        <f t="shared" si="3"/>
        <v>.</v>
      </c>
      <c r="U31" s="324" t="str">
        <f t="shared" si="3"/>
        <v>.</v>
      </c>
      <c r="V31" s="324" t="str">
        <f t="shared" si="3"/>
        <v>.</v>
      </c>
      <c r="W31" s="324" t="str">
        <f t="shared" si="3"/>
        <v>.</v>
      </c>
    </row>
    <row r="32" spans="1:23" ht="12.75">
      <c r="A32" s="44" t="s">
        <v>62</v>
      </c>
      <c r="B32" s="42">
        <f>SUM(kuwait!B32,oman!B32,qatar!B32,'saudi arabia'!B32,UAE!B32)</f>
        <v>573.7611279130309</v>
      </c>
      <c r="C32" s="42">
        <f>SUM(kuwait!C32,oman!C32,qatar!C32,'saudi arabia'!C32,UAE!C32)</f>
        <v>722.6350991944237</v>
      </c>
      <c r="D32" s="42">
        <f>SUM(kuwait!D32,oman!D32,qatar!D32,'saudi arabia'!D32,UAE!D32)</f>
        <v>863.0812036569607</v>
      </c>
      <c r="E32" s="42">
        <f>SUM(kuwait!E32,oman!E32,qatar!E32,'saudi arabia'!E32,UAE!E32)</f>
        <v>795.4792615796605</v>
      </c>
      <c r="F32" s="185">
        <f>SUM(kuwait!F32,oman!F32,qatar!F32,'saudi arabia'!F32,UAE!F32)</f>
        <v>814.734660352817</v>
      </c>
      <c r="G32" s="42">
        <f>SUM(kuwait!G32,oman!G32,qatar!G32,'saudi arabia'!G32,UAE!G32)</f>
        <v>64.51544362356564</v>
      </c>
      <c r="H32" s="42">
        <f>SUM(kuwait!H32,oman!H32,qatar!H32,'saudi arabia'!H32,UAE!H32)</f>
        <v>44.465876045914364</v>
      </c>
      <c r="I32" s="42">
        <f>SUM(kuwait!I32,oman!I32,qatar!I32,'saudi arabia'!I32,UAE!I32)</f>
        <v>45.62571642603878</v>
      </c>
      <c r="J32" s="42">
        <f>SUM(kuwait!J32,oman!J32,qatar!J32,'saudi arabia'!J32,UAE!J32)</f>
        <v>32.12285661403699</v>
      </c>
      <c r="K32" s="185">
        <f>SUM(kuwait!K32,oman!K32,qatar!K32,'saudi arabia'!K32,UAE!K32)</f>
        <v>46.10752612335978</v>
      </c>
      <c r="L32" s="45" t="s">
        <v>63</v>
      </c>
      <c r="N32" s="324" t="str">
        <f t="shared" si="3"/>
        <v>.</v>
      </c>
      <c r="O32" s="324" t="str">
        <f t="shared" si="3"/>
        <v>.</v>
      </c>
      <c r="P32" s="324" t="str">
        <f t="shared" si="3"/>
        <v>.</v>
      </c>
      <c r="Q32" s="324" t="str">
        <f t="shared" si="3"/>
        <v>.</v>
      </c>
      <c r="R32" s="324" t="str">
        <f t="shared" si="3"/>
        <v>.</v>
      </c>
      <c r="S32" s="324" t="str">
        <f t="shared" si="3"/>
        <v>.</v>
      </c>
      <c r="T32" s="324" t="str">
        <f t="shared" si="3"/>
        <v>.</v>
      </c>
      <c r="U32" s="324" t="str">
        <f t="shared" si="3"/>
        <v>.</v>
      </c>
      <c r="V32" s="324" t="str">
        <f t="shared" si="3"/>
        <v>.</v>
      </c>
      <c r="W32" s="324" t="str">
        <f t="shared" si="3"/>
        <v>.</v>
      </c>
    </row>
    <row r="33" spans="1:23" s="16" customFormat="1" ht="12.75">
      <c r="A33" s="41" t="s">
        <v>64</v>
      </c>
      <c r="B33" s="42">
        <f>SUM(kuwait!B33,oman!B33,qatar!B33,'saudi arabia'!B33,UAE!B33)</f>
        <v>1295.285427759624</v>
      </c>
      <c r="C33" s="42">
        <f>SUM(kuwait!C33,oman!C33,qatar!C33,'saudi arabia'!C33,UAE!C33)</f>
        <v>1874.509943772679</v>
      </c>
      <c r="D33" s="42">
        <f>SUM(kuwait!D33,oman!D33,qatar!D33,'saudi arabia'!D33,UAE!D33)</f>
        <v>1155.4609306433122</v>
      </c>
      <c r="E33" s="42">
        <f>SUM(kuwait!E33,oman!E33,qatar!E33,'saudi arabia'!E33,UAE!E33)</f>
        <v>1428.6015659150598</v>
      </c>
      <c r="F33" s="185">
        <f>SUM(kuwait!F33,oman!F33,qatar!F33,'saudi arabia'!F33,UAE!F33)</f>
        <v>1685.6998269973776</v>
      </c>
      <c r="G33" s="42">
        <f>SUM(kuwait!G33,oman!G33,qatar!G33,'saudi arabia'!G33,UAE!G33)</f>
        <v>23.436647878149262</v>
      </c>
      <c r="H33" s="42">
        <f>SUM(kuwait!H33,oman!H33,qatar!H33,'saudi arabia'!H33,UAE!H33)</f>
        <v>266.6404166996306</v>
      </c>
      <c r="I33" s="42">
        <f>SUM(kuwait!I33,oman!I33,qatar!I33,'saudi arabia'!I33,UAE!I33)</f>
        <v>11.785736452682139</v>
      </c>
      <c r="J33" s="42">
        <f>SUM(kuwait!J33,oman!J33,qatar!J33,'saudi arabia'!J33,UAE!J33)</f>
        <v>22.092640638520987</v>
      </c>
      <c r="K33" s="185">
        <f>SUM(kuwait!K33,oman!K33,qatar!K33,'saudi arabia'!K33,UAE!K33)</f>
        <v>14.904297871054627</v>
      </c>
      <c r="L33" s="43" t="s">
        <v>65</v>
      </c>
      <c r="M33" s="15"/>
      <c r="N33" s="324" t="str">
        <f t="shared" si="3"/>
        <v>.</v>
      </c>
      <c r="O33" s="324" t="str">
        <f t="shared" si="3"/>
        <v>.</v>
      </c>
      <c r="P33" s="324" t="str">
        <f t="shared" si="3"/>
        <v>.</v>
      </c>
      <c r="Q33" s="324" t="str">
        <f t="shared" si="3"/>
        <v>.</v>
      </c>
      <c r="R33" s="324" t="str">
        <f t="shared" si="3"/>
        <v>.</v>
      </c>
      <c r="S33" s="324" t="str">
        <f t="shared" si="3"/>
        <v>.</v>
      </c>
      <c r="T33" s="324" t="str">
        <f t="shared" si="3"/>
        <v>.</v>
      </c>
      <c r="U33" s="324" t="str">
        <f t="shared" si="3"/>
        <v>.</v>
      </c>
      <c r="V33" s="324" t="str">
        <f t="shared" si="3"/>
        <v>.</v>
      </c>
      <c r="W33" s="324" t="str">
        <f t="shared" si="3"/>
        <v>.</v>
      </c>
    </row>
    <row r="34" spans="1:23" s="16" customFormat="1" ht="12.75">
      <c r="A34" s="41" t="s">
        <v>66</v>
      </c>
      <c r="B34" s="42">
        <f>SUM(kuwait!B34,oman!B34,qatar!B34,'saudi arabia'!B34,UAE!B34)</f>
        <v>749.0288110140503</v>
      </c>
      <c r="C34" s="42">
        <f>SUM(kuwait!C34,oman!C34,qatar!C34,'saudi arabia'!C34,UAE!C34)</f>
        <v>1347.125455675584</v>
      </c>
      <c r="D34" s="42">
        <f>SUM(kuwait!D34,oman!D34,qatar!D34,'saudi arabia'!D34,UAE!D34)</f>
        <v>1035.9006831788138</v>
      </c>
      <c r="E34" s="42">
        <f>SUM(kuwait!E34,oman!E34,qatar!E34,'saudi arabia'!E34,UAE!E34)</f>
        <v>947.6365348703648</v>
      </c>
      <c r="F34" s="185">
        <f>SUM(kuwait!F34,oman!F34,qatar!F34,'saudi arabia'!F34,UAE!F34)</f>
        <v>885.9073934076102</v>
      </c>
      <c r="G34" s="42">
        <f>SUM(kuwait!G34,oman!G34,qatar!G34,'saudi arabia'!G34,UAE!G34)</f>
        <v>75.71259981158195</v>
      </c>
      <c r="H34" s="42">
        <f>SUM(kuwait!H34,oman!H34,qatar!H34,'saudi arabia'!H34,UAE!H34)</f>
        <v>89.4522536923461</v>
      </c>
      <c r="I34" s="42">
        <f>SUM(kuwait!I34,oman!I34,qatar!I34,'saudi arabia'!I34,UAE!I34)</f>
        <v>60.03124104265461</v>
      </c>
      <c r="J34" s="42">
        <f>SUM(kuwait!J34,oman!J34,qatar!J34,'saudi arabia'!J34,UAE!J34)</f>
        <v>170.68324870631284</v>
      </c>
      <c r="K34" s="185">
        <f>SUM(kuwait!K34,oman!K34,qatar!K34,'saudi arabia'!K34,UAE!K34)</f>
        <v>366.6429619646349</v>
      </c>
      <c r="L34" s="43" t="s">
        <v>67</v>
      </c>
      <c r="M34" s="15"/>
      <c r="N34" s="324" t="str">
        <f t="shared" si="3"/>
        <v>.</v>
      </c>
      <c r="O34" s="324" t="str">
        <f t="shared" si="3"/>
        <v>.</v>
      </c>
      <c r="P34" s="324" t="str">
        <f t="shared" si="3"/>
        <v>.</v>
      </c>
      <c r="Q34" s="324" t="str">
        <f t="shared" si="3"/>
        <v>.</v>
      </c>
      <c r="R34" s="324" t="str">
        <f t="shared" si="3"/>
        <v>.</v>
      </c>
      <c r="S34" s="324" t="str">
        <f t="shared" si="3"/>
        <v>.</v>
      </c>
      <c r="T34" s="324" t="str">
        <f t="shared" si="3"/>
        <v>.</v>
      </c>
      <c r="U34" s="324" t="str">
        <f t="shared" si="3"/>
        <v>.</v>
      </c>
      <c r="V34" s="324" t="str">
        <f t="shared" si="3"/>
        <v>.</v>
      </c>
      <c r="W34" s="324" t="str">
        <f t="shared" si="3"/>
        <v>.</v>
      </c>
    </row>
    <row r="35" spans="1:23" ht="12.75">
      <c r="A35" s="44" t="s">
        <v>68</v>
      </c>
      <c r="B35" s="42">
        <f>SUM(kuwait!B35,oman!B35,qatar!B35,'saudi arabia'!B35,UAE!B35)</f>
        <v>199.9257551752237</v>
      </c>
      <c r="C35" s="42">
        <f>SUM(kuwait!C35,oman!C35,qatar!C35,'saudi arabia'!C35,UAE!C35)</f>
        <v>260.74703670853296</v>
      </c>
      <c r="D35" s="42">
        <f>SUM(kuwait!D35,oman!D35,qatar!D35,'saudi arabia'!D35,UAE!D35)</f>
        <v>155.81173524433694</v>
      </c>
      <c r="E35" s="42">
        <f>SUM(kuwait!E35,oman!E35,qatar!E35,'saudi arabia'!E35,UAE!E35)</f>
        <v>198.01264115804295</v>
      </c>
      <c r="F35" s="185">
        <f>SUM(kuwait!F35,oman!F35,qatar!F35,'saudi arabia'!F35,UAE!F35)</f>
        <v>280.4618680040677</v>
      </c>
      <c r="G35" s="42">
        <f>SUM(kuwait!G35,oman!G35,qatar!G35,'saudi arabia'!G35,UAE!G35)</f>
        <v>0.8697123677292281</v>
      </c>
      <c r="H35" s="42">
        <f>SUM(kuwait!H35,oman!H35,qatar!H35,'saudi arabia'!H35,UAE!H35)</f>
        <v>1.758316058543227</v>
      </c>
      <c r="I35" s="42">
        <f>SUM(kuwait!I35,oman!I35,qatar!I35,'saudi arabia'!I35,UAE!I35)</f>
        <v>2.191561349217155</v>
      </c>
      <c r="J35" s="42">
        <f>SUM(kuwait!J35,oman!J35,qatar!J35,'saudi arabia'!J35,UAE!J35)</f>
        <v>0.773228353982301</v>
      </c>
      <c r="K35" s="185">
        <f>SUM(kuwait!K35,oman!K35,qatar!K35,'saudi arabia'!K35,UAE!K35)</f>
        <v>0.40668708531781156</v>
      </c>
      <c r="L35" s="45" t="s">
        <v>69</v>
      </c>
      <c r="N35" s="324" t="str">
        <f t="shared" si="3"/>
        <v>.</v>
      </c>
      <c r="O35" s="324" t="str">
        <f t="shared" si="3"/>
        <v>.</v>
      </c>
      <c r="P35" s="324" t="str">
        <f t="shared" si="3"/>
        <v>.</v>
      </c>
      <c r="Q35" s="324" t="str">
        <f t="shared" si="3"/>
        <v>.</v>
      </c>
      <c r="R35" s="324" t="str">
        <f t="shared" si="3"/>
        <v>.</v>
      </c>
      <c r="S35" s="324" t="str">
        <f t="shared" si="3"/>
        <v>.</v>
      </c>
      <c r="T35" s="324" t="str">
        <f t="shared" si="3"/>
        <v>.</v>
      </c>
      <c r="U35" s="324" t="str">
        <f t="shared" si="3"/>
        <v>.</v>
      </c>
      <c r="V35" s="324" t="str">
        <f t="shared" si="3"/>
        <v>.</v>
      </c>
      <c r="W35" s="324" t="str">
        <f t="shared" si="3"/>
        <v>.</v>
      </c>
    </row>
    <row r="36" spans="1:23" ht="12.75">
      <c r="A36" s="44" t="s">
        <v>70</v>
      </c>
      <c r="B36" s="42">
        <f>SUM(kuwait!B36,oman!B36,qatar!B36,'saudi arabia'!B36,UAE!B36)</f>
        <v>357.6337378152888</v>
      </c>
      <c r="C36" s="42">
        <f>SUM(kuwait!C36,oman!C36,qatar!C36,'saudi arabia'!C36,UAE!C36)</f>
        <v>362.74013042020437</v>
      </c>
      <c r="D36" s="42">
        <f>SUM(kuwait!D36,oman!D36,qatar!D36,'saudi arabia'!D36,UAE!D36)</f>
        <v>241.67192460786868</v>
      </c>
      <c r="E36" s="42">
        <f>SUM(kuwait!E36,oman!E36,qatar!E36,'saudi arabia'!E36,UAE!E36)</f>
        <v>374.5601778813195</v>
      </c>
      <c r="F36" s="185">
        <f>SUM(kuwait!F36,oman!F36,qatar!F36,'saudi arabia'!F36,UAE!F36)</f>
        <v>425.4162281295486</v>
      </c>
      <c r="G36" s="42">
        <f>SUM(kuwait!G36,oman!G36,qatar!G36,'saudi arabia'!G36,UAE!G36)</f>
        <v>196.38162027864388</v>
      </c>
      <c r="H36" s="42">
        <f>SUM(kuwait!H36,oman!H36,qatar!H36,'saudi arabia'!H36,UAE!H36)</f>
        <v>429.43557472383196</v>
      </c>
      <c r="I36" s="42">
        <f>SUM(kuwait!I36,oman!I36,qatar!I36,'saudi arabia'!I36,UAE!I36)</f>
        <v>171.0944054326393</v>
      </c>
      <c r="J36" s="42">
        <f>SUM(kuwait!J36,oman!J36,qatar!J36,'saudi arabia'!J36,UAE!J36)</f>
        <v>169.03155080904094</v>
      </c>
      <c r="K36" s="185">
        <f>SUM(kuwait!K36,oman!K36,qatar!K36,'saudi arabia'!K36,UAE!K36)</f>
        <v>377.85214404894276</v>
      </c>
      <c r="L36" s="51" t="s">
        <v>71</v>
      </c>
      <c r="N36" s="324" t="str">
        <f t="shared" si="3"/>
        <v>.</v>
      </c>
      <c r="O36" s="324" t="str">
        <f t="shared" si="3"/>
        <v>.</v>
      </c>
      <c r="P36" s="324" t="str">
        <f t="shared" si="3"/>
        <v>.</v>
      </c>
      <c r="Q36" s="324" t="str">
        <f t="shared" si="3"/>
        <v>.</v>
      </c>
      <c r="R36" s="324" t="str">
        <f t="shared" si="3"/>
        <v>.</v>
      </c>
      <c r="S36" s="324" t="str">
        <f t="shared" si="3"/>
        <v>.</v>
      </c>
      <c r="T36" s="324" t="str">
        <f t="shared" si="3"/>
        <v>.</v>
      </c>
      <c r="U36" s="324" t="str">
        <f t="shared" si="3"/>
        <v>.</v>
      </c>
      <c r="V36" s="324" t="str">
        <f t="shared" si="3"/>
        <v>.</v>
      </c>
      <c r="W36" s="324" t="str">
        <f t="shared" si="3"/>
        <v>.</v>
      </c>
    </row>
    <row r="37" spans="1:23" ht="25.5">
      <c r="A37" s="52" t="s">
        <v>72</v>
      </c>
      <c r="B37" s="25">
        <f>SUM(kuwait!B37,oman!B37,qatar!B37,'saudi arabia'!B37,UAE!B37)</f>
        <v>5674.180365620298</v>
      </c>
      <c r="C37" s="25">
        <f>SUM(kuwait!C37,oman!C37,qatar!C37,'saudi arabia'!C37,UAE!C37)</f>
        <v>9357.488694946476</v>
      </c>
      <c r="D37" s="25">
        <f>SUM(kuwait!D37,oman!D37,qatar!D37,'saudi arabia'!D37,UAE!D37)</f>
        <v>6070.445667490959</v>
      </c>
      <c r="E37" s="25">
        <f>SUM(kuwait!E37,oman!E37,qatar!E37,'saudi arabia'!E37,UAE!E37)</f>
        <v>6966.631121579152</v>
      </c>
      <c r="F37" s="179">
        <f>SUM(kuwait!F37,oman!F37,qatar!F37,'saudi arabia'!F37,UAE!F37)</f>
        <v>8568.00973467858</v>
      </c>
      <c r="G37" s="25">
        <f>SUM(kuwait!G37,oman!G37,qatar!G37,'saudi arabia'!G37,UAE!G37)</f>
        <v>1997.7490916321597</v>
      </c>
      <c r="H37" s="25">
        <f>SUM(kuwait!H37,oman!H37,qatar!H37,'saudi arabia'!H37,UAE!H37)</f>
        <v>3089.881814049588</v>
      </c>
      <c r="I37" s="25">
        <f>SUM(kuwait!I37,oman!I37,qatar!I37,'saudi arabia'!I37,UAE!I37)</f>
        <v>3812.848947199621</v>
      </c>
      <c r="J37" s="25">
        <f>SUM(kuwait!J37,oman!J37,qatar!J37,'saudi arabia'!J37,UAE!J37)</f>
        <v>5368.423870902956</v>
      </c>
      <c r="K37" s="179">
        <f>SUM(kuwait!K37,oman!K37,qatar!K37,'saudi arabia'!K37,UAE!K37)</f>
        <v>5228.014762649116</v>
      </c>
      <c r="L37" s="53" t="s">
        <v>73</v>
      </c>
      <c r="N37" s="324" t="str">
        <f t="shared" si="3"/>
        <v>.</v>
      </c>
      <c r="O37" s="324" t="str">
        <f t="shared" si="3"/>
        <v>.</v>
      </c>
      <c r="P37" s="324" t="str">
        <f t="shared" si="3"/>
        <v>.</v>
      </c>
      <c r="Q37" s="324" t="str">
        <f t="shared" si="3"/>
        <v>.</v>
      </c>
      <c r="R37" s="324" t="str">
        <f t="shared" si="3"/>
        <v>.</v>
      </c>
      <c r="S37" s="324" t="str">
        <f t="shared" si="3"/>
        <v>.</v>
      </c>
      <c r="T37" s="324" t="str">
        <f t="shared" si="3"/>
        <v>.</v>
      </c>
      <c r="U37" s="324" t="str">
        <f t="shared" si="3"/>
        <v>.</v>
      </c>
      <c r="V37" s="324" t="str">
        <f t="shared" si="3"/>
        <v>.</v>
      </c>
      <c r="W37" s="324" t="str">
        <f t="shared" si="3"/>
        <v>.</v>
      </c>
    </row>
    <row r="38" spans="1:23" ht="12.75">
      <c r="A38" s="41" t="s">
        <v>74</v>
      </c>
      <c r="B38" s="42">
        <f>SUM(kuwait!B38,oman!B38,qatar!B38,'saudi arabia'!B38,UAE!B38)</f>
        <v>422.63389346285123</v>
      </c>
      <c r="C38" s="42">
        <f>SUM(kuwait!C38,oman!C38,qatar!C38,'saudi arabia'!C38,UAE!C38)</f>
        <v>684.4992802062573</v>
      </c>
      <c r="D38" s="42">
        <f>SUM(kuwait!D38,oman!D38,qatar!D38,'saudi arabia'!D38,UAE!D38)</f>
        <v>697.9556129683358</v>
      </c>
      <c r="E38" s="42">
        <f>SUM(kuwait!E38,oman!E38,qatar!E38,'saudi arabia'!E38,UAE!E38)</f>
        <v>508.9967794248792</v>
      </c>
      <c r="F38" s="185">
        <f>SUM(kuwait!F38,oman!F38,qatar!F38,'saudi arabia'!F38,UAE!F38)</f>
        <v>391.52701999916377</v>
      </c>
      <c r="G38" s="42">
        <f>SUM(kuwait!G38,oman!G38,qatar!G38,'saudi arabia'!G38,UAE!G38)</f>
        <v>18.081516181458547</v>
      </c>
      <c r="H38" s="42">
        <f>SUM(kuwait!H38,oman!H38,qatar!H38,'saudi arabia'!H38,UAE!H38)</f>
        <v>18.32752431626293</v>
      </c>
      <c r="I38" s="42">
        <f>SUM(kuwait!I38,oman!I38,qatar!I38,'saudi arabia'!I38,UAE!I38)</f>
        <v>15.1834259862502</v>
      </c>
      <c r="J38" s="42">
        <f>SUM(kuwait!J38,oman!J38,qatar!J38,'saudi arabia'!J38,UAE!J38)</f>
        <v>722.7270488821338</v>
      </c>
      <c r="K38" s="185">
        <f>SUM(kuwait!K38,oman!K38,qatar!K38,'saudi arabia'!K38,UAE!K38)</f>
        <v>83.62597751046273</v>
      </c>
      <c r="L38" s="43" t="s">
        <v>75</v>
      </c>
      <c r="N38" s="324" t="str">
        <f t="shared" si="3"/>
        <v>.</v>
      </c>
      <c r="O38" s="324" t="str">
        <f t="shared" si="3"/>
        <v>.</v>
      </c>
      <c r="P38" s="324" t="str">
        <f t="shared" si="3"/>
        <v>.</v>
      </c>
      <c r="Q38" s="324" t="str">
        <f t="shared" si="3"/>
        <v>.</v>
      </c>
      <c r="R38" s="324" t="str">
        <f t="shared" si="3"/>
        <v>.</v>
      </c>
      <c r="S38" s="324" t="str">
        <f t="shared" si="3"/>
        <v>.</v>
      </c>
      <c r="T38" s="324" t="str">
        <f t="shared" si="3"/>
        <v>.</v>
      </c>
      <c r="U38" s="324" t="str">
        <f t="shared" si="3"/>
        <v>.</v>
      </c>
      <c r="V38" s="324" t="str">
        <f t="shared" si="3"/>
        <v>.</v>
      </c>
      <c r="W38" s="324" t="str">
        <f t="shared" si="3"/>
        <v>.</v>
      </c>
    </row>
    <row r="39" spans="1:23" ht="12.75">
      <c r="A39" s="41" t="s">
        <v>76</v>
      </c>
      <c r="B39" s="42">
        <f>SUM(kuwait!B39,oman!B39,qatar!B39,'saudi arabia'!B39,UAE!B39)</f>
        <v>5247.679696037998</v>
      </c>
      <c r="C39" s="42">
        <f>SUM(kuwait!C39,oman!C39,qatar!C39,'saudi arabia'!C39,UAE!C39)</f>
        <v>8668.976786638099</v>
      </c>
      <c r="D39" s="42">
        <f>SUM(kuwait!D39,oman!D39,qatar!D39,'saudi arabia'!D39,UAE!D39)</f>
        <v>5365.64777106668</v>
      </c>
      <c r="E39" s="42">
        <f>SUM(kuwait!E39,oman!E39,qatar!E39,'saudi arabia'!E39,UAE!E39)</f>
        <v>6444.238671516716</v>
      </c>
      <c r="F39" s="185">
        <f>SUM(kuwait!F39,oman!F39,qatar!F39,'saudi arabia'!F39,UAE!F39)</f>
        <v>8158.635299832566</v>
      </c>
      <c r="G39" s="42">
        <f>SUM(kuwait!G39,oman!G39,qatar!G39,'saudi arabia'!G39,UAE!G39)</f>
        <v>1978.6803980842928</v>
      </c>
      <c r="H39" s="42">
        <f>SUM(kuwait!H39,oman!H39,qatar!H39,'saudi arabia'!H39,UAE!H39)</f>
        <v>3069.8364827081373</v>
      </c>
      <c r="I39" s="42">
        <f>SUM(kuwait!I39,oman!I39,qatar!I39,'saudi arabia'!I39,UAE!I39)</f>
        <v>3796.532262920312</v>
      </c>
      <c r="J39" s="42">
        <f>SUM(kuwait!J39,oman!J39,qatar!J39,'saudi arabia'!J39,UAE!J39)</f>
        <v>4644.510589679894</v>
      </c>
      <c r="K39" s="185">
        <f>SUM(kuwait!K39,oman!K39,qatar!K39,'saudi arabia'!K39,UAE!K39)</f>
        <v>5143.770245616051</v>
      </c>
      <c r="L39" s="43" t="s">
        <v>77</v>
      </c>
      <c r="N39" s="324" t="str">
        <f t="shared" si="3"/>
        <v>.</v>
      </c>
      <c r="O39" s="324" t="str">
        <f t="shared" si="3"/>
        <v>.</v>
      </c>
      <c r="P39" s="324" t="str">
        <f t="shared" si="3"/>
        <v>.</v>
      </c>
      <c r="Q39" s="324" t="str">
        <f t="shared" si="3"/>
        <v>.</v>
      </c>
      <c r="R39" s="324" t="str">
        <f t="shared" si="3"/>
        <v>.</v>
      </c>
      <c r="S39" s="324" t="str">
        <f t="shared" si="3"/>
        <v>.</v>
      </c>
      <c r="T39" s="324" t="str">
        <f t="shared" si="3"/>
        <v>.</v>
      </c>
      <c r="U39" s="324" t="str">
        <f t="shared" si="3"/>
        <v>.</v>
      </c>
      <c r="V39" s="324" t="str">
        <f t="shared" si="3"/>
        <v>.</v>
      </c>
      <c r="W39" s="324" t="str">
        <f t="shared" si="3"/>
        <v>.</v>
      </c>
    </row>
    <row r="40" spans="1:23" ht="12.75">
      <c r="A40" s="44" t="s">
        <v>70</v>
      </c>
      <c r="B40" s="42">
        <f>SUM(kuwait!B40,oman!B40,qatar!B40,'saudi arabia'!B40,UAE!B40)</f>
        <v>3.866032296369678</v>
      </c>
      <c r="C40" s="42">
        <f>SUM(kuwait!C40,oman!C40,qatar!C40,'saudi arabia'!C40,UAE!C40)</f>
        <v>4.00806372736855</v>
      </c>
      <c r="D40" s="42">
        <f>SUM(kuwait!D40,oman!D40,qatar!D40,'saudi arabia'!D40,UAE!D40)</f>
        <v>6.842283455942447</v>
      </c>
      <c r="E40" s="42">
        <f>SUM(kuwait!E40,oman!E40,qatar!E40,'saudi arabia'!E40,UAE!E40)</f>
        <v>13.370331140587048</v>
      </c>
      <c r="F40" s="185">
        <f>SUM(kuwait!F40,oman!F40,qatar!F40,'saudi arabia'!F40,UAE!F40)</f>
        <v>17.802717669912</v>
      </c>
      <c r="G40" s="42">
        <f>SUM(kuwait!G40,oman!G40,qatar!G40,'saudi arabia'!G40,UAE!G40)</f>
        <v>0.9821214500882559</v>
      </c>
      <c r="H40" s="42">
        <f>SUM(kuwait!H40,oman!H40,qatar!H40,'saudi arabia'!H40,UAE!H40)</f>
        <v>1.7178070251872022</v>
      </c>
      <c r="I40" s="42">
        <f>SUM(kuwait!I40,oman!I40,qatar!I40,'saudi arabia'!I40,UAE!I40)</f>
        <v>1.1074101837985024</v>
      </c>
      <c r="J40" s="42">
        <f>SUM(kuwait!J40,oman!J40,qatar!J40,'saudi arabia'!J40,UAE!J40)</f>
        <v>1.1751714717494897</v>
      </c>
      <c r="K40" s="185">
        <f>SUM(kuwait!K40,oman!K40,qatar!K40,'saudi arabia'!K40,UAE!K40)</f>
        <v>0.6076136038121172</v>
      </c>
      <c r="L40" s="51" t="s">
        <v>71</v>
      </c>
      <c r="N40" s="324" t="str">
        <f t="shared" si="3"/>
        <v>.</v>
      </c>
      <c r="O40" s="324" t="str">
        <f t="shared" si="3"/>
        <v>.</v>
      </c>
      <c r="P40" s="324" t="str">
        <f t="shared" si="3"/>
        <v>.</v>
      </c>
      <c r="Q40" s="324" t="str">
        <f t="shared" si="3"/>
        <v>.</v>
      </c>
      <c r="R40" s="324" t="str">
        <f t="shared" si="3"/>
        <v>.</v>
      </c>
      <c r="S40" s="324" t="str">
        <f t="shared" si="3"/>
        <v>.</v>
      </c>
      <c r="T40" s="324" t="str">
        <f t="shared" si="3"/>
        <v>.</v>
      </c>
      <c r="U40" s="324" t="str">
        <f t="shared" si="3"/>
        <v>.</v>
      </c>
      <c r="V40" s="324" t="str">
        <f t="shared" si="3"/>
        <v>.</v>
      </c>
      <c r="W40" s="324" t="str">
        <f t="shared" si="3"/>
        <v>.</v>
      </c>
    </row>
    <row r="41" spans="1:23" ht="13.5" thickBot="1">
      <c r="A41" s="55" t="s">
        <v>78</v>
      </c>
      <c r="B41" s="57">
        <f>SUM(kuwait!B41,oman!B41,qatar!B41,'saudi arabia'!B41,UAE!B41)</f>
        <v>499.5877557972813</v>
      </c>
      <c r="C41" s="57">
        <f>SUM(kuwait!C41,oman!C41,qatar!C41,'saudi arabia'!C41,UAE!C41)</f>
        <v>6.603770123342921</v>
      </c>
      <c r="D41" s="57">
        <f>SUM(kuwait!D41,oman!D41,qatar!D41,'saudi arabia'!D41,UAE!D41)</f>
        <v>129.3109812585802</v>
      </c>
      <c r="E41" s="57">
        <f>SUM(kuwait!E41,oman!E41,qatar!E41,'saudi arabia'!E41,UAE!E41)</f>
        <v>554.633800098073</v>
      </c>
      <c r="F41" s="187">
        <f>SUM(kuwait!F41,oman!F41,qatar!F41,'saudi arabia'!F41,UAE!F41)</f>
        <v>339.39226346085775</v>
      </c>
      <c r="G41" s="57">
        <f>SUM(kuwait!G41,oman!G41,qatar!G41,'saudi arabia'!G41,UAE!G41)</f>
        <v>2.0760506222935193</v>
      </c>
      <c r="H41" s="57">
        <f>SUM(kuwait!H41,oman!H41,qatar!H41,'saudi arabia'!H41,UAE!H41)</f>
        <v>74.22609235145342</v>
      </c>
      <c r="I41" s="57">
        <f>SUM(kuwait!I41,oman!I41,qatar!I41,'saudi arabia'!I41,UAE!I41)</f>
        <v>891.9995662406831</v>
      </c>
      <c r="J41" s="57">
        <f>SUM(kuwait!J41,oman!J41,qatar!J41,'saudi arabia'!J41,UAE!J41)</f>
        <v>113.55152008985706</v>
      </c>
      <c r="K41" s="187">
        <f>SUM(kuwait!K41,oman!K41,qatar!K41,'saudi arabia'!K41,UAE!K41)</f>
        <v>93.07890960653506</v>
      </c>
      <c r="L41" s="58" t="s">
        <v>79</v>
      </c>
      <c r="N41" s="324" t="str">
        <f t="shared" si="3"/>
        <v>.</v>
      </c>
      <c r="O41" s="324" t="str">
        <f t="shared" si="3"/>
        <v>.</v>
      </c>
      <c r="P41" s="324" t="str">
        <f t="shared" si="3"/>
        <v>.</v>
      </c>
      <c r="Q41" s="324" t="str">
        <f t="shared" si="3"/>
        <v>.</v>
      </c>
      <c r="R41" s="324" t="str">
        <f t="shared" si="3"/>
        <v>.</v>
      </c>
      <c r="S41" s="324" t="str">
        <f t="shared" si="3"/>
        <v>.</v>
      </c>
      <c r="T41" s="324" t="str">
        <f t="shared" si="3"/>
        <v>.</v>
      </c>
      <c r="U41" s="324" t="str">
        <f t="shared" si="3"/>
        <v>.</v>
      </c>
      <c r="V41" s="324" t="str">
        <f t="shared" si="3"/>
        <v>.</v>
      </c>
      <c r="W41" s="324" t="str">
        <f t="shared" si="3"/>
        <v>.</v>
      </c>
    </row>
    <row r="42" spans="1:23" ht="15" thickBot="1">
      <c r="A42" s="59" t="s">
        <v>250</v>
      </c>
      <c r="B42" s="60">
        <f>SUM(kuwait!B42,oman!B42,qatar!B42,'saudi arabia'!B42,UAE!B42)</f>
        <v>7067.184974954371</v>
      </c>
      <c r="C42" s="60">
        <f>SUM(kuwait!C42,oman!C42,qatar!C42,'saudi arabia'!C42,UAE!C42)</f>
        <v>10519.289765843425</v>
      </c>
      <c r="D42" s="60">
        <f>SUM(kuwait!D42,oman!D42,qatar!D42,'saudi arabia'!D42,UAE!D42)</f>
        <v>6847.973568010733</v>
      </c>
      <c r="E42" s="60">
        <f>SUM(kuwait!E42,oman!E42,qatar!E42,'saudi arabia'!E42,UAE!E42)</f>
        <v>8181.585592324378</v>
      </c>
      <c r="F42" s="188">
        <f>SUM(kuwait!F42,oman!F42,qatar!F42,'saudi arabia'!F42,UAE!F42)</f>
        <v>9431.136090397766</v>
      </c>
      <c r="G42" s="60">
        <f>SUM(kuwait!G42,oman!G42,qatar!G42,'saudi arabia'!G42,UAE!G42)</f>
        <v>1435.8812250002254</v>
      </c>
      <c r="H42" s="60">
        <f>SUM(kuwait!H42,oman!H42,qatar!H42,'saudi arabia'!H42,UAE!H42)</f>
        <v>1891.1468156391245</v>
      </c>
      <c r="I42" s="60">
        <f>SUM(kuwait!I42,oman!I42,qatar!I42,'saudi arabia'!I42,UAE!I42)</f>
        <v>776.8731525840321</v>
      </c>
      <c r="J42" s="60">
        <f>SUM(kuwait!J42,oman!J42,qatar!J42,'saudi arabia'!J42,UAE!J42)</f>
        <v>1132.462836936292</v>
      </c>
      <c r="K42" s="188">
        <f>SUM(kuwait!K42,oman!K42,qatar!K42,'saudi arabia'!K42,UAE!K42)</f>
        <v>1476.7205632609002</v>
      </c>
      <c r="L42" s="61" t="s">
        <v>251</v>
      </c>
      <c r="N42" s="324" t="str">
        <f t="shared" si="3"/>
        <v>.</v>
      </c>
      <c r="O42" s="324" t="str">
        <f t="shared" si="3"/>
        <v>.</v>
      </c>
      <c r="P42" s="324" t="str">
        <f t="shared" si="3"/>
        <v>.</v>
      </c>
      <c r="Q42" s="324" t="str">
        <f t="shared" si="3"/>
        <v>.</v>
      </c>
      <c r="R42" s="324" t="str">
        <f t="shared" si="3"/>
        <v>.</v>
      </c>
      <c r="S42" s="324" t="str">
        <f t="shared" si="3"/>
        <v>.</v>
      </c>
      <c r="T42" s="324" t="str">
        <f t="shared" si="3"/>
        <v>.</v>
      </c>
      <c r="U42" s="324" t="str">
        <f t="shared" si="3"/>
        <v>.</v>
      </c>
      <c r="V42" s="324" t="str">
        <f t="shared" si="3"/>
        <v>.</v>
      </c>
      <c r="W42" s="324" t="str">
        <f t="shared" si="3"/>
        <v>.</v>
      </c>
    </row>
    <row r="43" spans="1:23" ht="12.75">
      <c r="A43" s="41" t="s">
        <v>82</v>
      </c>
      <c r="B43" s="42">
        <f>SUM(kuwait!B43,oman!B43,qatar!B43,'saudi arabia'!B43,UAE!B43)</f>
        <v>100.2959564228328</v>
      </c>
      <c r="C43" s="42">
        <f>SUM(kuwait!C43,oman!C43,qatar!C43,'saudi arabia'!C43,UAE!C43)</f>
        <v>188.49599107295498</v>
      </c>
      <c r="D43" s="42">
        <f>SUM(kuwait!D43,oman!D43,qatar!D43,'saudi arabia'!D43,UAE!D43)</f>
        <v>78.6019610332591</v>
      </c>
      <c r="E43" s="42">
        <f>SUM(kuwait!E43,oman!E43,qatar!E43,'saudi arabia'!E43,UAE!E43)</f>
        <v>170.59793450122893</v>
      </c>
      <c r="F43" s="185">
        <f>SUM(kuwait!F43,oman!F43,qatar!F43,'saudi arabia'!F43,UAE!F43)</f>
        <v>334.8367247217741</v>
      </c>
      <c r="G43" s="42">
        <f>SUM(kuwait!G43,oman!G43,qatar!G43,'saudi arabia'!G43,UAE!G43)</f>
        <v>13.372948113071345</v>
      </c>
      <c r="H43" s="42">
        <f>SUM(kuwait!H43,oman!H43,qatar!H43,'saudi arabia'!H43,UAE!H43)</f>
        <v>16.049984171341293</v>
      </c>
      <c r="I43" s="42">
        <f>SUM(kuwait!I43,oman!I43,qatar!I43,'saudi arabia'!I43,UAE!I43)</f>
        <v>16.17109495808512</v>
      </c>
      <c r="J43" s="42">
        <f>SUM(kuwait!J43,oman!J43,qatar!J43,'saudi arabia'!J43,UAE!J43)</f>
        <v>17.529893106598262</v>
      </c>
      <c r="K43" s="185">
        <f>SUM(kuwait!K43,oman!K43,qatar!K43,'saudi arabia'!K43,UAE!K43)</f>
        <v>19.504529121792718</v>
      </c>
      <c r="L43" s="43" t="s">
        <v>83</v>
      </c>
      <c r="N43" s="324" t="str">
        <f t="shared" si="3"/>
        <v>.</v>
      </c>
      <c r="O43" s="324" t="str">
        <f t="shared" si="3"/>
        <v>.</v>
      </c>
      <c r="P43" s="324" t="str">
        <f t="shared" si="3"/>
        <v>.</v>
      </c>
      <c r="Q43" s="324" t="str">
        <f t="shared" si="3"/>
        <v>.</v>
      </c>
      <c r="R43" s="324" t="str">
        <f t="shared" si="3"/>
        <v>.</v>
      </c>
      <c r="S43" s="324" t="str">
        <f t="shared" si="3"/>
        <v>.</v>
      </c>
      <c r="T43" s="324" t="str">
        <f t="shared" si="3"/>
        <v>.</v>
      </c>
      <c r="U43" s="324" t="str">
        <f t="shared" si="3"/>
        <v>.</v>
      </c>
      <c r="V43" s="324" t="str">
        <f t="shared" si="3"/>
        <v>.</v>
      </c>
      <c r="W43" s="324" t="str">
        <f t="shared" si="3"/>
        <v>.</v>
      </c>
    </row>
    <row r="44" spans="1:23" s="16" customFormat="1" ht="12.75">
      <c r="A44" s="44" t="s">
        <v>84</v>
      </c>
      <c r="B44" s="42">
        <f>SUM(kuwait!B44,oman!B44,qatar!B44,'saudi arabia'!B44,UAE!B44)</f>
        <v>15.648193248876638</v>
      </c>
      <c r="C44" s="42">
        <f>SUM(kuwait!C44,oman!C44,qatar!C44,'saudi arabia'!C44,UAE!C44)</f>
        <v>16.837498238939588</v>
      </c>
      <c r="D44" s="42">
        <f>SUM(kuwait!D44,oman!D44,qatar!D44,'saudi arabia'!D44,UAE!D44)</f>
        <v>12.311908776594144</v>
      </c>
      <c r="E44" s="42">
        <f>SUM(kuwait!E44,oman!E44,qatar!E44,'saudi arabia'!E44,UAE!E44)</f>
        <v>1.03879804227</v>
      </c>
      <c r="F44" s="185">
        <f>SUM(kuwait!F44,oman!F44,qatar!F44,'saudi arabia'!F44,UAE!F44)</f>
        <v>0</v>
      </c>
      <c r="G44" s="42">
        <f>SUM(kuwait!G44,oman!G44,qatar!G44,'saudi arabia'!G44,UAE!G44)</f>
        <v>4.448551183307693</v>
      </c>
      <c r="H44" s="42">
        <f>SUM(kuwait!H44,oman!H44,qatar!H44,'saudi arabia'!H44,UAE!H44)</f>
        <v>2.0507136374853645</v>
      </c>
      <c r="I44" s="42">
        <f>SUM(kuwait!I44,oman!I44,qatar!I44,'saudi arabia'!I44,UAE!I44)</f>
        <v>2.012942554118447</v>
      </c>
      <c r="J44" s="42">
        <f>SUM(kuwait!J44,oman!J44,qatar!J44,'saudi arabia'!J44,UAE!J44)</f>
        <v>0</v>
      </c>
      <c r="K44" s="185">
        <f>SUM(kuwait!K44,oman!K44,qatar!K44,'saudi arabia'!K44,UAE!K44)</f>
        <v>1.2810220332</v>
      </c>
      <c r="L44" s="45" t="s">
        <v>85</v>
      </c>
      <c r="M44" s="15"/>
      <c r="N44" s="324" t="str">
        <f t="shared" si="3"/>
        <v>.</v>
      </c>
      <c r="O44" s="324" t="str">
        <f t="shared" si="3"/>
        <v>.</v>
      </c>
      <c r="P44" s="324" t="str">
        <f t="shared" si="3"/>
        <v>.</v>
      </c>
      <c r="Q44" s="324" t="str">
        <f t="shared" si="3"/>
        <v>.</v>
      </c>
      <c r="R44" s="324" t="str">
        <f t="shared" si="3"/>
        <v>x</v>
      </c>
      <c r="S44" s="324" t="str">
        <f t="shared" si="3"/>
        <v>.</v>
      </c>
      <c r="T44" s="324" t="str">
        <f t="shared" si="3"/>
        <v>.</v>
      </c>
      <c r="U44" s="324" t="str">
        <f t="shared" si="3"/>
        <v>.</v>
      </c>
      <c r="V44" s="324" t="str">
        <f t="shared" si="3"/>
        <v>x</v>
      </c>
      <c r="W44" s="324" t="str">
        <f t="shared" si="3"/>
        <v>.</v>
      </c>
    </row>
    <row r="45" spans="1:23" ht="12.75">
      <c r="A45" s="41" t="s">
        <v>86</v>
      </c>
      <c r="B45" s="42">
        <f>SUM(kuwait!B45,oman!B45,qatar!B45,'saudi arabia'!B45,UAE!B45)</f>
        <v>406.53834942234636</v>
      </c>
      <c r="C45" s="42">
        <f>SUM(kuwait!C45,oman!C45,qatar!C45,'saudi arabia'!C45,UAE!C45)</f>
        <v>486.0729075730684</v>
      </c>
      <c r="D45" s="42">
        <f>SUM(kuwait!D45,oman!D45,qatar!D45,'saudi arabia'!D45,UAE!D45)</f>
        <v>377.143816859387</v>
      </c>
      <c r="E45" s="42">
        <f>SUM(kuwait!E45,oman!E45,qatar!E45,'saudi arabia'!E45,UAE!E45)</f>
        <v>588.0141133503771</v>
      </c>
      <c r="F45" s="185">
        <f>SUM(kuwait!F45,oman!F45,qatar!F45,'saudi arabia'!F45,UAE!F45)</f>
        <v>839.8599086905535</v>
      </c>
      <c r="G45" s="42">
        <f>SUM(kuwait!G45,oman!G45,qatar!G45,'saudi arabia'!G45,UAE!G45)</f>
        <v>22.337094909928226</v>
      </c>
      <c r="H45" s="42">
        <f>SUM(kuwait!H45,oman!H45,qatar!H45,'saudi arabia'!H45,UAE!H45)</f>
        <v>63.87923093495392</v>
      </c>
      <c r="I45" s="42">
        <f>SUM(kuwait!I45,oman!I45,qatar!I45,'saudi arabia'!I45,UAE!I45)</f>
        <v>59.319412646093596</v>
      </c>
      <c r="J45" s="42">
        <f>SUM(kuwait!J45,oman!J45,qatar!J45,'saudi arabia'!J45,UAE!J45)</f>
        <v>62.97983599004277</v>
      </c>
      <c r="K45" s="185">
        <f>SUM(kuwait!K45,oman!K45,qatar!K45,'saudi arabia'!K45,UAE!K45)</f>
        <v>61.99241854148874</v>
      </c>
      <c r="L45" s="43" t="s">
        <v>87</v>
      </c>
      <c r="N45" s="324" t="str">
        <f t="shared" si="3"/>
        <v>.</v>
      </c>
      <c r="O45" s="324" t="str">
        <f t="shared" si="3"/>
        <v>.</v>
      </c>
      <c r="P45" s="324" t="str">
        <f t="shared" si="3"/>
        <v>.</v>
      </c>
      <c r="Q45" s="324" t="str">
        <f t="shared" si="3"/>
        <v>.</v>
      </c>
      <c r="R45" s="324" t="str">
        <f t="shared" si="3"/>
        <v>.</v>
      </c>
      <c r="S45" s="324" t="str">
        <f t="shared" si="3"/>
        <v>.</v>
      </c>
      <c r="T45" s="324" t="str">
        <f t="shared" si="3"/>
        <v>.</v>
      </c>
      <c r="U45" s="324" t="str">
        <f t="shared" si="3"/>
        <v>.</v>
      </c>
      <c r="V45" s="324" t="str">
        <f t="shared" si="3"/>
        <v>.</v>
      </c>
      <c r="W45" s="324" t="str">
        <f t="shared" si="3"/>
        <v>.</v>
      </c>
    </row>
    <row r="46" spans="1:23" s="16" customFormat="1" ht="12.75">
      <c r="A46" s="44" t="s">
        <v>88</v>
      </c>
      <c r="B46" s="42">
        <f>SUM(kuwait!B46,oman!B46,qatar!B46,'saudi arabia'!B46,UAE!B46)</f>
        <v>1708.737794695673</v>
      </c>
      <c r="C46" s="42">
        <f>SUM(kuwait!C46,oman!C46,qatar!C46,'saudi arabia'!C46,UAE!C46)</f>
        <v>2257.4286188310007</v>
      </c>
      <c r="D46" s="42">
        <f>SUM(kuwait!D46,oman!D46,qatar!D46,'saudi arabia'!D46,UAE!D46)</f>
        <v>1356.3055311173127</v>
      </c>
      <c r="E46" s="42">
        <f>SUM(kuwait!E46,oman!E46,qatar!E46,'saudi arabia'!E46,UAE!E46)</f>
        <v>1865.5114260011196</v>
      </c>
      <c r="F46" s="185">
        <f>SUM(kuwait!F46,oman!F46,qatar!F46,'saudi arabia'!F46,UAE!F46)</f>
        <v>2424.155403092134</v>
      </c>
      <c r="G46" s="42">
        <f>SUM(kuwait!G46,oman!G46,qatar!G46,'saudi arabia'!G46,UAE!G46)</f>
        <v>446.21874413417515</v>
      </c>
      <c r="H46" s="42">
        <f>SUM(kuwait!H46,oman!H46,qatar!H46,'saudi arabia'!H46,UAE!H46)</f>
        <v>444.09911212064924</v>
      </c>
      <c r="I46" s="42">
        <f>SUM(kuwait!I46,oman!I46,qatar!I46,'saudi arabia'!I46,UAE!I46)</f>
        <v>272.72138226401574</v>
      </c>
      <c r="J46" s="42">
        <f>SUM(kuwait!J46,oman!J46,qatar!J46,'saudi arabia'!J46,UAE!J46)</f>
        <v>384.5381991380599</v>
      </c>
      <c r="K46" s="185">
        <f>SUM(kuwait!K46,oman!K46,qatar!K46,'saudi arabia'!K46,UAE!K46)</f>
        <v>403.69699400733833</v>
      </c>
      <c r="L46" s="45" t="s">
        <v>89</v>
      </c>
      <c r="M46" s="15"/>
      <c r="N46" s="324" t="str">
        <f t="shared" si="3"/>
        <v>.</v>
      </c>
      <c r="O46" s="324" t="str">
        <f t="shared" si="3"/>
        <v>.</v>
      </c>
      <c r="P46" s="324" t="str">
        <f t="shared" si="3"/>
        <v>.</v>
      </c>
      <c r="Q46" s="324" t="str">
        <f t="shared" si="3"/>
        <v>.</v>
      </c>
      <c r="R46" s="324" t="str">
        <f t="shared" si="3"/>
        <v>.</v>
      </c>
      <c r="S46" s="324" t="str">
        <f t="shared" si="3"/>
        <v>.</v>
      </c>
      <c r="T46" s="324" t="str">
        <f t="shared" si="3"/>
        <v>.</v>
      </c>
      <c r="U46" s="324" t="str">
        <f t="shared" si="3"/>
        <v>.</v>
      </c>
      <c r="V46" s="324" t="str">
        <f t="shared" si="3"/>
        <v>.</v>
      </c>
      <c r="W46" s="324" t="str">
        <f t="shared" si="3"/>
        <v>.</v>
      </c>
    </row>
    <row r="47" spans="1:23" ht="12.75">
      <c r="A47" s="44" t="s">
        <v>90</v>
      </c>
      <c r="B47" s="42">
        <f>SUM(kuwait!B47,oman!B47,qatar!B47,'saudi arabia'!B47,UAE!B47)</f>
        <v>1463.7665064787968</v>
      </c>
      <c r="C47" s="42">
        <f>SUM(kuwait!C47,oman!C47,qatar!C47,'saudi arabia'!C47,UAE!C47)</f>
        <v>2713.013742286737</v>
      </c>
      <c r="D47" s="42">
        <f>SUM(kuwait!D47,oman!D47,qatar!D47,'saudi arabia'!D47,UAE!D47)</f>
        <v>1381.8460534459928</v>
      </c>
      <c r="E47" s="42">
        <f>SUM(kuwait!E47,oman!E47,qatar!E47,'saudi arabia'!E47,UAE!E47)</f>
        <v>1539.5402869827763</v>
      </c>
      <c r="F47" s="185">
        <f>SUM(kuwait!F47,oman!F47,qatar!F47,'saudi arabia'!F47,UAE!F47)</f>
        <v>1489.4848399253576</v>
      </c>
      <c r="G47" s="42">
        <f>SUM(kuwait!G47,oman!G47,qatar!G47,'saudi arabia'!G47,UAE!G47)</f>
        <v>497.1897335703496</v>
      </c>
      <c r="H47" s="42">
        <f>SUM(kuwait!H47,oman!H47,qatar!H47,'saudi arabia'!H47,UAE!H47)</f>
        <v>379.9929839301477</v>
      </c>
      <c r="I47" s="42">
        <f>SUM(kuwait!I47,oman!I47,qatar!I47,'saudi arabia'!I47,UAE!I47)</f>
        <v>70.29055019023941</v>
      </c>
      <c r="J47" s="42">
        <f>SUM(kuwait!J47,oman!J47,qatar!J47,'saudi arabia'!J47,UAE!J47)</f>
        <v>136.86522866397723</v>
      </c>
      <c r="K47" s="185">
        <f>SUM(kuwait!K47,oman!K47,qatar!K47,'saudi arabia'!K47,UAE!K47)</f>
        <v>117.0531269594169</v>
      </c>
      <c r="L47" s="45" t="s">
        <v>91</v>
      </c>
      <c r="N47" s="324" t="str">
        <f t="shared" si="3"/>
        <v>.</v>
      </c>
      <c r="O47" s="324" t="str">
        <f t="shared" si="3"/>
        <v>.</v>
      </c>
      <c r="P47" s="324" t="str">
        <f t="shared" si="3"/>
        <v>.</v>
      </c>
      <c r="Q47" s="324" t="str">
        <f t="shared" si="3"/>
        <v>.</v>
      </c>
      <c r="R47" s="324" t="str">
        <f t="shared" si="3"/>
        <v>.</v>
      </c>
      <c r="S47" s="324" t="str">
        <f t="shared" si="3"/>
        <v>.</v>
      </c>
      <c r="T47" s="324" t="str">
        <f t="shared" si="3"/>
        <v>.</v>
      </c>
      <c r="U47" s="324" t="str">
        <f t="shared" si="3"/>
        <v>.</v>
      </c>
      <c r="V47" s="324" t="str">
        <f t="shared" si="3"/>
        <v>.</v>
      </c>
      <c r="W47" s="324" t="str">
        <f t="shared" si="3"/>
        <v>.</v>
      </c>
    </row>
    <row r="48" spans="1:23" ht="13.5" thickBot="1">
      <c r="A48" s="62" t="s">
        <v>92</v>
      </c>
      <c r="B48" s="63">
        <f>SUM(kuwait!B48,oman!B48,qatar!B48,'saudi arabia'!B48,UAE!B48)</f>
        <v>141.1106739552187</v>
      </c>
      <c r="C48" s="63">
        <f>SUM(kuwait!C48,oman!C48,qatar!C48,'saudi arabia'!C48,UAE!C48)</f>
        <v>184.33909209817793</v>
      </c>
      <c r="D48" s="63">
        <f>SUM(kuwait!D48,oman!D48,qatar!D48,'saudi arabia'!D48,UAE!D48)</f>
        <v>143.2109613616239</v>
      </c>
      <c r="E48" s="63">
        <f>SUM(kuwait!E48,oman!E48,qatar!E48,'saudi arabia'!E48,UAE!E48)</f>
        <v>203.0830945888556</v>
      </c>
      <c r="F48" s="189">
        <f>SUM(kuwait!F48,oman!F48,qatar!F48,'saudi arabia'!F48,UAE!F48)</f>
        <v>205.7600282734565</v>
      </c>
      <c r="G48" s="63">
        <f>SUM(kuwait!G48,oman!G48,qatar!G48,'saudi arabia'!G48,UAE!G48)</f>
        <v>16.306107596451643</v>
      </c>
      <c r="H48" s="63">
        <f>SUM(kuwait!H48,oman!H48,qatar!H48,'saudi arabia'!H48,UAE!H48)</f>
        <v>22.239800678865986</v>
      </c>
      <c r="I48" s="63">
        <f>SUM(kuwait!I48,oman!I48,qatar!I48,'saudi arabia'!I48,UAE!I48)</f>
        <v>16.22513993862529</v>
      </c>
      <c r="J48" s="63">
        <f>SUM(kuwait!J48,oman!J48,qatar!J48,'saudi arabia'!J48,UAE!J48)</f>
        <v>31.39218988726537</v>
      </c>
      <c r="K48" s="189">
        <f>SUM(kuwait!K48,oman!K48,qatar!K48,'saudi arabia'!K48,UAE!K48)</f>
        <v>35.35715287853024</v>
      </c>
      <c r="L48" s="64" t="s">
        <v>311</v>
      </c>
      <c r="N48" s="324" t="str">
        <f t="shared" si="3"/>
        <v>.</v>
      </c>
      <c r="O48" s="324" t="str">
        <f t="shared" si="3"/>
        <v>.</v>
      </c>
      <c r="P48" s="324" t="str">
        <f t="shared" si="3"/>
        <v>.</v>
      </c>
      <c r="Q48" s="324" t="str">
        <f t="shared" si="3"/>
        <v>.</v>
      </c>
      <c r="R48" s="324" t="str">
        <f t="shared" si="3"/>
        <v>.</v>
      </c>
      <c r="S48" s="324" t="str">
        <f t="shared" si="3"/>
        <v>.</v>
      </c>
      <c r="T48" s="324" t="str">
        <f t="shared" si="3"/>
        <v>.</v>
      </c>
      <c r="U48" s="324" t="str">
        <f t="shared" si="3"/>
        <v>.</v>
      </c>
      <c r="V48" s="324" t="str">
        <f t="shared" si="3"/>
        <v>.</v>
      </c>
      <c r="W48" s="324" t="str">
        <f t="shared" si="3"/>
        <v>.</v>
      </c>
    </row>
    <row r="49" spans="1:23" s="16" customFormat="1" ht="19.5" thickBot="1">
      <c r="A49" s="117" t="s">
        <v>94</v>
      </c>
      <c r="B49" s="30">
        <f>SUM(kuwait!B49,oman!B49,qatar!B49,'saudi arabia'!B49,UAE!B49)</f>
        <v>34705.158467408866</v>
      </c>
      <c r="C49" s="30">
        <f>SUM(kuwait!C49,oman!C49,qatar!C49,'saudi arabia'!C49,UAE!C49)</f>
        <v>45600.39945809092</v>
      </c>
      <c r="D49" s="30">
        <f>SUM(kuwait!D49,oman!D49,qatar!D49,'saudi arabia'!D49,UAE!D49)</f>
        <v>40467.57589775801</v>
      </c>
      <c r="E49" s="30">
        <f>SUM(kuwait!E49,oman!E49,qatar!E49,'saudi arabia'!E49,UAE!E49)</f>
        <v>42577.83210034025</v>
      </c>
      <c r="F49" s="182">
        <f>SUM(kuwait!F49,oman!F49,qatar!F49,'saudi arabia'!F49,UAE!F49)</f>
        <v>48840.53447832689</v>
      </c>
      <c r="G49" s="21">
        <f>SUM(kuwait!G49,oman!G49,qatar!G49,'saudi arabia'!G49,UAE!G49)</f>
        <v>2434.148019912945</v>
      </c>
      <c r="H49" s="21">
        <f>SUM(kuwait!H49,oman!H49,qatar!H49,'saudi arabia'!H49,UAE!H49)</f>
        <v>59825.87513777913</v>
      </c>
      <c r="I49" s="21">
        <f>SUM(kuwait!I49,oman!I49,qatar!I49,'saudi arabia'!I49,UAE!I49)</f>
        <v>28222.22907018668</v>
      </c>
      <c r="J49" s="21">
        <f>SUM(kuwait!J49,oman!J49,qatar!J49,'saudi arabia'!J49,UAE!J49)</f>
        <v>41835.056104809984</v>
      </c>
      <c r="K49" s="178">
        <f>SUM(kuwait!K49,oman!K49,qatar!K49,'saudi arabia'!K49,UAE!K49)</f>
        <v>62812.52776934739</v>
      </c>
      <c r="L49" s="118" t="s">
        <v>95</v>
      </c>
      <c r="M49" s="15"/>
      <c r="N49" s="324" t="str">
        <f t="shared" si="3"/>
        <v>.</v>
      </c>
      <c r="O49" s="324" t="str">
        <f t="shared" si="3"/>
        <v>.</v>
      </c>
      <c r="P49" s="324" t="str">
        <f t="shared" si="3"/>
        <v>.</v>
      </c>
      <c r="Q49" s="324" t="str">
        <f t="shared" si="3"/>
        <v>.</v>
      </c>
      <c r="R49" s="324" t="str">
        <f t="shared" si="3"/>
        <v>.</v>
      </c>
      <c r="S49" s="324" t="str">
        <f t="shared" si="3"/>
        <v>.</v>
      </c>
      <c r="T49" s="324" t="str">
        <f t="shared" si="3"/>
        <v>.</v>
      </c>
      <c r="U49" s="324" t="str">
        <f t="shared" si="3"/>
        <v>.</v>
      </c>
      <c r="V49" s="324" t="str">
        <f t="shared" si="3"/>
        <v>.</v>
      </c>
      <c r="W49" s="324" t="str">
        <f t="shared" si="3"/>
        <v>.</v>
      </c>
    </row>
    <row r="50" spans="1:23" ht="15" thickBot="1">
      <c r="A50" s="66" t="s">
        <v>12</v>
      </c>
      <c r="B50" s="33">
        <f>SUM(kuwait!B50,oman!B50,qatar!B50,'saudi arabia'!B50,UAE!B50)</f>
        <v>28492.278495384526</v>
      </c>
      <c r="C50" s="33">
        <f>SUM(kuwait!C50,oman!C50,qatar!C50,'saudi arabia'!C50,UAE!C50)</f>
        <v>37583.455216287235</v>
      </c>
      <c r="D50" s="33">
        <f>SUM(kuwait!D50,oman!D50,qatar!D50,'saudi arabia'!D50,UAE!D50)</f>
        <v>33972.47624115319</v>
      </c>
      <c r="E50" s="33">
        <f>SUM(kuwait!E50,oman!E50,qatar!E50,'saudi arabia'!E50,UAE!E50)</f>
        <v>34318.686654971985</v>
      </c>
      <c r="F50" s="67">
        <f>SUM(kuwait!F50,oman!F50,qatar!F50,'saudi arabia'!F50,UAE!F50)</f>
        <v>38063.462123075835</v>
      </c>
      <c r="G50" s="33">
        <f>SUM(kuwait!G50,oman!G50,qatar!G50,'saudi arabia'!G50,UAE!G50)</f>
        <v>2076.638680138988</v>
      </c>
      <c r="H50" s="33">
        <f>SUM(kuwait!H50,oman!H50,qatar!H50,'saudi arabia'!H50,UAE!H50)</f>
        <v>56273.46336308022</v>
      </c>
      <c r="I50" s="33">
        <f>SUM(kuwait!I50,oman!I50,qatar!I50,'saudi arabia'!I50,UAE!I50)</f>
        <v>26040.091284691498</v>
      </c>
      <c r="J50" s="33">
        <f>SUM(kuwait!J50,oman!J50,qatar!J50,'saudi arabia'!J50,UAE!J50)</f>
        <v>37488.89875028726</v>
      </c>
      <c r="K50" s="67">
        <f>SUM(kuwait!K50,oman!K50,qatar!K50,'saudi arabia'!K50,UAE!K50)</f>
        <v>56153.677502445746</v>
      </c>
      <c r="L50" s="68" t="s">
        <v>13</v>
      </c>
      <c r="N50" s="324" t="str">
        <f t="shared" si="3"/>
        <v>.</v>
      </c>
      <c r="O50" s="324" t="str">
        <f t="shared" si="3"/>
        <v>.</v>
      </c>
      <c r="P50" s="324" t="str">
        <f t="shared" si="3"/>
        <v>.</v>
      </c>
      <c r="Q50" s="324" t="str">
        <f t="shared" si="3"/>
        <v>.</v>
      </c>
      <c r="R50" s="324" t="str">
        <f t="shared" si="3"/>
        <v>.</v>
      </c>
      <c r="S50" s="324" t="str">
        <f t="shared" si="3"/>
        <v>.</v>
      </c>
      <c r="T50" s="324" t="str">
        <f t="shared" si="3"/>
        <v>.</v>
      </c>
      <c r="U50" s="324" t="str">
        <f t="shared" si="3"/>
        <v>.</v>
      </c>
      <c r="V50" s="324" t="str">
        <f t="shared" si="3"/>
        <v>.</v>
      </c>
      <c r="W50" s="324" t="str">
        <f t="shared" si="3"/>
        <v>.</v>
      </c>
    </row>
    <row r="51" spans="1:23" ht="12.75">
      <c r="A51" s="41" t="s">
        <v>96</v>
      </c>
      <c r="B51" s="42">
        <f>SUM(kuwait!B51,oman!B51,qatar!B51,'saudi arabia'!B51,UAE!B51)</f>
        <v>2001.9411592390109</v>
      </c>
      <c r="C51" s="42">
        <f>SUM(kuwait!C51,oman!C51,qatar!C51,'saudi arabia'!C51,UAE!C51)</f>
        <v>3539.723155353696</v>
      </c>
      <c r="D51" s="42">
        <f>SUM(kuwait!D51,oman!D51,qatar!D51,'saudi arabia'!D51,UAE!D51)</f>
        <v>2921.9125426778073</v>
      </c>
      <c r="E51" s="42">
        <f>SUM(kuwait!E51,oman!E51,qatar!E51,'saudi arabia'!E51,UAE!E51)</f>
        <v>2946.459391528382</v>
      </c>
      <c r="F51" s="185">
        <f>SUM(kuwait!F51,oman!F51,qatar!F51,'saudi arabia'!F51,UAE!F51)</f>
        <v>3368.083542443496</v>
      </c>
      <c r="G51" s="42">
        <f>SUM(kuwait!G51,oman!G51,qatar!G51,'saudi arabia'!G51,UAE!G51)</f>
        <v>68.12346434063497</v>
      </c>
      <c r="H51" s="42">
        <f>SUM(kuwait!H51,oman!H51,qatar!H51,'saudi arabia'!H51,UAE!H51)</f>
        <v>2348.7152612494306</v>
      </c>
      <c r="I51" s="42">
        <f>SUM(kuwait!I51,oman!I51,qatar!I51,'saudi arabia'!I51,UAE!I51)</f>
        <v>1592.967015125007</v>
      </c>
      <c r="J51" s="42">
        <f>SUM(kuwait!J51,oman!J51,qatar!J51,'saudi arabia'!J51,UAE!J51)</f>
        <v>2083.4722503708404</v>
      </c>
      <c r="K51" s="185">
        <f>SUM(kuwait!K51,oman!K51,qatar!K51,'saudi arabia'!K51,UAE!K51)</f>
        <v>3733.8983156634026</v>
      </c>
      <c r="L51" s="43" t="s">
        <v>97</v>
      </c>
      <c r="N51" s="324" t="str">
        <f t="shared" si="3"/>
        <v>.</v>
      </c>
      <c r="O51" s="324" t="str">
        <f t="shared" si="3"/>
        <v>.</v>
      </c>
      <c r="P51" s="324" t="str">
        <f t="shared" si="3"/>
        <v>.</v>
      </c>
      <c r="Q51" s="324" t="str">
        <f t="shared" si="3"/>
        <v>.</v>
      </c>
      <c r="R51" s="324" t="str">
        <f t="shared" si="3"/>
        <v>.</v>
      </c>
      <c r="S51" s="324" t="str">
        <f aca="true" t="shared" si="4" ref="S51:W101">IF(G51&lt;0.05,"x",".")</f>
        <v>.</v>
      </c>
      <c r="T51" s="324" t="str">
        <f t="shared" si="4"/>
        <v>.</v>
      </c>
      <c r="U51" s="324" t="str">
        <f t="shared" si="4"/>
        <v>.</v>
      </c>
      <c r="V51" s="324" t="str">
        <f t="shared" si="4"/>
        <v>.</v>
      </c>
      <c r="W51" s="324" t="str">
        <f t="shared" si="4"/>
        <v>.</v>
      </c>
    </row>
    <row r="52" spans="1:23" ht="13.5" thickBot="1">
      <c r="A52" s="41" t="s">
        <v>98</v>
      </c>
      <c r="B52" s="42">
        <f>SUM(kuwait!B52,oman!B52,qatar!B52,'saudi arabia'!B52,UAE!B52)</f>
        <v>26490.33733614552</v>
      </c>
      <c r="C52" s="42">
        <f>SUM(kuwait!C52,oman!C52,qatar!C52,'saudi arabia'!C52,UAE!C52)</f>
        <v>34043.73206093354</v>
      </c>
      <c r="D52" s="42">
        <f>SUM(kuwait!D52,oman!D52,qatar!D52,'saudi arabia'!D52,UAE!D52)</f>
        <v>31050.56369847538</v>
      </c>
      <c r="E52" s="42">
        <f>SUM(kuwait!E52,oman!E52,qatar!E52,'saudi arabia'!E52,UAE!E52)</f>
        <v>31372.2272634436</v>
      </c>
      <c r="F52" s="185">
        <f>SUM(kuwait!F52,oman!F52,qatar!F52,'saudi arabia'!F52,UAE!F52)</f>
        <v>34695.378580632336</v>
      </c>
      <c r="G52" s="42">
        <f>SUM(kuwait!G52,oman!G52,qatar!G52,'saudi arabia'!G52,UAE!G52)</f>
        <v>2008.515215798353</v>
      </c>
      <c r="H52" s="42">
        <f>SUM(kuwait!H52,oman!H52,qatar!H52,'saudi arabia'!H52,UAE!H52)</f>
        <v>53924.74810183078</v>
      </c>
      <c r="I52" s="42">
        <f>SUM(kuwait!I52,oman!I52,qatar!I52,'saudi arabia'!I52,UAE!I52)</f>
        <v>24447.124269566495</v>
      </c>
      <c r="J52" s="42">
        <f>SUM(kuwait!J52,oman!J52,qatar!J52,'saudi arabia'!J52,UAE!J52)</f>
        <v>35405.426499916415</v>
      </c>
      <c r="K52" s="185">
        <f>SUM(kuwait!K52,oman!K52,qatar!K52,'saudi arabia'!K52,UAE!K52)</f>
        <v>52419.77918678234</v>
      </c>
      <c r="L52" s="43" t="s">
        <v>312</v>
      </c>
      <c r="N52" s="324" t="str">
        <f aca="true" t="shared" si="5" ref="N52:R102">IF(B52&lt;0.05,"x",".")</f>
        <v>.</v>
      </c>
      <c r="O52" s="324" t="str">
        <f t="shared" si="5"/>
        <v>.</v>
      </c>
      <c r="P52" s="324" t="str">
        <f t="shared" si="5"/>
        <v>.</v>
      </c>
      <c r="Q52" s="324" t="str">
        <f t="shared" si="5"/>
        <v>.</v>
      </c>
      <c r="R52" s="324" t="str">
        <f t="shared" si="5"/>
        <v>.</v>
      </c>
      <c r="S52" s="324" t="str">
        <f t="shared" si="4"/>
        <v>.</v>
      </c>
      <c r="T52" s="324" t="str">
        <f t="shared" si="4"/>
        <v>.</v>
      </c>
      <c r="U52" s="324" t="str">
        <f t="shared" si="4"/>
        <v>.</v>
      </c>
      <c r="V52" s="324" t="str">
        <f t="shared" si="4"/>
        <v>.</v>
      </c>
      <c r="W52" s="324" t="str">
        <f t="shared" si="4"/>
        <v>.</v>
      </c>
    </row>
    <row r="53" spans="1:23" ht="15" thickBot="1">
      <c r="A53" s="69" t="s">
        <v>100</v>
      </c>
      <c r="B53" s="33">
        <f>SUM(kuwait!B53,oman!B53,qatar!B53,'saudi arabia'!B53,UAE!B53)</f>
        <v>6212.879972024339</v>
      </c>
      <c r="C53" s="33">
        <f>SUM(kuwait!C53,oman!C53,qatar!C53,'saudi arabia'!C53,UAE!C53)</f>
        <v>8016.944241803684</v>
      </c>
      <c r="D53" s="33">
        <f>SUM(kuwait!D53,oman!D53,qatar!D53,'saudi arabia'!D53,UAE!D53)</f>
        <v>6495.099656604814</v>
      </c>
      <c r="E53" s="33">
        <f>SUM(kuwait!E53,oman!E53,qatar!E53,'saudi arabia'!E53,UAE!E53)</f>
        <v>8259.145445368275</v>
      </c>
      <c r="F53" s="67">
        <f>SUM(kuwait!F53,oman!F53,qatar!F53,'saudi arabia'!F53,UAE!F53)</f>
        <v>10777.072355251054</v>
      </c>
      <c r="G53" s="33">
        <f>SUM(kuwait!G53,oman!G53,qatar!G53,'saudi arabia'!G53,UAE!G53)</f>
        <v>357.50933977395704</v>
      </c>
      <c r="H53" s="33">
        <f>SUM(kuwait!H53,oman!H53,qatar!H53,'saudi arabia'!H53,UAE!H53)</f>
        <v>3552.41177469892</v>
      </c>
      <c r="I53" s="33">
        <f>SUM(kuwait!I53,oman!I53,qatar!I53,'saudi arabia'!I53,UAE!I53)</f>
        <v>2182.1377854951797</v>
      </c>
      <c r="J53" s="33">
        <f>SUM(kuwait!J53,oman!J53,qatar!J53,'saudi arabia'!J53,UAE!J53)</f>
        <v>4346.157354522719</v>
      </c>
      <c r="K53" s="67">
        <f>SUM(kuwait!K53,oman!K53,qatar!K53,'saudi arabia'!K53,UAE!K53)</f>
        <v>6658.850266901649</v>
      </c>
      <c r="L53" s="68" t="s">
        <v>101</v>
      </c>
      <c r="N53" s="324" t="str">
        <f t="shared" si="5"/>
        <v>.</v>
      </c>
      <c r="O53" s="324" t="str">
        <f t="shared" si="5"/>
        <v>.</v>
      </c>
      <c r="P53" s="324" t="str">
        <f t="shared" si="5"/>
        <v>.</v>
      </c>
      <c r="Q53" s="324" t="str">
        <f t="shared" si="5"/>
        <v>.</v>
      </c>
      <c r="R53" s="324" t="str">
        <f t="shared" si="5"/>
        <v>.</v>
      </c>
      <c r="S53" s="324" t="str">
        <f t="shared" si="4"/>
        <v>.</v>
      </c>
      <c r="T53" s="324" t="str">
        <f t="shared" si="4"/>
        <v>.</v>
      </c>
      <c r="U53" s="324" t="str">
        <f t="shared" si="4"/>
        <v>.</v>
      </c>
      <c r="V53" s="324" t="str">
        <f t="shared" si="4"/>
        <v>.</v>
      </c>
      <c r="W53" s="324" t="str">
        <f t="shared" si="4"/>
        <v>.</v>
      </c>
    </row>
    <row r="54" spans="1:23" ht="25.5">
      <c r="A54" s="52" t="s">
        <v>102</v>
      </c>
      <c r="B54" s="70">
        <f>SUM(kuwait!B54,oman!B54,qatar!B54,'saudi arabia'!B54,UAE!B54)</f>
        <v>5896.295120037018</v>
      </c>
      <c r="C54" s="70">
        <f>SUM(kuwait!C54,oman!C54,qatar!C54,'saudi arabia'!C54,UAE!C54)</f>
        <v>7657.243177107005</v>
      </c>
      <c r="D54" s="70">
        <f>SUM(kuwait!D54,oman!D54,qatar!D54,'saudi arabia'!D54,UAE!D54)</f>
        <v>6135.332412741238</v>
      </c>
      <c r="E54" s="70">
        <f>SUM(kuwait!E54,oman!E54,qatar!E54,'saudi arabia'!E54,UAE!E54)</f>
        <v>7544.779992126429</v>
      </c>
      <c r="F54" s="190">
        <f>SUM(kuwait!F54,oman!F54,qatar!F54,'saudi arabia'!F54,UAE!F54)</f>
        <v>9653.453310219744</v>
      </c>
      <c r="G54" s="70">
        <f>SUM(kuwait!G54,oman!G54,qatar!G54,'saudi arabia'!G54,UAE!G54)</f>
        <v>329.43152347336803</v>
      </c>
      <c r="H54" s="70">
        <f>SUM(kuwait!H54,oman!H54,qatar!H54,'saudi arabia'!H54,UAE!H54)</f>
        <v>3249.830044726296</v>
      </c>
      <c r="I54" s="70">
        <f>SUM(kuwait!I54,oman!I54,qatar!I54,'saudi arabia'!I54,UAE!I54)</f>
        <v>2052.0868978757867</v>
      </c>
      <c r="J54" s="70">
        <f>SUM(kuwait!J54,oman!J54,qatar!J54,'saudi arabia'!J54,UAE!J54)</f>
        <v>3852.413649272394</v>
      </c>
      <c r="K54" s="190">
        <f>SUM(kuwait!K54,oman!K54,qatar!K54,'saudi arabia'!K54,UAE!K54)</f>
        <v>6217.204187264315</v>
      </c>
      <c r="L54" s="53" t="s">
        <v>103</v>
      </c>
      <c r="N54" s="324" t="str">
        <f t="shared" si="5"/>
        <v>.</v>
      </c>
      <c r="O54" s="324" t="str">
        <f t="shared" si="5"/>
        <v>.</v>
      </c>
      <c r="P54" s="324" t="str">
        <f t="shared" si="5"/>
        <v>.</v>
      </c>
      <c r="Q54" s="324" t="str">
        <f t="shared" si="5"/>
        <v>.</v>
      </c>
      <c r="R54" s="324" t="str">
        <f t="shared" si="5"/>
        <v>.</v>
      </c>
      <c r="S54" s="324" t="str">
        <f t="shared" si="4"/>
        <v>.</v>
      </c>
      <c r="T54" s="324" t="str">
        <f t="shared" si="4"/>
        <v>.</v>
      </c>
      <c r="U54" s="324" t="str">
        <f t="shared" si="4"/>
        <v>.</v>
      </c>
      <c r="V54" s="324" t="str">
        <f t="shared" si="4"/>
        <v>.</v>
      </c>
      <c r="W54" s="324" t="str">
        <f t="shared" si="4"/>
        <v>.</v>
      </c>
    </row>
    <row r="55" spans="1:23" ht="12.75">
      <c r="A55" s="41" t="s">
        <v>104</v>
      </c>
      <c r="B55" s="42">
        <f>SUM(kuwait!B55,oman!B55,qatar!B55,'saudi arabia'!B55,UAE!B55)</f>
        <v>890.4360333122373</v>
      </c>
      <c r="C55" s="42">
        <f>SUM(kuwait!C55,oman!C55,qatar!C55,'saudi arabia'!C55,UAE!C55)</f>
        <v>1086.2814412412986</v>
      </c>
      <c r="D55" s="42">
        <f>SUM(kuwait!D55,oman!D55,qatar!D55,'saudi arabia'!D55,UAE!D55)</f>
        <v>690.7739689184518</v>
      </c>
      <c r="E55" s="42">
        <f>SUM(kuwait!E55,oman!E55,qatar!E55,'saudi arabia'!E55,UAE!E55)</f>
        <v>783.2264736284578</v>
      </c>
      <c r="F55" s="185">
        <f>SUM(kuwait!F55,oman!F55,qatar!F55,'saudi arabia'!F55,UAE!F55)</f>
        <v>1119.769644304156</v>
      </c>
      <c r="G55" s="42">
        <f>SUM(kuwait!G55,oman!G55,qatar!G55,'saudi arabia'!G55,UAE!G55)</f>
        <v>46.76654875429482</v>
      </c>
      <c r="H55" s="42">
        <f>SUM(kuwait!H55,oman!H55,qatar!H55,'saudi arabia'!H55,UAE!H55)</f>
        <v>35.39600122944689</v>
      </c>
      <c r="I55" s="42">
        <f>SUM(kuwait!I55,oman!I55,qatar!I55,'saudi arabia'!I55,UAE!I55)</f>
        <v>5.688641524568898</v>
      </c>
      <c r="J55" s="42">
        <f>SUM(kuwait!J55,oman!J55,qatar!J55,'saudi arabia'!J55,UAE!J55)</f>
        <v>111.41018834113395</v>
      </c>
      <c r="K55" s="185">
        <f>SUM(kuwait!K55,oman!K55,qatar!K55,'saudi arabia'!K55,UAE!K55)</f>
        <v>338.8856522517597</v>
      </c>
      <c r="L55" s="43" t="s">
        <v>105</v>
      </c>
      <c r="N55" s="324" t="str">
        <f t="shared" si="5"/>
        <v>.</v>
      </c>
      <c r="O55" s="324" t="str">
        <f t="shared" si="5"/>
        <v>.</v>
      </c>
      <c r="P55" s="324" t="str">
        <f t="shared" si="5"/>
        <v>.</v>
      </c>
      <c r="Q55" s="324" t="str">
        <f t="shared" si="5"/>
        <v>.</v>
      </c>
      <c r="R55" s="324" t="str">
        <f t="shared" si="5"/>
        <v>.</v>
      </c>
      <c r="S55" s="324" t="str">
        <f t="shared" si="4"/>
        <v>.</v>
      </c>
      <c r="T55" s="324" t="str">
        <f t="shared" si="4"/>
        <v>.</v>
      </c>
      <c r="U55" s="324" t="str">
        <f t="shared" si="4"/>
        <v>.</v>
      </c>
      <c r="V55" s="324" t="str">
        <f t="shared" si="4"/>
        <v>.</v>
      </c>
      <c r="W55" s="324" t="str">
        <f t="shared" si="4"/>
        <v>.</v>
      </c>
    </row>
    <row r="56" spans="1:23" ht="12.75">
      <c r="A56" s="44" t="s">
        <v>106</v>
      </c>
      <c r="B56" s="42">
        <f>SUM(kuwait!B56,oman!B56,qatar!B56,'saudi arabia'!B56,UAE!B56)</f>
        <v>0.3083544805320708</v>
      </c>
      <c r="C56" s="42">
        <f>SUM(kuwait!C56,oman!C56,qatar!C56,'saudi arabia'!C56,UAE!C56)</f>
        <v>0.354028863172226</v>
      </c>
      <c r="D56" s="42">
        <f>SUM(kuwait!D56,oman!D56,qatar!D56,'saudi arabia'!D56,UAE!D56)</f>
        <v>2.5759443619520828</v>
      </c>
      <c r="E56" s="42">
        <f>SUM(kuwait!E56,oman!E56,qatar!E56,'saudi arabia'!E56,UAE!E56)</f>
        <v>0.7014928177481983</v>
      </c>
      <c r="F56" s="185">
        <f>SUM(kuwait!F56,oman!F56,qatar!F56,'saudi arabia'!F56,UAE!F56)</f>
        <v>1.065545161566151</v>
      </c>
      <c r="G56" s="42">
        <f>SUM(kuwait!G56,oman!G56,qatar!G56,'saudi arabia'!G56,UAE!G56)</f>
        <v>0.20600108917631044</v>
      </c>
      <c r="H56" s="42">
        <f>SUM(kuwait!H56,oman!H56,qatar!H56,'saudi arabia'!H56,UAE!H56)</f>
        <v>0.33959564329475833</v>
      </c>
      <c r="I56" s="42">
        <f>SUM(kuwait!I56,oman!I56,qatar!I56,'saudi arabia'!I56,UAE!I56)</f>
        <v>0.533178712049013</v>
      </c>
      <c r="J56" s="42">
        <f>SUM(kuwait!J56,oman!J56,qatar!J56,'saudi arabia'!J56,UAE!J56)</f>
        <v>3.7445224618910706</v>
      </c>
      <c r="K56" s="185">
        <f>SUM(kuwait!K56,oman!K56,qatar!K56,'saudi arabia'!K56,UAE!K56)</f>
        <v>5.774520182285125</v>
      </c>
      <c r="L56" s="45" t="s">
        <v>107</v>
      </c>
      <c r="N56" s="324" t="str">
        <f t="shared" si="5"/>
        <v>.</v>
      </c>
      <c r="O56" s="324" t="str">
        <f t="shared" si="5"/>
        <v>.</v>
      </c>
      <c r="P56" s="324" t="str">
        <f t="shared" si="5"/>
        <v>.</v>
      </c>
      <c r="Q56" s="324" t="str">
        <f t="shared" si="5"/>
        <v>.</v>
      </c>
      <c r="R56" s="324" t="str">
        <f t="shared" si="5"/>
        <v>.</v>
      </c>
      <c r="S56" s="324" t="str">
        <f t="shared" si="4"/>
        <v>.</v>
      </c>
      <c r="T56" s="324" t="str">
        <f t="shared" si="4"/>
        <v>.</v>
      </c>
      <c r="U56" s="324" t="str">
        <f t="shared" si="4"/>
        <v>.</v>
      </c>
      <c r="V56" s="324" t="str">
        <f t="shared" si="4"/>
        <v>.</v>
      </c>
      <c r="W56" s="324" t="str">
        <f t="shared" si="4"/>
        <v>.</v>
      </c>
    </row>
    <row r="57" spans="1:23" ht="12.75">
      <c r="A57" s="41" t="s">
        <v>108</v>
      </c>
      <c r="B57" s="42">
        <f>SUM(kuwait!B57,oman!B57,qatar!B57,'saudi arabia'!B57,UAE!B57)</f>
        <v>3505.441249702334</v>
      </c>
      <c r="C57" s="42">
        <f>SUM(kuwait!C57,oman!C57,qatar!C57,'saudi arabia'!C57,UAE!C57)</f>
        <v>5078.923132424455</v>
      </c>
      <c r="D57" s="42">
        <f>SUM(kuwait!D57,oman!D57,qatar!D57,'saudi arabia'!D57,UAE!D57)</f>
        <v>4135.526284938952</v>
      </c>
      <c r="E57" s="42">
        <f>SUM(kuwait!E57,oman!E57,qatar!E57,'saudi arabia'!E57,UAE!E57)</f>
        <v>5141.531948996946</v>
      </c>
      <c r="F57" s="185">
        <f>SUM(kuwait!F57,oman!F57,qatar!F57,'saudi arabia'!F57,UAE!F57)</f>
        <v>6523.288173038599</v>
      </c>
      <c r="G57" s="42">
        <f>SUM(kuwait!G57,oman!G57,qatar!G57,'saudi arabia'!G57,UAE!G57)</f>
        <v>146.55620837278474</v>
      </c>
      <c r="H57" s="42">
        <f>SUM(kuwait!H57,oman!H57,qatar!H57,'saudi arabia'!H57,UAE!H57)</f>
        <v>2658.0459992306</v>
      </c>
      <c r="I57" s="42">
        <f>SUM(kuwait!I57,oman!I57,qatar!I57,'saudi arabia'!I57,UAE!I57)</f>
        <v>1567.8208964426533</v>
      </c>
      <c r="J57" s="42">
        <f>SUM(kuwait!J57,oman!J57,qatar!J57,'saudi arabia'!J57,UAE!J57)</f>
        <v>2995.8189855187297</v>
      </c>
      <c r="K57" s="185">
        <f>SUM(kuwait!K57,oman!K57,qatar!K57,'saudi arabia'!K57,UAE!K57)</f>
        <v>4205.826376228172</v>
      </c>
      <c r="L57" s="43" t="s">
        <v>109</v>
      </c>
      <c r="N57" s="324" t="str">
        <f t="shared" si="5"/>
        <v>.</v>
      </c>
      <c r="O57" s="324" t="str">
        <f t="shared" si="5"/>
        <v>.</v>
      </c>
      <c r="P57" s="324" t="str">
        <f t="shared" si="5"/>
        <v>.</v>
      </c>
      <c r="Q57" s="324" t="str">
        <f t="shared" si="5"/>
        <v>.</v>
      </c>
      <c r="R57" s="324" t="str">
        <f t="shared" si="5"/>
        <v>.</v>
      </c>
      <c r="S57" s="324" t="str">
        <f t="shared" si="4"/>
        <v>.</v>
      </c>
      <c r="T57" s="324" t="str">
        <f t="shared" si="4"/>
        <v>.</v>
      </c>
      <c r="U57" s="324" t="str">
        <f t="shared" si="4"/>
        <v>.</v>
      </c>
      <c r="V57" s="324" t="str">
        <f t="shared" si="4"/>
        <v>.</v>
      </c>
      <c r="W57" s="324" t="str">
        <f t="shared" si="4"/>
        <v>.</v>
      </c>
    </row>
    <row r="58" spans="1:23" ht="12.75">
      <c r="A58" s="44" t="s">
        <v>110</v>
      </c>
      <c r="B58" s="42">
        <f>SUM(kuwait!B58,oman!B58,qatar!B58,'saudi arabia'!B58,UAE!B58)</f>
        <v>320.974204219655</v>
      </c>
      <c r="C58" s="42">
        <f>SUM(kuwait!C58,oman!C58,qatar!C58,'saudi arabia'!C58,UAE!C58)</f>
        <v>292.307395730477</v>
      </c>
      <c r="D58" s="42">
        <f>SUM(kuwait!D58,oman!D58,qatar!D58,'saudi arabia'!D58,UAE!D58)</f>
        <v>243.32486971570233</v>
      </c>
      <c r="E58" s="42">
        <f>SUM(kuwait!E58,oman!E58,qatar!E58,'saudi arabia'!E58,UAE!E58)</f>
        <v>370.678480773248</v>
      </c>
      <c r="F58" s="185">
        <f>SUM(kuwait!F58,oman!F58,qatar!F58,'saudi arabia'!F58,UAE!F58)</f>
        <v>485.06268579053165</v>
      </c>
      <c r="G58" s="42">
        <f>SUM(kuwait!G58,oman!G58,qatar!G58,'saudi arabia'!G58,UAE!G58)</f>
        <v>25.7962962370542</v>
      </c>
      <c r="H58" s="42">
        <f>SUM(kuwait!H58,oman!H58,qatar!H58,'saudi arabia'!H58,UAE!H58)</f>
        <v>38.9277142069435</v>
      </c>
      <c r="I58" s="42">
        <f>SUM(kuwait!I58,oman!I58,qatar!I58,'saudi arabia'!I58,UAE!I58)</f>
        <v>9.673844230640686</v>
      </c>
      <c r="J58" s="42">
        <f>SUM(kuwait!J58,oman!J58,qatar!J58,'saudi arabia'!J58,UAE!J58)</f>
        <v>35.442789003679415</v>
      </c>
      <c r="K58" s="185">
        <f>SUM(kuwait!K58,oman!K58,qatar!K58,'saudi arabia'!K58,UAE!K58)</f>
        <v>311.61010984775834</v>
      </c>
      <c r="L58" s="45" t="s">
        <v>111</v>
      </c>
      <c r="N58" s="324" t="str">
        <f t="shared" si="5"/>
        <v>.</v>
      </c>
      <c r="O58" s="324" t="str">
        <f t="shared" si="5"/>
        <v>.</v>
      </c>
      <c r="P58" s="324" t="str">
        <f t="shared" si="5"/>
        <v>.</v>
      </c>
      <c r="Q58" s="324" t="str">
        <f t="shared" si="5"/>
        <v>.</v>
      </c>
      <c r="R58" s="324" t="str">
        <f t="shared" si="5"/>
        <v>.</v>
      </c>
      <c r="S58" s="324" t="str">
        <f t="shared" si="4"/>
        <v>.</v>
      </c>
      <c r="T58" s="324" t="str">
        <f t="shared" si="4"/>
        <v>.</v>
      </c>
      <c r="U58" s="324" t="str">
        <f t="shared" si="4"/>
        <v>.</v>
      </c>
      <c r="V58" s="324" t="str">
        <f t="shared" si="4"/>
        <v>.</v>
      </c>
      <c r="W58" s="324" t="str">
        <f t="shared" si="4"/>
        <v>.</v>
      </c>
    </row>
    <row r="59" spans="1:23" ht="12.75">
      <c r="A59" s="44" t="s">
        <v>112</v>
      </c>
      <c r="B59" s="42">
        <f>SUM(kuwait!B59,oman!B59,qatar!B59,'saudi arabia'!B59,UAE!B59)</f>
        <v>54.77519482979204</v>
      </c>
      <c r="C59" s="42">
        <f>SUM(kuwait!C59,oman!C59,qatar!C59,'saudi arabia'!C59,UAE!C59)</f>
        <v>21.762887839523042</v>
      </c>
      <c r="D59" s="42">
        <f>SUM(kuwait!D59,oman!D59,qatar!D59,'saudi arabia'!D59,UAE!D59)</f>
        <v>31.745058268632654</v>
      </c>
      <c r="E59" s="42">
        <f>SUM(kuwait!E59,oman!E59,qatar!E59,'saudi arabia'!E59,UAE!E59)</f>
        <v>28.462627535748734</v>
      </c>
      <c r="F59" s="185">
        <f>SUM(kuwait!F59,oman!F59,qatar!F59,'saudi arabia'!F59,UAE!F59)</f>
        <v>25.724436290531905</v>
      </c>
      <c r="G59" s="42">
        <f>SUM(kuwait!G59,oman!G59,qatar!G59,'saudi arabia'!G59,UAE!G59)</f>
        <v>4.1668685720201415</v>
      </c>
      <c r="H59" s="42">
        <f>SUM(kuwait!H59,oman!H59,qatar!H59,'saudi arabia'!H59,UAE!H59)</f>
        <v>47.097995944809</v>
      </c>
      <c r="I59" s="42">
        <f>SUM(kuwait!I59,oman!I59,qatar!I59,'saudi arabia'!I59,UAE!I59)</f>
        <v>44.9468977531895</v>
      </c>
      <c r="J59" s="42">
        <f>SUM(kuwait!J59,oman!J59,qatar!J59,'saudi arabia'!J59,UAE!J59)</f>
        <v>10.59478157282325</v>
      </c>
      <c r="K59" s="185">
        <f>SUM(kuwait!K59,oman!K59,qatar!K59,'saudi arabia'!K59,UAE!K59)</f>
        <v>44.410467668990606</v>
      </c>
      <c r="L59" s="45" t="s">
        <v>113</v>
      </c>
      <c r="N59" s="324" t="str">
        <f t="shared" si="5"/>
        <v>.</v>
      </c>
      <c r="O59" s="324" t="str">
        <f t="shared" si="5"/>
        <v>.</v>
      </c>
      <c r="P59" s="324" t="str">
        <f t="shared" si="5"/>
        <v>.</v>
      </c>
      <c r="Q59" s="324" t="str">
        <f t="shared" si="5"/>
        <v>.</v>
      </c>
      <c r="R59" s="324" t="str">
        <f t="shared" si="5"/>
        <v>.</v>
      </c>
      <c r="S59" s="324" t="str">
        <f t="shared" si="4"/>
        <v>.</v>
      </c>
      <c r="T59" s="324" t="str">
        <f t="shared" si="4"/>
        <v>.</v>
      </c>
      <c r="U59" s="324" t="str">
        <f t="shared" si="4"/>
        <v>.</v>
      </c>
      <c r="V59" s="324" t="str">
        <f t="shared" si="4"/>
        <v>.</v>
      </c>
      <c r="W59" s="324" t="str">
        <f t="shared" si="4"/>
        <v>.</v>
      </c>
    </row>
    <row r="60" spans="1:23" ht="12.75">
      <c r="A60" s="44" t="s">
        <v>114</v>
      </c>
      <c r="B60" s="42">
        <f>SUM(kuwait!B60,oman!B60,qatar!B60,'saudi arabia'!B60,UAE!B60)</f>
        <v>963.7439178318929</v>
      </c>
      <c r="C60" s="42">
        <f>SUM(kuwait!C60,oman!C60,qatar!C60,'saudi arabia'!C60,UAE!C60)</f>
        <v>1008.9568273186795</v>
      </c>
      <c r="D60" s="42">
        <f>SUM(kuwait!D60,oman!D60,qatar!D60,'saudi arabia'!D60,UAE!D60)</f>
        <v>874.1359145634574</v>
      </c>
      <c r="E60" s="42">
        <f>SUM(kuwait!E60,oman!E60,qatar!E60,'saudi arabia'!E60,UAE!E60)</f>
        <v>1067.4068387533682</v>
      </c>
      <c r="F60" s="185">
        <f>SUM(kuwait!F60,oman!F60,qatar!F60,'saudi arabia'!F60,UAE!F60)</f>
        <v>1320.108617369243</v>
      </c>
      <c r="G60" s="42">
        <f>SUM(kuwait!G60,oman!G60,qatar!G60,'saudi arabia'!G60,UAE!G60)</f>
        <v>42.81304660141498</v>
      </c>
      <c r="H60" s="42">
        <f>SUM(kuwait!H60,oman!H60,qatar!H60,'saudi arabia'!H60,UAE!H60)</f>
        <v>412.76714406432853</v>
      </c>
      <c r="I60" s="42">
        <f>SUM(kuwait!I60,oman!I60,qatar!I60,'saudi arabia'!I60,UAE!I60)</f>
        <v>383.99075367117484</v>
      </c>
      <c r="J60" s="42">
        <f>SUM(kuwait!J60,oman!J60,qatar!J60,'saudi arabia'!J60,UAE!J60)</f>
        <v>605.0316937598132</v>
      </c>
      <c r="K60" s="185">
        <f>SUM(kuwait!K60,oman!K60,qatar!K60,'saudi arabia'!K60,UAE!K60)</f>
        <v>1179.2837879595752</v>
      </c>
      <c r="L60" s="45" t="s">
        <v>115</v>
      </c>
      <c r="N60" s="324" t="str">
        <f t="shared" si="5"/>
        <v>.</v>
      </c>
      <c r="O60" s="324" t="str">
        <f t="shared" si="5"/>
        <v>.</v>
      </c>
      <c r="P60" s="324" t="str">
        <f t="shared" si="5"/>
        <v>.</v>
      </c>
      <c r="Q60" s="324" t="str">
        <f t="shared" si="5"/>
        <v>.</v>
      </c>
      <c r="R60" s="324" t="str">
        <f t="shared" si="5"/>
        <v>.</v>
      </c>
      <c r="S60" s="324" t="str">
        <f t="shared" si="4"/>
        <v>.</v>
      </c>
      <c r="T60" s="324" t="str">
        <f t="shared" si="4"/>
        <v>.</v>
      </c>
      <c r="U60" s="324" t="str">
        <f t="shared" si="4"/>
        <v>.</v>
      </c>
      <c r="V60" s="324" t="str">
        <f t="shared" si="4"/>
        <v>.</v>
      </c>
      <c r="W60" s="324" t="str">
        <f t="shared" si="4"/>
        <v>.</v>
      </c>
    </row>
    <row r="61" spans="1:23" ht="12.75">
      <c r="A61" s="41" t="s">
        <v>70</v>
      </c>
      <c r="B61" s="54">
        <f>SUM(kuwait!B61,oman!B61,qatar!B61,'saudi arabia'!B61,UAE!B61)</f>
        <v>160.58218382240068</v>
      </c>
      <c r="C61" s="54">
        <f>SUM(kuwait!C61,oman!C61,qatar!C61,'saudi arabia'!C61,UAE!C61)</f>
        <v>168.60743646657</v>
      </c>
      <c r="D61" s="54">
        <f>SUM(kuwait!D61,oman!D61,qatar!D61,'saudi arabia'!D61,UAE!D61)</f>
        <v>157.2503719740911</v>
      </c>
      <c r="E61" s="54">
        <f>SUM(kuwait!E61,oman!E61,qatar!E61,'saudi arabia'!E61,UAE!E61)</f>
        <v>152.77212962091158</v>
      </c>
      <c r="F61" s="231">
        <f>SUM(kuwait!F61,oman!F61,qatar!F61,'saudi arabia'!F61,UAE!F61)</f>
        <v>178.4342082651171</v>
      </c>
      <c r="G61" s="42">
        <f>SUM(kuwait!G61,oman!G61,qatar!G61,'saudi arabia'!G61,UAE!G61)</f>
        <v>63.09057853381279</v>
      </c>
      <c r="H61" s="42">
        <f>SUM(kuwait!H61,oman!H61,qatar!H61,'saudi arabia'!H61,UAE!H61)</f>
        <v>57.08213099296112</v>
      </c>
      <c r="I61" s="42">
        <f>SUM(kuwait!I61,oman!I61,qatar!I61,'saudi arabia'!I61,UAE!I61)</f>
        <v>39.315155572680936</v>
      </c>
      <c r="J61" s="42">
        <f>SUM(kuwait!J61,oman!J61,qatar!J61,'saudi arabia'!J61,UAE!J61)</f>
        <v>90.35881254231396</v>
      </c>
      <c r="K61" s="185">
        <f>SUM(kuwait!K61,oman!K61,qatar!K61,'saudi arabia'!K61,UAE!K61)</f>
        <v>131.4132731257736</v>
      </c>
      <c r="L61" s="43" t="s">
        <v>71</v>
      </c>
      <c r="N61" s="324" t="str">
        <f t="shared" si="5"/>
        <v>.</v>
      </c>
      <c r="O61" s="324" t="str">
        <f t="shared" si="5"/>
        <v>.</v>
      </c>
      <c r="P61" s="324" t="str">
        <f t="shared" si="5"/>
        <v>.</v>
      </c>
      <c r="Q61" s="324" t="str">
        <f t="shared" si="5"/>
        <v>.</v>
      </c>
      <c r="R61" s="324" t="str">
        <f t="shared" si="5"/>
        <v>.</v>
      </c>
      <c r="S61" s="324" t="str">
        <f t="shared" si="4"/>
        <v>.</v>
      </c>
      <c r="T61" s="324" t="str">
        <f t="shared" si="4"/>
        <v>.</v>
      </c>
      <c r="U61" s="324" t="str">
        <f t="shared" si="4"/>
        <v>.</v>
      </c>
      <c r="V61" s="324" t="str">
        <f t="shared" si="4"/>
        <v>.</v>
      </c>
      <c r="W61" s="324" t="str">
        <f t="shared" si="4"/>
        <v>.</v>
      </c>
    </row>
    <row r="62" spans="1:23" ht="13.5" thickBot="1">
      <c r="A62" s="24" t="s">
        <v>116</v>
      </c>
      <c r="B62" s="42">
        <f>SUM(kuwait!B62,oman!B62,qatar!B62,'saudi arabia'!B62,UAE!B62)</f>
        <v>316.5848519873201</v>
      </c>
      <c r="C62" s="42">
        <f>SUM(kuwait!C62,oman!C62,qatar!C62,'saudi arabia'!C62,UAE!C62)</f>
        <v>359.70106469667945</v>
      </c>
      <c r="D62" s="42">
        <f>SUM(kuwait!D62,oman!D62,qatar!D62,'saudi arabia'!D62,UAE!D62)</f>
        <v>359.76724386357716</v>
      </c>
      <c r="E62" s="42">
        <f>SUM(kuwait!E62,oman!E62,qatar!E62,'saudi arabia'!E62,UAE!E62)</f>
        <v>714.3654532418468</v>
      </c>
      <c r="F62" s="185">
        <f>SUM(kuwait!F62,oman!F62,qatar!F62,'saudi arabia'!F62,UAE!F62)</f>
        <v>1123.6190450313109</v>
      </c>
      <c r="G62" s="71">
        <f>SUM(kuwait!G62,oman!G62,qatar!G62,'saudi arabia'!G62,UAE!G62)</f>
        <v>28.07781630058902</v>
      </c>
      <c r="H62" s="71">
        <f>SUM(kuwait!H62,oman!H62,qatar!H62,'saudi arabia'!H62,UAE!H62)</f>
        <v>302.5390014465836</v>
      </c>
      <c r="I62" s="71">
        <f>SUM(kuwait!I62,oman!I62,qatar!I62,'saudi arabia'!I62,UAE!I62)</f>
        <v>130.0508876193927</v>
      </c>
      <c r="J62" s="71">
        <f>SUM(kuwait!J62,oman!J62,qatar!J62,'saudi arabia'!J62,UAE!J62)</f>
        <v>493.7312072480948</v>
      </c>
      <c r="K62" s="191">
        <f>SUM(kuwait!K62,oman!K62,qatar!K62,'saudi arabia'!K62,UAE!K62)</f>
        <v>441.6460796373337</v>
      </c>
      <c r="L62" s="53" t="s">
        <v>117</v>
      </c>
      <c r="N62" s="324" t="str">
        <f t="shared" si="5"/>
        <v>.</v>
      </c>
      <c r="O62" s="324" t="str">
        <f t="shared" si="5"/>
        <v>.</v>
      </c>
      <c r="P62" s="324" t="str">
        <f t="shared" si="5"/>
        <v>.</v>
      </c>
      <c r="Q62" s="324" t="str">
        <f t="shared" si="5"/>
        <v>.</v>
      </c>
      <c r="R62" s="324" t="str">
        <f t="shared" si="5"/>
        <v>.</v>
      </c>
      <c r="S62" s="324" t="str">
        <f t="shared" si="4"/>
        <v>.</v>
      </c>
      <c r="T62" s="324" t="str">
        <f t="shared" si="4"/>
        <v>.</v>
      </c>
      <c r="U62" s="324" t="str">
        <f t="shared" si="4"/>
        <v>.</v>
      </c>
      <c r="V62" s="324" t="str">
        <f t="shared" si="4"/>
        <v>.</v>
      </c>
      <c r="W62" s="324" t="str">
        <f t="shared" si="4"/>
        <v>.</v>
      </c>
    </row>
    <row r="63" spans="1:23" ht="19.5" thickBot="1">
      <c r="A63" s="17" t="s">
        <v>118</v>
      </c>
      <c r="B63" s="18">
        <f>SUM(kuwait!B63,oman!B63,qatar!B63,'saudi arabia'!B63,UAE!B63)</f>
        <v>6508.379084442871</v>
      </c>
      <c r="C63" s="18">
        <f>SUM(kuwait!C63,oman!C63,qatar!C63,'saudi arabia'!C63,UAE!C63)</f>
        <v>7756.525485617463</v>
      </c>
      <c r="D63" s="18">
        <f>SUM(kuwait!D63,oman!D63,qatar!D63,'saudi arabia'!D63,UAE!D63)</f>
        <v>5039.961739537865</v>
      </c>
      <c r="E63" s="18">
        <f>SUM(kuwait!E63,oman!E63,qatar!E63,'saudi arabia'!E63,UAE!E63)</f>
        <v>5823.582554109471</v>
      </c>
      <c r="F63" s="177">
        <f>SUM(kuwait!F63,oman!F63,qatar!F63,'saudi arabia'!F63,UAE!F63)</f>
        <v>6130.721266972787</v>
      </c>
      <c r="G63" s="18">
        <f>SUM(kuwait!G63,oman!G63,qatar!G63,'saudi arabia'!G63,UAE!G63)</f>
        <v>1038.818839492908</v>
      </c>
      <c r="H63" s="18">
        <f>SUM(kuwait!H63,oman!H63,qatar!H63,'saudi arabia'!H63,UAE!H63)</f>
        <v>2263.6260385821165</v>
      </c>
      <c r="I63" s="18">
        <f>SUM(kuwait!I63,oman!I63,qatar!I63,'saudi arabia'!I63,UAE!I63)</f>
        <v>1596.5249462309866</v>
      </c>
      <c r="J63" s="18">
        <f>SUM(kuwait!J63,oman!J63,qatar!J63,'saudi arabia'!J63,UAE!J63)</f>
        <v>1723.4133116968542</v>
      </c>
      <c r="K63" s="177">
        <f>SUM(kuwait!K63,oman!K63,qatar!K63,'saudi arabia'!K63,UAE!K63)</f>
        <v>2700.3344191496117</v>
      </c>
      <c r="L63" s="65" t="s">
        <v>119</v>
      </c>
      <c r="N63" s="324" t="str">
        <f t="shared" si="5"/>
        <v>.</v>
      </c>
      <c r="O63" s="324" t="str">
        <f t="shared" si="5"/>
        <v>.</v>
      </c>
      <c r="P63" s="324" t="str">
        <f t="shared" si="5"/>
        <v>.</v>
      </c>
      <c r="Q63" s="324" t="str">
        <f t="shared" si="5"/>
        <v>.</v>
      </c>
      <c r="R63" s="324" t="str">
        <f t="shared" si="5"/>
        <v>.</v>
      </c>
      <c r="S63" s="324" t="str">
        <f t="shared" si="4"/>
        <v>.</v>
      </c>
      <c r="T63" s="324" t="str">
        <f t="shared" si="4"/>
        <v>.</v>
      </c>
      <c r="U63" s="324" t="str">
        <f t="shared" si="4"/>
        <v>.</v>
      </c>
      <c r="V63" s="324" t="str">
        <f t="shared" si="4"/>
        <v>.</v>
      </c>
      <c r="W63" s="324" t="str">
        <f t="shared" si="4"/>
        <v>.</v>
      </c>
    </row>
    <row r="64" spans="1:23" ht="15" thickBot="1">
      <c r="A64" s="66" t="s">
        <v>12</v>
      </c>
      <c r="B64" s="33">
        <f>SUM(kuwait!B64,oman!B64,qatar!B64,'saudi arabia'!B64,UAE!B64)</f>
        <v>6493.682849143714</v>
      </c>
      <c r="C64" s="33">
        <f>SUM(kuwait!C64,oman!C64,qatar!C64,'saudi arabia'!C64,UAE!C64)</f>
        <v>7748.97783362804</v>
      </c>
      <c r="D64" s="33">
        <f>SUM(kuwait!D64,oman!D64,qatar!D64,'saudi arabia'!D64,UAE!D64)</f>
        <v>5038.426525952397</v>
      </c>
      <c r="E64" s="33">
        <f>SUM(kuwait!E64,oman!E64,qatar!E64,'saudi arabia'!E64,UAE!E64)</f>
        <v>5820.245314611289</v>
      </c>
      <c r="F64" s="67">
        <f>SUM(kuwait!F64,oman!F64,qatar!F64,'saudi arabia'!F64,UAE!F64)</f>
        <v>6125.3289913925855</v>
      </c>
      <c r="G64" s="33">
        <f>SUM(kuwait!G64,oman!G64,qatar!G64,'saudi arabia'!G64,UAE!G64)</f>
        <v>1029.738339586563</v>
      </c>
      <c r="H64" s="33">
        <f>SUM(kuwait!H64,oman!H64,qatar!H64,'saudi arabia'!H64,UAE!H64)</f>
        <v>2198.094245563129</v>
      </c>
      <c r="I64" s="33">
        <f>SUM(kuwait!I64,oman!I64,qatar!I64,'saudi arabia'!I64,UAE!I64)</f>
        <v>1542.8785067443498</v>
      </c>
      <c r="J64" s="33">
        <f>SUM(kuwait!J64,oman!J64,qatar!J64,'saudi arabia'!J64,UAE!J64)</f>
        <v>1630.6514963544923</v>
      </c>
      <c r="K64" s="67">
        <f>SUM(kuwait!K64,oman!K64,qatar!K64,'saudi arabia'!K64,UAE!K64)</f>
        <v>2651.7844744611657</v>
      </c>
      <c r="L64" s="72" t="s">
        <v>120</v>
      </c>
      <c r="N64" s="324" t="str">
        <f t="shared" si="5"/>
        <v>.</v>
      </c>
      <c r="O64" s="324" t="str">
        <f t="shared" si="5"/>
        <v>.</v>
      </c>
      <c r="P64" s="324" t="str">
        <f t="shared" si="5"/>
        <v>.</v>
      </c>
      <c r="Q64" s="324" t="str">
        <f t="shared" si="5"/>
        <v>.</v>
      </c>
      <c r="R64" s="324" t="str">
        <f t="shared" si="5"/>
        <v>.</v>
      </c>
      <c r="S64" s="324" t="str">
        <f t="shared" si="4"/>
        <v>.</v>
      </c>
      <c r="T64" s="324" t="str">
        <f t="shared" si="4"/>
        <v>.</v>
      </c>
      <c r="U64" s="324" t="str">
        <f t="shared" si="4"/>
        <v>.</v>
      </c>
      <c r="V64" s="324" t="str">
        <f t="shared" si="4"/>
        <v>.</v>
      </c>
      <c r="W64" s="324" t="str">
        <f t="shared" si="4"/>
        <v>.</v>
      </c>
    </row>
    <row r="65" spans="1:23" ht="12.75">
      <c r="A65" s="41" t="s">
        <v>121</v>
      </c>
      <c r="B65" s="42">
        <f>SUM(kuwait!B65,oman!B65,qatar!B65,'saudi arabia'!B65,UAE!B65)</f>
        <v>5727.934662760703</v>
      </c>
      <c r="C65" s="42">
        <f>SUM(kuwait!C65,oman!C65,qatar!C65,'saudi arabia'!C65,UAE!C65)</f>
        <v>6739.906650361914</v>
      </c>
      <c r="D65" s="42">
        <f>SUM(kuwait!D65,oman!D65,qatar!D65,'saudi arabia'!D65,UAE!D65)</f>
        <v>4320.866017579799</v>
      </c>
      <c r="E65" s="42">
        <f>SUM(kuwait!E65,oman!E65,qatar!E65,'saudi arabia'!E65,UAE!E65)</f>
        <v>4909.01612688126</v>
      </c>
      <c r="F65" s="185">
        <f>SUM(kuwait!F65,oman!F65,qatar!F65,'saudi arabia'!F65,UAE!F65)</f>
        <v>5023.289499546097</v>
      </c>
      <c r="G65" s="42">
        <f>SUM(kuwait!G65,oman!G65,qatar!G65,'saudi arabia'!G65,UAE!G65)</f>
        <v>606.6545924107005</v>
      </c>
      <c r="H65" s="42">
        <f>SUM(kuwait!H65,oman!H65,qatar!H65,'saudi arabia'!H65,UAE!H65)</f>
        <v>738.7291407092058</v>
      </c>
      <c r="I65" s="42">
        <f>SUM(kuwait!I65,oman!I65,qatar!I65,'saudi arabia'!I65,UAE!I65)</f>
        <v>699.5285226488079</v>
      </c>
      <c r="J65" s="42">
        <f>SUM(kuwait!J65,oman!J65,qatar!J65,'saudi arabia'!J65,UAE!J65)</f>
        <v>910.9413153004842</v>
      </c>
      <c r="K65" s="185">
        <f>SUM(kuwait!K65,oman!K65,qatar!K65,'saudi arabia'!K65,UAE!K65)</f>
        <v>1130.9647336798835</v>
      </c>
      <c r="L65" s="43" t="s">
        <v>122</v>
      </c>
      <c r="N65" s="324" t="str">
        <f t="shared" si="5"/>
        <v>.</v>
      </c>
      <c r="O65" s="324" t="str">
        <f t="shared" si="5"/>
        <v>.</v>
      </c>
      <c r="P65" s="324" t="str">
        <f t="shared" si="5"/>
        <v>.</v>
      </c>
      <c r="Q65" s="324" t="str">
        <f t="shared" si="5"/>
        <v>.</v>
      </c>
      <c r="R65" s="324" t="str">
        <f t="shared" si="5"/>
        <v>.</v>
      </c>
      <c r="S65" s="324" t="str">
        <f t="shared" si="4"/>
        <v>.</v>
      </c>
      <c r="T65" s="324" t="str">
        <f t="shared" si="4"/>
        <v>.</v>
      </c>
      <c r="U65" s="324" t="str">
        <f t="shared" si="4"/>
        <v>.</v>
      </c>
      <c r="V65" s="324" t="str">
        <f t="shared" si="4"/>
        <v>.</v>
      </c>
      <c r="W65" s="324" t="str">
        <f t="shared" si="4"/>
        <v>.</v>
      </c>
    </row>
    <row r="66" spans="1:23" s="16" customFormat="1" ht="13.5" thickBot="1">
      <c r="A66" s="41" t="s">
        <v>123</v>
      </c>
      <c r="B66" s="42">
        <f>SUM(kuwait!B66,oman!B66,qatar!B66,'saudi arabia'!B66,UAE!B66)</f>
        <v>765.7481863830109</v>
      </c>
      <c r="C66" s="42">
        <f>SUM(kuwait!C66,oman!C66,qatar!C66,'saudi arabia'!C66,UAE!C66)</f>
        <v>1009.0711832661264</v>
      </c>
      <c r="D66" s="42">
        <f>SUM(kuwait!D66,oman!D66,qatar!D66,'saudi arabia'!D66,UAE!D66)</f>
        <v>717.5605083725986</v>
      </c>
      <c r="E66" s="42">
        <f>SUM(kuwait!E66,oman!E66,qatar!E66,'saudi arabia'!E66,UAE!E66)</f>
        <v>911.2291877300306</v>
      </c>
      <c r="F66" s="185">
        <f>SUM(kuwait!F66,oman!F66,qatar!F66,'saudi arabia'!F66,UAE!F66)</f>
        <v>1102.0394918464885</v>
      </c>
      <c r="G66" s="42">
        <f>SUM(kuwait!G66,oman!G66,qatar!G66,'saudi arabia'!G66,UAE!G66)</f>
        <v>423.0837471758625</v>
      </c>
      <c r="H66" s="42">
        <f>SUM(kuwait!H66,oman!H66,qatar!H66,'saudi arabia'!H66,UAE!H66)</f>
        <v>1459.3651048539232</v>
      </c>
      <c r="I66" s="42">
        <f>SUM(kuwait!I66,oman!I66,qatar!I66,'saudi arabia'!I66,UAE!I66)</f>
        <v>843.3499840955424</v>
      </c>
      <c r="J66" s="42">
        <f>SUM(kuwait!J66,oman!J66,qatar!J66,'saudi arabia'!J66,UAE!J66)</f>
        <v>719.7101810540081</v>
      </c>
      <c r="K66" s="185">
        <f>SUM(kuwait!K66,oman!K66,qatar!K66,'saudi arabia'!K66,UAE!K66)</f>
        <v>1520.819740781282</v>
      </c>
      <c r="L66" s="43" t="s">
        <v>124</v>
      </c>
      <c r="M66" s="15"/>
      <c r="N66" s="324" t="str">
        <f t="shared" si="5"/>
        <v>.</v>
      </c>
      <c r="O66" s="324" t="str">
        <f t="shared" si="5"/>
        <v>.</v>
      </c>
      <c r="P66" s="324" t="str">
        <f t="shared" si="5"/>
        <v>.</v>
      </c>
      <c r="Q66" s="324" t="str">
        <f t="shared" si="5"/>
        <v>.</v>
      </c>
      <c r="R66" s="324" t="str">
        <f t="shared" si="5"/>
        <v>.</v>
      </c>
      <c r="S66" s="324" t="str">
        <f t="shared" si="4"/>
        <v>.</v>
      </c>
      <c r="T66" s="324" t="str">
        <f t="shared" si="4"/>
        <v>.</v>
      </c>
      <c r="U66" s="324" t="str">
        <f t="shared" si="4"/>
        <v>.</v>
      </c>
      <c r="V66" s="324" t="str">
        <f t="shared" si="4"/>
        <v>.</v>
      </c>
      <c r="W66" s="324" t="str">
        <f t="shared" si="4"/>
        <v>.</v>
      </c>
    </row>
    <row r="67" spans="1:23" ht="15" thickBot="1">
      <c r="A67" s="69" t="s">
        <v>100</v>
      </c>
      <c r="B67" s="33">
        <f>SUM(kuwait!B67,oman!B67,qatar!B67,'saudi arabia'!B67,UAE!B67)</f>
        <v>14.661470672897059</v>
      </c>
      <c r="C67" s="33">
        <f>SUM(kuwait!C67,oman!C67,qatar!C67,'saudi arabia'!C67,UAE!C67)</f>
        <v>7.541108418556613</v>
      </c>
      <c r="D67" s="33">
        <f>SUM(kuwait!D67,oman!D67,qatar!D67,'saudi arabia'!D67,UAE!D67)</f>
        <v>1.5330549339174708</v>
      </c>
      <c r="E67" s="33">
        <f>SUM(kuwait!E67,oman!E67,qatar!E67,'saudi arabia'!E67,UAE!E67)</f>
        <v>3.337239498180562</v>
      </c>
      <c r="F67" s="67">
        <f>SUM(kuwait!F67,oman!F67,qatar!F67,'saudi arabia'!F67,UAE!F67)</f>
        <v>5.392275580201476</v>
      </c>
      <c r="G67" s="33">
        <f>SUM(kuwait!G67,oman!G67,qatar!G67,'saudi arabia'!G67,UAE!G67)</f>
        <v>9.05715197729496</v>
      </c>
      <c r="H67" s="33">
        <f>SUM(kuwait!H67,oman!H67,qatar!H67,'saudi arabia'!H67,UAE!H67)</f>
        <v>65.53179301898717</v>
      </c>
      <c r="I67" s="33">
        <f>SUM(kuwait!I67,oman!I67,qatar!I67,'saudi arabia'!I67,UAE!I67)</f>
        <v>53.643424390096655</v>
      </c>
      <c r="J67" s="33">
        <f>SUM(kuwait!J67,oman!J67,qatar!J67,'saudi arabia'!J67,UAE!J67)</f>
        <v>92.73450318813184</v>
      </c>
      <c r="K67" s="67">
        <f>SUM(kuwait!K67,oman!K67,qatar!K67,'saudi arabia'!K67,UAE!K67)</f>
        <v>48.549944688445756</v>
      </c>
      <c r="L67" s="73" t="s">
        <v>125</v>
      </c>
      <c r="N67" s="324" t="str">
        <f t="shared" si="5"/>
        <v>.</v>
      </c>
      <c r="O67" s="324" t="str">
        <f t="shared" si="5"/>
        <v>.</v>
      </c>
      <c r="P67" s="324" t="str">
        <f t="shared" si="5"/>
        <v>.</v>
      </c>
      <c r="Q67" s="324" t="str">
        <f t="shared" si="5"/>
        <v>.</v>
      </c>
      <c r="R67" s="324" t="str">
        <f t="shared" si="5"/>
        <v>.</v>
      </c>
      <c r="S67" s="324" t="str">
        <f t="shared" si="4"/>
        <v>.</v>
      </c>
      <c r="T67" s="324" t="str">
        <f t="shared" si="4"/>
        <v>.</v>
      </c>
      <c r="U67" s="324" t="str">
        <f t="shared" si="4"/>
        <v>.</v>
      </c>
      <c r="V67" s="324" t="str">
        <f t="shared" si="4"/>
        <v>.</v>
      </c>
      <c r="W67" s="324" t="str">
        <f t="shared" si="4"/>
        <v>.</v>
      </c>
    </row>
    <row r="68" spans="1:23" s="16" customFormat="1" ht="19.5" thickBot="1">
      <c r="A68" s="74" t="s">
        <v>126</v>
      </c>
      <c r="B68" s="18">
        <f>SUM(kuwait!B68,oman!B68,qatar!B68,'saudi arabia'!B68,UAE!B68)</f>
        <v>125195.36692194376</v>
      </c>
      <c r="C68" s="18">
        <f>SUM(kuwait!C68,oman!C68,qatar!C68,'saudi arabia'!C68,UAE!C68)</f>
        <v>168898.07197258176</v>
      </c>
      <c r="D68" s="18">
        <f>SUM(kuwait!D68,oman!D68,qatar!D68,'saudi arabia'!D68,UAE!D68)</f>
        <v>139106.39293115435</v>
      </c>
      <c r="E68" s="18">
        <f>SUM(kuwait!E68,oman!E68,qatar!E68,'saudi arabia'!E68,UAE!E68)</f>
        <v>156054.1113878825</v>
      </c>
      <c r="F68" s="177">
        <f>SUM(kuwait!F68,oman!F68,qatar!F68,'saudi arabia'!F68,UAE!F68)</f>
        <v>175193.95345356903</v>
      </c>
      <c r="G68" s="18">
        <f>SUM(kuwait!G68,oman!G68,qatar!G68,'saudi arabia'!G68,UAE!G68)</f>
        <v>98114.18882230567</v>
      </c>
      <c r="H68" s="18">
        <f>SUM(kuwait!H68,oman!H68,qatar!H68,'saudi arabia'!H68,UAE!H68)</f>
        <v>309217.16641618207</v>
      </c>
      <c r="I68" s="18">
        <f>SUM(kuwait!I68,oman!I68,qatar!I68,'saudi arabia'!I68,UAE!I68)</f>
        <v>226196.7076823138</v>
      </c>
      <c r="J68" s="18">
        <f>SUM(kuwait!J68,oman!J68,qatar!J68,'saudi arabia'!J68,UAE!J68)</f>
        <v>307140.91050066723</v>
      </c>
      <c r="K68" s="177">
        <f>SUM(kuwait!K68,oman!K68,qatar!K68,'saudi arabia'!K68,UAE!K68)</f>
        <v>413273.37442971754</v>
      </c>
      <c r="L68" s="75" t="s">
        <v>127</v>
      </c>
      <c r="M68" s="15"/>
      <c r="N68" s="324" t="str">
        <f t="shared" si="5"/>
        <v>.</v>
      </c>
      <c r="O68" s="324" t="str">
        <f t="shared" si="5"/>
        <v>.</v>
      </c>
      <c r="P68" s="324" t="str">
        <f t="shared" si="5"/>
        <v>.</v>
      </c>
      <c r="Q68" s="324" t="str">
        <f t="shared" si="5"/>
        <v>.</v>
      </c>
      <c r="R68" s="324" t="str">
        <f t="shared" si="5"/>
        <v>.</v>
      </c>
      <c r="S68" s="324" t="str">
        <f t="shared" si="4"/>
        <v>.</v>
      </c>
      <c r="T68" s="324" t="str">
        <f t="shared" si="4"/>
        <v>.</v>
      </c>
      <c r="U68" s="324" t="str">
        <f t="shared" si="4"/>
        <v>.</v>
      </c>
      <c r="V68" s="324" t="str">
        <f t="shared" si="4"/>
        <v>.</v>
      </c>
      <c r="W68" s="324" t="str">
        <f t="shared" si="4"/>
        <v>.</v>
      </c>
    </row>
    <row r="69" spans="1:23" ht="15" thickBot="1">
      <c r="A69" s="66" t="s">
        <v>128</v>
      </c>
      <c r="B69" s="33">
        <f>SUM(kuwait!B69,oman!B69,qatar!B69,'saudi arabia'!B69,UAE!B69)</f>
        <v>22495.15290173202</v>
      </c>
      <c r="C69" s="33">
        <f>SUM(kuwait!C69,oman!C69,qatar!C69,'saudi arabia'!C69,UAE!C69)</f>
        <v>26682.947950456204</v>
      </c>
      <c r="D69" s="33">
        <f>SUM(kuwait!D69,oman!D69,qatar!D69,'saudi arabia'!D69,UAE!D69)</f>
        <v>18163.537331309068</v>
      </c>
      <c r="E69" s="33">
        <f>SUM(kuwait!E69,oman!E69,qatar!E69,'saudi arabia'!E69,UAE!E69)</f>
        <v>19641.267760316667</v>
      </c>
      <c r="F69" s="67">
        <f>SUM(kuwait!F69,oman!F69,qatar!F69,'saudi arabia'!F69,UAE!F69)</f>
        <v>18140.48522678116</v>
      </c>
      <c r="G69" s="33">
        <f>SUM(kuwait!G69,oman!G69,qatar!G69,'saudi arabia'!G69,UAE!G69)</f>
        <v>17475.38286504019</v>
      </c>
      <c r="H69" s="33">
        <f>SUM(kuwait!H69,oman!H69,qatar!H69,'saudi arabia'!H69,UAE!H69)</f>
        <v>68140.21391228813</v>
      </c>
      <c r="I69" s="33">
        <f>SUM(kuwait!I69,oman!I69,qatar!I69,'saudi arabia'!I69,UAE!I69)</f>
        <v>40252.356804370436</v>
      </c>
      <c r="J69" s="33">
        <f>SUM(kuwait!J69,oman!J69,qatar!J69,'saudi arabia'!J69,UAE!J69)</f>
        <v>57731.3641039214</v>
      </c>
      <c r="K69" s="67">
        <f>SUM(kuwait!K69,oman!K69,qatar!K69,'saudi arabia'!K69,UAE!K69)</f>
        <v>78167.1948470129</v>
      </c>
      <c r="L69" s="76" t="s">
        <v>129</v>
      </c>
      <c r="N69" s="324" t="str">
        <f t="shared" si="5"/>
        <v>.</v>
      </c>
      <c r="O69" s="324" t="str">
        <f t="shared" si="5"/>
        <v>.</v>
      </c>
      <c r="P69" s="324" t="str">
        <f t="shared" si="5"/>
        <v>.</v>
      </c>
      <c r="Q69" s="324" t="str">
        <f t="shared" si="5"/>
        <v>.</v>
      </c>
      <c r="R69" s="324" t="str">
        <f t="shared" si="5"/>
        <v>.</v>
      </c>
      <c r="S69" s="324" t="str">
        <f t="shared" si="4"/>
        <v>.</v>
      </c>
      <c r="T69" s="324" t="str">
        <f t="shared" si="4"/>
        <v>.</v>
      </c>
      <c r="U69" s="324" t="str">
        <f t="shared" si="4"/>
        <v>.</v>
      </c>
      <c r="V69" s="324" t="str">
        <f t="shared" si="4"/>
        <v>.</v>
      </c>
      <c r="W69" s="324" t="str">
        <f t="shared" si="4"/>
        <v>.</v>
      </c>
    </row>
    <row r="70" spans="1:23" ht="15" thickBot="1">
      <c r="A70" s="77" t="s">
        <v>130</v>
      </c>
      <c r="B70" s="78">
        <f>SUM(kuwait!B70,oman!B70,qatar!B70,'saudi arabia'!B70,UAE!B70)</f>
        <v>102700.21402021174</v>
      </c>
      <c r="C70" s="78">
        <f>SUM(kuwait!C70,oman!C70,qatar!C70,'saudi arabia'!C70,UAE!C70)</f>
        <v>142215.12402212556</v>
      </c>
      <c r="D70" s="78">
        <f>SUM(kuwait!D70,oman!D70,qatar!D70,'saudi arabia'!D70,UAE!D70)</f>
        <v>120942.8555998453</v>
      </c>
      <c r="E70" s="78">
        <f>SUM(kuwait!E70,oman!E70,qatar!E70,'saudi arabia'!E70,UAE!E70)</f>
        <v>136412.8436275658</v>
      </c>
      <c r="F70" s="192">
        <f>SUM(kuwait!F70,oman!F70,qatar!F70,'saudi arabia'!F70,UAE!F70)</f>
        <v>157053.46822678787</v>
      </c>
      <c r="G70" s="78">
        <f>SUM(kuwait!G70,oman!G70,qatar!G70,'saudi arabia'!G70,UAE!G70)</f>
        <v>80638.80595726549</v>
      </c>
      <c r="H70" s="78">
        <f>SUM(kuwait!H70,oman!H70,qatar!H70,'saudi arabia'!H70,UAE!H70)</f>
        <v>241076.95250389393</v>
      </c>
      <c r="I70" s="78">
        <f>SUM(kuwait!I70,oman!I70,qatar!I70,'saudi arabia'!I70,UAE!I70)</f>
        <v>185944.35087794336</v>
      </c>
      <c r="J70" s="78">
        <f>SUM(kuwait!J70,oman!J70,qatar!J70,'saudi arabia'!J70,UAE!J70)</f>
        <v>249409.54639674583</v>
      </c>
      <c r="K70" s="192">
        <f>SUM(kuwait!K70,oman!K70,qatar!K70,'saudi arabia'!K70,UAE!K70)</f>
        <v>335106.1795827047</v>
      </c>
      <c r="L70" s="79" t="s">
        <v>125</v>
      </c>
      <c r="N70" s="324" t="str">
        <f t="shared" si="5"/>
        <v>.</v>
      </c>
      <c r="O70" s="324" t="str">
        <f t="shared" si="5"/>
        <v>.</v>
      </c>
      <c r="P70" s="324" t="str">
        <f t="shared" si="5"/>
        <v>.</v>
      </c>
      <c r="Q70" s="324" t="str">
        <f t="shared" si="5"/>
        <v>.</v>
      </c>
      <c r="R70" s="324" t="str">
        <f t="shared" si="5"/>
        <v>.</v>
      </c>
      <c r="S70" s="324" t="str">
        <f t="shared" si="4"/>
        <v>.</v>
      </c>
      <c r="T70" s="324" t="str">
        <f t="shared" si="4"/>
        <v>.</v>
      </c>
      <c r="U70" s="324" t="str">
        <f t="shared" si="4"/>
        <v>.</v>
      </c>
      <c r="V70" s="324" t="str">
        <f t="shared" si="4"/>
        <v>.</v>
      </c>
      <c r="W70" s="324" t="str">
        <f t="shared" si="4"/>
        <v>.</v>
      </c>
    </row>
    <row r="71" spans="1:23" ht="13.5" thickBot="1">
      <c r="A71" s="341" t="s">
        <v>131</v>
      </c>
      <c r="B71" s="342">
        <f>SUM(kuwait!B71,oman!B71,qatar!B71,'saudi arabia'!B71,UAE!B71)</f>
        <v>23770.744695704438</v>
      </c>
      <c r="C71" s="342">
        <f>SUM(kuwait!C71,oman!C71,qatar!C71,'saudi arabia'!C71,UAE!C71)</f>
        <v>31043.13482036312</v>
      </c>
      <c r="D71" s="342">
        <f>SUM(kuwait!D71,oman!D71,qatar!D71,'saudi arabia'!D71,UAE!D71)</f>
        <v>28999.686054849408</v>
      </c>
      <c r="E71" s="342">
        <f>SUM(kuwait!E71,oman!E71,qatar!E71,'saudi arabia'!E71,UAE!E71)</f>
        <v>33749.61425512879</v>
      </c>
      <c r="F71" s="343">
        <f>SUM(kuwait!F71,oman!F71,qatar!F71,'saudi arabia'!F71,UAE!F71)</f>
        <v>37734.61277348004</v>
      </c>
      <c r="G71" s="342">
        <f>SUM(kuwait!G71,oman!G71,qatar!G71,'saudi arabia'!G71,UAE!G71)</f>
        <v>30493.84320224543</v>
      </c>
      <c r="H71" s="342">
        <f>SUM(kuwait!H71,oman!H71,qatar!H71,'saudi arabia'!H71,UAE!H71)</f>
        <v>55310.306242028</v>
      </c>
      <c r="I71" s="342">
        <f>SUM(kuwait!I71,oman!I71,qatar!I71,'saudi arabia'!I71,UAE!I71)</f>
        <v>50725.77545363947</v>
      </c>
      <c r="J71" s="342">
        <f>SUM(kuwait!J71,oman!J71,qatar!J71,'saudi arabia'!J71,UAE!J71)</f>
        <v>56802.16604767615</v>
      </c>
      <c r="K71" s="343">
        <f>SUM(kuwait!K71,oman!K71,qatar!K71,'saudi arabia'!K71,UAE!K71)</f>
        <v>61407.707830608015</v>
      </c>
      <c r="L71" s="344" t="s">
        <v>132</v>
      </c>
      <c r="N71" s="324" t="str">
        <f t="shared" si="5"/>
        <v>.</v>
      </c>
      <c r="O71" s="324" t="str">
        <f t="shared" si="5"/>
        <v>.</v>
      </c>
      <c r="P71" s="324" t="str">
        <f t="shared" si="5"/>
        <v>.</v>
      </c>
      <c r="Q71" s="324" t="str">
        <f t="shared" si="5"/>
        <v>.</v>
      </c>
      <c r="R71" s="324" t="str">
        <f t="shared" si="5"/>
        <v>.</v>
      </c>
      <c r="S71" s="324" t="str">
        <f t="shared" si="4"/>
        <v>.</v>
      </c>
      <c r="T71" s="324" t="str">
        <f t="shared" si="4"/>
        <v>.</v>
      </c>
      <c r="U71" s="324" t="str">
        <f t="shared" si="4"/>
        <v>.</v>
      </c>
      <c r="V71" s="324" t="str">
        <f t="shared" si="4"/>
        <v>.</v>
      </c>
      <c r="W71" s="324" t="str">
        <f t="shared" si="4"/>
        <v>.</v>
      </c>
    </row>
    <row r="72" spans="1:23" s="90" customFormat="1" ht="25.5">
      <c r="A72" s="120" t="s">
        <v>133</v>
      </c>
      <c r="B72" s="121">
        <f>SUM(kuwait!B72,oman!B72,qatar!B72,'saudi arabia'!B72,UAE!B72)</f>
        <v>6770.338104065819</v>
      </c>
      <c r="C72" s="121">
        <f>SUM(kuwait!C72,oman!C72,qatar!C72,'saudi arabia'!C72,UAE!C72)</f>
        <v>13180.246397117715</v>
      </c>
      <c r="D72" s="121">
        <f>SUM(kuwait!D72,oman!D72,qatar!D72,'saudi arabia'!D72,UAE!D72)</f>
        <v>6223.305083784184</v>
      </c>
      <c r="E72" s="121">
        <f>SUM(kuwait!E72,oman!E72,qatar!E72,'saudi arabia'!E72,UAE!E72)</f>
        <v>7130.5591571426185</v>
      </c>
      <c r="F72" s="258">
        <f>SUM(kuwait!F72,oman!F72,qatar!F72,'saudi arabia'!F72,UAE!F72)</f>
        <v>6903.09531663963</v>
      </c>
      <c r="G72" s="121">
        <f>SUM(kuwait!G72,oman!G72,qatar!G72,'saudi arabia'!G72,UAE!G72)</f>
        <v>8042.119815783148</v>
      </c>
      <c r="H72" s="121">
        <f>SUM(kuwait!H72,oman!H72,qatar!H72,'saudi arabia'!H72,UAE!H72)</f>
        <v>10848.78291713526</v>
      </c>
      <c r="I72" s="121">
        <f>SUM(kuwait!I72,oman!I72,qatar!I72,'saudi arabia'!I72,UAE!I72)</f>
        <v>10192.939731488337</v>
      </c>
      <c r="J72" s="121">
        <f>SUM(kuwait!J72,oman!J72,qatar!J72,'saudi arabia'!J72,UAE!J72)</f>
        <v>13366.812823521028</v>
      </c>
      <c r="K72" s="258">
        <f>SUM(kuwait!K72,oman!K72,qatar!K72,'saudi arabia'!K72,UAE!K72)</f>
        <v>19851.609397283843</v>
      </c>
      <c r="L72" s="122" t="s">
        <v>134</v>
      </c>
      <c r="M72" s="15"/>
      <c r="N72" s="324" t="str">
        <f t="shared" si="5"/>
        <v>.</v>
      </c>
      <c r="O72" s="324" t="str">
        <f t="shared" si="5"/>
        <v>.</v>
      </c>
      <c r="P72" s="324" t="str">
        <f t="shared" si="5"/>
        <v>.</v>
      </c>
      <c r="Q72" s="324" t="str">
        <f t="shared" si="5"/>
        <v>.</v>
      </c>
      <c r="R72" s="324" t="str">
        <f t="shared" si="5"/>
        <v>.</v>
      </c>
      <c r="S72" s="324" t="str">
        <f t="shared" si="4"/>
        <v>.</v>
      </c>
      <c r="T72" s="324" t="str">
        <f t="shared" si="4"/>
        <v>.</v>
      </c>
      <c r="U72" s="324" t="str">
        <f t="shared" si="4"/>
        <v>.</v>
      </c>
      <c r="V72" s="324" t="str">
        <f t="shared" si="4"/>
        <v>.</v>
      </c>
      <c r="W72" s="324" t="str">
        <f t="shared" si="4"/>
        <v>.</v>
      </c>
    </row>
    <row r="73" spans="1:23" ht="12.75">
      <c r="A73" s="44" t="s">
        <v>135</v>
      </c>
      <c r="B73" s="116">
        <f>SUM(kuwait!B73,oman!B73,qatar!B73,'saudi arabia'!B73,UAE!B73)</f>
        <v>1769.828135967567</v>
      </c>
      <c r="C73" s="116">
        <f>SUM(kuwait!C73,oman!C73,qatar!C73,'saudi arabia'!C73,UAE!C73)</f>
        <v>2058.976653619895</v>
      </c>
      <c r="D73" s="116">
        <f>SUM(kuwait!D73,oman!D73,qatar!D73,'saudi arabia'!D73,UAE!D73)</f>
        <v>1289.5295444648978</v>
      </c>
      <c r="E73" s="116">
        <f>SUM(kuwait!E73,oman!E73,qatar!E73,'saudi arabia'!E73,UAE!E73)</f>
        <v>1581.8049672518277</v>
      </c>
      <c r="F73" s="256">
        <f>SUM(kuwait!F73,oman!F73,qatar!F73,'saudi arabia'!F73,UAE!F73)</f>
        <v>1618.1482077820624</v>
      </c>
      <c r="G73" s="50">
        <f>SUM(kuwait!G73,oman!G73,qatar!G73,'saudi arabia'!G73,UAE!G73)</f>
        <v>7164.634988948185</v>
      </c>
      <c r="H73" s="50">
        <f>SUM(kuwait!H73,oman!H73,qatar!H73,'saudi arabia'!H73,UAE!H73)</f>
        <v>7070.1374870977</v>
      </c>
      <c r="I73" s="50">
        <f>SUM(kuwait!I73,oman!I73,qatar!I73,'saudi arabia'!I73,UAE!I73)</f>
        <v>8002.741681916279</v>
      </c>
      <c r="J73" s="50">
        <f>SUM(kuwait!J73,oman!J73,qatar!J73,'saudi arabia'!J73,UAE!J73)</f>
        <v>9722.989109155302</v>
      </c>
      <c r="K73" s="186">
        <f>SUM(kuwait!K73,oman!K73,qatar!K73,'saudi arabia'!K73,UAE!K73)</f>
        <v>14552.859803286554</v>
      </c>
      <c r="L73" s="45" t="s">
        <v>136</v>
      </c>
      <c r="N73" s="324" t="str">
        <f t="shared" si="5"/>
        <v>.</v>
      </c>
      <c r="O73" s="324" t="str">
        <f t="shared" si="5"/>
        <v>.</v>
      </c>
      <c r="P73" s="324" t="str">
        <f t="shared" si="5"/>
        <v>.</v>
      </c>
      <c r="Q73" s="324" t="str">
        <f t="shared" si="5"/>
        <v>.</v>
      </c>
      <c r="R73" s="324" t="str">
        <f t="shared" si="5"/>
        <v>.</v>
      </c>
      <c r="S73" s="324" t="str">
        <f t="shared" si="4"/>
        <v>.</v>
      </c>
      <c r="T73" s="324" t="str">
        <f t="shared" si="4"/>
        <v>.</v>
      </c>
      <c r="U73" s="324" t="str">
        <f t="shared" si="4"/>
        <v>.</v>
      </c>
      <c r="V73" s="324" t="str">
        <f t="shared" si="4"/>
        <v>.</v>
      </c>
      <c r="W73" s="324" t="str">
        <f t="shared" si="4"/>
        <v>.</v>
      </c>
    </row>
    <row r="74" spans="1:23" ht="13.5" thickBot="1">
      <c r="A74" s="86" t="s">
        <v>137</v>
      </c>
      <c r="B74" s="123">
        <f>SUM(kuwait!B74,oman!B74,qatar!B74,'saudi arabia'!B74,UAE!B74)</f>
        <v>5000.509968098251</v>
      </c>
      <c r="C74" s="123">
        <f>SUM(kuwait!C74,oman!C74,qatar!C74,'saudi arabia'!C74,UAE!C74)</f>
        <v>11121.269743497818</v>
      </c>
      <c r="D74" s="123">
        <f>SUM(kuwait!D74,oman!D74,qatar!D74,'saudi arabia'!D74,UAE!D74)</f>
        <v>4933.775539319286</v>
      </c>
      <c r="E74" s="123">
        <f>SUM(kuwait!E74,oman!E74,qatar!E74,'saudi arabia'!E74,UAE!E74)</f>
        <v>5548.754189890791</v>
      </c>
      <c r="F74" s="259">
        <f>SUM(kuwait!F74,oman!F74,qatar!F74,'saudi arabia'!F74,UAE!F74)</f>
        <v>5284.947108857568</v>
      </c>
      <c r="G74" s="123">
        <f>SUM(kuwait!G74,oman!G74,qatar!G74,'saudi arabia'!G74,UAE!G74)</f>
        <v>877.4848268349617</v>
      </c>
      <c r="H74" s="123">
        <f>SUM(kuwait!H74,oman!H74,qatar!H74,'saudi arabia'!H74,UAE!H74)</f>
        <v>3778.6454300375594</v>
      </c>
      <c r="I74" s="123">
        <f>SUM(kuwait!I74,oman!I74,qatar!I74,'saudi arabia'!I74,UAE!I74)</f>
        <v>2190.198049572059</v>
      </c>
      <c r="J74" s="123">
        <f>SUM(kuwait!J74,oman!J74,qatar!J74,'saudi arabia'!J74,UAE!J74)</f>
        <v>3643.8237143657298</v>
      </c>
      <c r="K74" s="259">
        <f>SUM(kuwait!K74,oman!K74,qatar!K74,'saudi arabia'!K74,UAE!K74)</f>
        <v>5298.749593997288</v>
      </c>
      <c r="L74" s="88" t="s">
        <v>138</v>
      </c>
      <c r="N74" s="324" t="str">
        <f t="shared" si="5"/>
        <v>.</v>
      </c>
      <c r="O74" s="324" t="str">
        <f t="shared" si="5"/>
        <v>.</v>
      </c>
      <c r="P74" s="324" t="str">
        <f t="shared" si="5"/>
        <v>.</v>
      </c>
      <c r="Q74" s="324" t="str">
        <f t="shared" si="5"/>
        <v>.</v>
      </c>
      <c r="R74" s="324" t="str">
        <f t="shared" si="5"/>
        <v>.</v>
      </c>
      <c r="S74" s="324" t="str">
        <f t="shared" si="4"/>
        <v>.</v>
      </c>
      <c r="T74" s="324" t="str">
        <f t="shared" si="4"/>
        <v>.</v>
      </c>
      <c r="U74" s="324" t="str">
        <f t="shared" si="4"/>
        <v>.</v>
      </c>
      <c r="V74" s="324" t="str">
        <f t="shared" si="4"/>
        <v>.</v>
      </c>
      <c r="W74" s="324" t="str">
        <f t="shared" si="4"/>
        <v>.</v>
      </c>
    </row>
    <row r="75" spans="1:23" ht="25.5">
      <c r="A75" s="89" t="s">
        <v>139</v>
      </c>
      <c r="B75" s="22">
        <f>SUM(kuwait!B75,oman!B75,qatar!B75,'saudi arabia'!B75,UAE!B75)</f>
        <v>14745.092736260614</v>
      </c>
      <c r="C75" s="22">
        <f>SUM(kuwait!C75,oman!C75,qatar!C75,'saudi arabia'!C75,UAE!C75)</f>
        <v>17816.282319345253</v>
      </c>
      <c r="D75" s="22">
        <f>SUM(kuwait!D75,oman!D75,qatar!D75,'saudi arabia'!D75,UAE!D75)</f>
        <v>15700.559166744973</v>
      </c>
      <c r="E75" s="22">
        <f>SUM(kuwait!E75,oman!E75,qatar!E75,'saudi arabia'!E75,UAE!E75)</f>
        <v>16630.06515719728</v>
      </c>
      <c r="F75" s="202">
        <f>SUM(kuwait!F75,oman!F75,qatar!F75,'saudi arabia'!F75,UAE!F75)</f>
        <v>18807.129522633208</v>
      </c>
      <c r="G75" s="22">
        <f>SUM(kuwait!G75,oman!G75,qatar!G75,'saudi arabia'!G75,UAE!G75)</f>
        <v>10513.572461355448</v>
      </c>
      <c r="H75" s="22">
        <f>SUM(kuwait!H75,oman!H75,qatar!H75,'saudi arabia'!H75,UAE!H75)</f>
        <v>39604.99876357563</v>
      </c>
      <c r="I75" s="22">
        <f>SUM(kuwait!I75,oman!I75,qatar!I75,'saudi arabia'!I75,UAE!I75)</f>
        <v>25592.96770622829</v>
      </c>
      <c r="J75" s="22">
        <f>SUM(kuwait!J75,oman!J75,qatar!J75,'saudi arabia'!J75,UAE!J75)</f>
        <v>35475.65368396757</v>
      </c>
      <c r="K75" s="202">
        <f>SUM(kuwait!K75,oman!K75,qatar!K75,'saudi arabia'!K75,UAE!K75)</f>
        <v>51106.833846387046</v>
      </c>
      <c r="L75" s="85" t="s">
        <v>140</v>
      </c>
      <c r="N75" s="324" t="str">
        <f t="shared" si="5"/>
        <v>.</v>
      </c>
      <c r="O75" s="324" t="str">
        <f t="shared" si="5"/>
        <v>.</v>
      </c>
      <c r="P75" s="324" t="str">
        <f t="shared" si="5"/>
        <v>.</v>
      </c>
      <c r="Q75" s="324" t="str">
        <f t="shared" si="5"/>
        <v>.</v>
      </c>
      <c r="R75" s="324" t="str">
        <f t="shared" si="5"/>
        <v>.</v>
      </c>
      <c r="S75" s="324" t="str">
        <f t="shared" si="4"/>
        <v>.</v>
      </c>
      <c r="T75" s="324" t="str">
        <f t="shared" si="4"/>
        <v>.</v>
      </c>
      <c r="U75" s="324" t="str">
        <f t="shared" si="4"/>
        <v>.</v>
      </c>
      <c r="V75" s="324" t="str">
        <f t="shared" si="4"/>
        <v>.</v>
      </c>
      <c r="W75" s="324" t="str">
        <f t="shared" si="4"/>
        <v>.</v>
      </c>
    </row>
    <row r="76" spans="1:23" ht="12.75">
      <c r="A76" s="41" t="s">
        <v>141</v>
      </c>
      <c r="B76" s="116">
        <f>SUM(kuwait!B76,oman!B76,qatar!B76,'saudi arabia'!B76,UAE!B76)</f>
        <v>3015.7866503915484</v>
      </c>
      <c r="C76" s="116">
        <f>SUM(kuwait!C76,oman!C76,qatar!C76,'saudi arabia'!C76,UAE!C76)</f>
        <v>3247.798475607695</v>
      </c>
      <c r="D76" s="116">
        <f>SUM(kuwait!D76,oman!D76,qatar!D76,'saudi arabia'!D76,UAE!D76)</f>
        <v>2558.7998631345217</v>
      </c>
      <c r="E76" s="116">
        <f>SUM(kuwait!E76,oman!E76,qatar!E76,'saudi arabia'!E76,UAE!E76)</f>
        <v>2731.4750165776886</v>
      </c>
      <c r="F76" s="256">
        <f>SUM(kuwait!F76,oman!F76,qatar!F76,'saudi arabia'!F76,UAE!F76)</f>
        <v>3138.4433187006425</v>
      </c>
      <c r="G76" s="116">
        <f>SUM(kuwait!G76,oman!G76,qatar!G76,'saudi arabia'!G76,UAE!G76)</f>
        <v>445.86136984289755</v>
      </c>
      <c r="H76" s="116">
        <f>SUM(kuwait!H76,oman!H76,qatar!H76,'saudi arabia'!H76,UAE!H76)</f>
        <v>4433.876464223081</v>
      </c>
      <c r="I76" s="116">
        <f>SUM(kuwait!I76,oman!I76,qatar!I76,'saudi arabia'!I76,UAE!I76)</f>
        <v>3409.170636311765</v>
      </c>
      <c r="J76" s="116">
        <f>SUM(kuwait!J76,oman!J76,qatar!J76,'saudi arabia'!J76,UAE!J76)</f>
        <v>4947.822782321049</v>
      </c>
      <c r="K76" s="256">
        <f>SUM(kuwait!K76,oman!K76,qatar!K76,'saudi arabia'!K76,UAE!K76)</f>
        <v>5670.714375645868</v>
      </c>
      <c r="L76" s="43" t="s">
        <v>142</v>
      </c>
      <c r="N76" s="324" t="str">
        <f t="shared" si="5"/>
        <v>.</v>
      </c>
      <c r="O76" s="324" t="str">
        <f t="shared" si="5"/>
        <v>.</v>
      </c>
      <c r="P76" s="324" t="str">
        <f t="shared" si="5"/>
        <v>.</v>
      </c>
      <c r="Q76" s="324" t="str">
        <f t="shared" si="5"/>
        <v>.</v>
      </c>
      <c r="R76" s="324" t="str">
        <f t="shared" si="5"/>
        <v>.</v>
      </c>
      <c r="S76" s="324" t="str">
        <f t="shared" si="4"/>
        <v>.</v>
      </c>
      <c r="T76" s="324" t="str">
        <f t="shared" si="4"/>
        <v>.</v>
      </c>
      <c r="U76" s="324" t="str">
        <f t="shared" si="4"/>
        <v>.</v>
      </c>
      <c r="V76" s="324" t="str">
        <f t="shared" si="4"/>
        <v>.</v>
      </c>
      <c r="W76" s="324" t="str">
        <f t="shared" si="4"/>
        <v>.</v>
      </c>
    </row>
    <row r="77" spans="1:23" ht="12.75">
      <c r="A77" s="41" t="s">
        <v>143</v>
      </c>
      <c r="B77" s="116">
        <f>SUM(kuwait!B77,oman!B77,qatar!B77,'saudi arabia'!B77,UAE!B77)</f>
        <v>4042.3617396435884</v>
      </c>
      <c r="C77" s="116">
        <f>SUM(kuwait!C77,oman!C77,qatar!C77,'saudi arabia'!C77,UAE!C77)</f>
        <v>5565.075533470861</v>
      </c>
      <c r="D77" s="116">
        <f>SUM(kuwait!D77,oman!D77,qatar!D77,'saudi arabia'!D77,UAE!D77)</f>
        <v>4691.8759155540865</v>
      </c>
      <c r="E77" s="116">
        <f>SUM(kuwait!E77,oman!E77,qatar!E77,'saudi arabia'!E77,UAE!E77)</f>
        <v>4948.989739051495</v>
      </c>
      <c r="F77" s="256">
        <f>SUM(kuwait!F77,oman!F77,qatar!F77,'saudi arabia'!F77,UAE!F77)</f>
        <v>5768.01550768505</v>
      </c>
      <c r="G77" s="116">
        <f>SUM(kuwait!G77,oman!G77,qatar!G77,'saudi arabia'!G77,UAE!G77)</f>
        <v>344.37799795069964</v>
      </c>
      <c r="H77" s="116">
        <f>SUM(kuwait!H77,oman!H77,qatar!H77,'saudi arabia'!H77,UAE!H77)</f>
        <v>2553.3755847682405</v>
      </c>
      <c r="I77" s="116">
        <f>SUM(kuwait!I77,oman!I77,qatar!I77,'saudi arabia'!I77,UAE!I77)</f>
        <v>1409.223094195558</v>
      </c>
      <c r="J77" s="116">
        <f>SUM(kuwait!J77,oman!J77,qatar!J77,'saudi arabia'!J77,UAE!J77)</f>
        <v>2789.405803548154</v>
      </c>
      <c r="K77" s="256">
        <f>SUM(kuwait!K77,oman!K77,qatar!K77,'saudi arabia'!K77,UAE!K77)</f>
        <v>4790.139660289365</v>
      </c>
      <c r="L77" s="43" t="s">
        <v>144</v>
      </c>
      <c r="N77" s="324" t="str">
        <f t="shared" si="5"/>
        <v>.</v>
      </c>
      <c r="O77" s="324" t="str">
        <f t="shared" si="5"/>
        <v>.</v>
      </c>
      <c r="P77" s="324" t="str">
        <f t="shared" si="5"/>
        <v>.</v>
      </c>
      <c r="Q77" s="324" t="str">
        <f t="shared" si="5"/>
        <v>.</v>
      </c>
      <c r="R77" s="324" t="str">
        <f t="shared" si="5"/>
        <v>.</v>
      </c>
      <c r="S77" s="324" t="str">
        <f t="shared" si="4"/>
        <v>.</v>
      </c>
      <c r="T77" s="324" t="str">
        <f t="shared" si="4"/>
        <v>.</v>
      </c>
      <c r="U77" s="324" t="str">
        <f t="shared" si="4"/>
        <v>.</v>
      </c>
      <c r="V77" s="324" t="str">
        <f t="shared" si="4"/>
        <v>.</v>
      </c>
      <c r="W77" s="324" t="str">
        <f t="shared" si="4"/>
        <v>.</v>
      </c>
    </row>
    <row r="78" spans="1:23" ht="12.75">
      <c r="A78" s="41" t="s">
        <v>145</v>
      </c>
      <c r="B78" s="116">
        <f>SUM(kuwait!B78,oman!B78,qatar!B78,'saudi arabia'!B78,UAE!B78)</f>
        <v>402.11230100094275</v>
      </c>
      <c r="C78" s="116">
        <f>SUM(kuwait!C78,oman!C78,qatar!C78,'saudi arabia'!C78,UAE!C78)</f>
        <v>504.9580102850708</v>
      </c>
      <c r="D78" s="116">
        <f>SUM(kuwait!D78,oman!D78,qatar!D78,'saudi arabia'!D78,UAE!D78)</f>
        <v>483.22466401839915</v>
      </c>
      <c r="E78" s="116">
        <f>SUM(kuwait!E78,oman!E78,qatar!E78,'saudi arabia'!E78,UAE!E78)</f>
        <v>535.5173553982477</v>
      </c>
      <c r="F78" s="256">
        <f>SUM(kuwait!F78,oman!F78,qatar!F78,'saudi arabia'!F78,UAE!F78)</f>
        <v>540.2714938668116</v>
      </c>
      <c r="G78" s="50">
        <f>SUM(kuwait!G78,oman!G78,qatar!G78,'saudi arabia'!G78,UAE!G78)</f>
        <v>519.987281409352</v>
      </c>
      <c r="H78" s="50">
        <f>SUM(kuwait!H78,oman!H78,qatar!H78,'saudi arabia'!H78,UAE!H78)</f>
        <v>4808.506518621649</v>
      </c>
      <c r="I78" s="50">
        <f>SUM(kuwait!I78,oman!I78,qatar!I78,'saudi arabia'!I78,UAE!I78)</f>
        <v>2234.0826258272155</v>
      </c>
      <c r="J78" s="50">
        <f>SUM(kuwait!J78,oman!J78,qatar!J78,'saudi arabia'!J78,UAE!J78)</f>
        <v>2984.4696894060057</v>
      </c>
      <c r="K78" s="186">
        <f>SUM(kuwait!K78,oman!K78,qatar!K78,'saudi arabia'!K78,UAE!K78)</f>
        <v>3981.9279608204206</v>
      </c>
      <c r="L78" s="43" t="s">
        <v>146</v>
      </c>
      <c r="N78" s="324" t="str">
        <f t="shared" si="5"/>
        <v>.</v>
      </c>
      <c r="O78" s="324" t="str">
        <f t="shared" si="5"/>
        <v>.</v>
      </c>
      <c r="P78" s="324" t="str">
        <f t="shared" si="5"/>
        <v>.</v>
      </c>
      <c r="Q78" s="324" t="str">
        <f t="shared" si="5"/>
        <v>.</v>
      </c>
      <c r="R78" s="324" t="str">
        <f t="shared" si="5"/>
        <v>.</v>
      </c>
      <c r="S78" s="324" t="str">
        <f t="shared" si="4"/>
        <v>.</v>
      </c>
      <c r="T78" s="324" t="str">
        <f t="shared" si="4"/>
        <v>.</v>
      </c>
      <c r="U78" s="324" t="str">
        <f t="shared" si="4"/>
        <v>.</v>
      </c>
      <c r="V78" s="324" t="str">
        <f t="shared" si="4"/>
        <v>.</v>
      </c>
      <c r="W78" s="324" t="str">
        <f t="shared" si="4"/>
        <v>.</v>
      </c>
    </row>
    <row r="79" spans="1:23" s="94" customFormat="1" ht="12.75">
      <c r="A79" s="41" t="s">
        <v>147</v>
      </c>
      <c r="B79" s="116">
        <f>SUM(kuwait!B79,oman!B79,qatar!B79,'saudi arabia'!B79,UAE!B79)</f>
        <v>2664.9672069433805</v>
      </c>
      <c r="C79" s="116">
        <f>SUM(kuwait!C79,oman!C79,qatar!C79,'saudi arabia'!C79,UAE!C79)</f>
        <v>2403.8530453507647</v>
      </c>
      <c r="D79" s="116">
        <f>SUM(kuwait!D79,oman!D79,qatar!D79,'saudi arabia'!D79,UAE!D79)</f>
        <v>2227.3851302750445</v>
      </c>
      <c r="E79" s="116">
        <f>SUM(kuwait!E79,oman!E79,qatar!E79,'saudi arabia'!E79,UAE!E79)</f>
        <v>2351.101459645537</v>
      </c>
      <c r="F79" s="256">
        <f>SUM(kuwait!F79,oman!F79,qatar!F79,'saudi arabia'!F79,UAE!F79)</f>
        <v>2578.704814246975</v>
      </c>
      <c r="G79" s="116">
        <f>SUM(kuwait!G79,oman!G79,qatar!G79,'saudi arabia'!G79,UAE!G79)</f>
        <v>6410.717590760616</v>
      </c>
      <c r="H79" s="116">
        <f>SUM(kuwait!H79,oman!H79,qatar!H79,'saudi arabia'!H79,UAE!H79)</f>
        <v>18615.253411993595</v>
      </c>
      <c r="I79" s="116">
        <f>SUM(kuwait!I79,oman!I79,qatar!I79,'saudi arabia'!I79,UAE!I79)</f>
        <v>12610.053995819884</v>
      </c>
      <c r="J79" s="116">
        <f>SUM(kuwait!J79,oman!J79,qatar!J79,'saudi arabia'!J79,UAE!J79)</f>
        <v>16604.569475686512</v>
      </c>
      <c r="K79" s="256">
        <f>SUM(kuwait!K79,oman!K79,qatar!K79,'saudi arabia'!K79,UAE!K79)</f>
        <v>25598.36136610233</v>
      </c>
      <c r="L79" s="43" t="s">
        <v>148</v>
      </c>
      <c r="M79" s="5"/>
      <c r="N79" s="324" t="str">
        <f t="shared" si="5"/>
        <v>.</v>
      </c>
      <c r="O79" s="324" t="str">
        <f t="shared" si="5"/>
        <v>.</v>
      </c>
      <c r="P79" s="324" t="str">
        <f t="shared" si="5"/>
        <v>.</v>
      </c>
      <c r="Q79" s="324" t="str">
        <f t="shared" si="5"/>
        <v>.</v>
      </c>
      <c r="R79" s="324" t="str">
        <f t="shared" si="5"/>
        <v>.</v>
      </c>
      <c r="S79" s="324" t="str">
        <f t="shared" si="4"/>
        <v>.</v>
      </c>
      <c r="T79" s="324" t="str">
        <f t="shared" si="4"/>
        <v>.</v>
      </c>
      <c r="U79" s="324" t="str">
        <f t="shared" si="4"/>
        <v>.</v>
      </c>
      <c r="V79" s="324" t="str">
        <f t="shared" si="4"/>
        <v>.</v>
      </c>
      <c r="W79" s="324" t="str">
        <f t="shared" si="4"/>
        <v>.</v>
      </c>
    </row>
    <row r="80" spans="1:23" ht="12.75">
      <c r="A80" s="41" t="s">
        <v>149</v>
      </c>
      <c r="B80" s="116">
        <f>SUM(kuwait!B80,oman!B80,qatar!B80,'saudi arabia'!B80,UAE!B80)</f>
        <v>4218.424681679176</v>
      </c>
      <c r="C80" s="116">
        <f>SUM(kuwait!C80,oman!C80,qatar!C80,'saudi arabia'!C80,UAE!C80)</f>
        <v>5487.87245519122</v>
      </c>
      <c r="D80" s="116">
        <f>SUM(kuwait!D80,oman!D80,qatar!D80,'saudi arabia'!D80,UAE!D80)</f>
        <v>5104.016456613148</v>
      </c>
      <c r="E80" s="116">
        <f>SUM(kuwait!E80,oman!E80,qatar!E80,'saudi arabia'!E80,UAE!E80)</f>
        <v>5356.684820714359</v>
      </c>
      <c r="F80" s="256">
        <f>SUM(kuwait!F80,oman!F80,qatar!F80,'saudi arabia'!F80,UAE!F80)</f>
        <v>5779.635239348672</v>
      </c>
      <c r="G80" s="116">
        <f>SUM(kuwait!G80,oman!G80,qatar!G80,'saudi arabia'!G80,UAE!G80)</f>
        <v>2595.4565235881064</v>
      </c>
      <c r="H80" s="116">
        <f>SUM(kuwait!H80,oman!H80,qatar!H80,'saudi arabia'!H80,UAE!H80)</f>
        <v>8847.389592138352</v>
      </c>
      <c r="I80" s="116">
        <f>SUM(kuwait!I80,oman!I80,qatar!I80,'saudi arabia'!I80,UAE!I80)</f>
        <v>5403.746987028433</v>
      </c>
      <c r="J80" s="116">
        <f>SUM(kuwait!J80,oman!J80,qatar!J80,'saudi arabia'!J80,UAE!J80)</f>
        <v>7534.261784450266</v>
      </c>
      <c r="K80" s="256">
        <f>SUM(kuwait!K80,oman!K80,qatar!K80,'saudi arabia'!K80,UAE!K80)</f>
        <v>10020.383314779734</v>
      </c>
      <c r="L80" s="43" t="s">
        <v>150</v>
      </c>
      <c r="N80" s="324" t="str">
        <f t="shared" si="5"/>
        <v>.</v>
      </c>
      <c r="O80" s="324" t="str">
        <f t="shared" si="5"/>
        <v>.</v>
      </c>
      <c r="P80" s="324" t="str">
        <f t="shared" si="5"/>
        <v>.</v>
      </c>
      <c r="Q80" s="324" t="str">
        <f t="shared" si="5"/>
        <v>.</v>
      </c>
      <c r="R80" s="324" t="str">
        <f t="shared" si="5"/>
        <v>.</v>
      </c>
      <c r="S80" s="324" t="str">
        <f t="shared" si="4"/>
        <v>.</v>
      </c>
      <c r="T80" s="324" t="str">
        <f t="shared" si="4"/>
        <v>.</v>
      </c>
      <c r="U80" s="324" t="str">
        <f t="shared" si="4"/>
        <v>.</v>
      </c>
      <c r="V80" s="324" t="str">
        <f t="shared" si="4"/>
        <v>.</v>
      </c>
      <c r="W80" s="324" t="str">
        <f t="shared" si="4"/>
        <v>.</v>
      </c>
    </row>
    <row r="81" spans="1:23" ht="12.75">
      <c r="A81" s="44" t="s">
        <v>70</v>
      </c>
      <c r="B81" s="116">
        <f>SUM(kuwait!B81,oman!B81,qatar!B81,'saudi arabia'!B81,UAE!B81)</f>
        <v>401.4401566019783</v>
      </c>
      <c r="C81" s="116">
        <f>SUM(kuwait!C81,oman!C81,qatar!C81,'saudi arabia'!C81,UAE!C81)</f>
        <v>606.7247994396413</v>
      </c>
      <c r="D81" s="116">
        <f>SUM(kuwait!D81,oman!D81,qatar!D81,'saudi arabia'!D81,UAE!D81)</f>
        <v>635.2571371497722</v>
      </c>
      <c r="E81" s="116">
        <f>SUM(kuwait!E81,oman!E81,qatar!E81,'saudi arabia'!E81,UAE!E81)</f>
        <v>706.2967658099535</v>
      </c>
      <c r="F81" s="256">
        <f>SUM(kuwait!F81,oman!F81,qatar!F81,'saudi arabia'!F81,UAE!F81)</f>
        <v>1002.0591487850552</v>
      </c>
      <c r="G81" s="116">
        <f>SUM(kuwait!G81,oman!G81,qatar!G81,'saudi arabia'!G81,UAE!G81)</f>
        <v>197.1716978037747</v>
      </c>
      <c r="H81" s="116">
        <f>SUM(kuwait!H81,oman!H81,qatar!H81,'saudi arabia'!H81,UAE!H81)</f>
        <v>346.5971918307155</v>
      </c>
      <c r="I81" s="116">
        <f>SUM(kuwait!I81,oman!I81,qatar!I81,'saudi arabia'!I81,UAE!I81)</f>
        <v>526.6903670454319</v>
      </c>
      <c r="J81" s="116">
        <f>SUM(kuwait!J81,oman!J81,qatar!J81,'saudi arabia'!J81,UAE!J81)</f>
        <v>615.1241485555795</v>
      </c>
      <c r="K81" s="256">
        <f>SUM(kuwait!K81,oman!K81,qatar!K81,'saudi arabia'!K81,UAE!K81)</f>
        <v>1045.3071687493214</v>
      </c>
      <c r="L81" s="45" t="s">
        <v>71</v>
      </c>
      <c r="N81" s="324" t="str">
        <f t="shared" si="5"/>
        <v>.</v>
      </c>
      <c r="O81" s="324" t="str">
        <f t="shared" si="5"/>
        <v>.</v>
      </c>
      <c r="P81" s="324" t="str">
        <f t="shared" si="5"/>
        <v>.</v>
      </c>
      <c r="Q81" s="324" t="str">
        <f t="shared" si="5"/>
        <v>.</v>
      </c>
      <c r="R81" s="324" t="str">
        <f t="shared" si="5"/>
        <v>.</v>
      </c>
      <c r="S81" s="324" t="str">
        <f t="shared" si="4"/>
        <v>.</v>
      </c>
      <c r="T81" s="324" t="str">
        <f t="shared" si="4"/>
        <v>.</v>
      </c>
      <c r="U81" s="324" t="str">
        <f t="shared" si="4"/>
        <v>.</v>
      </c>
      <c r="V81" s="324" t="str">
        <f t="shared" si="4"/>
        <v>.</v>
      </c>
      <c r="W81" s="324" t="str">
        <f t="shared" si="4"/>
        <v>.</v>
      </c>
    </row>
    <row r="82" spans="1:23" ht="12.75">
      <c r="A82" s="91" t="s">
        <v>151</v>
      </c>
      <c r="B82" s="124">
        <f>SUM(kuwait!B82,oman!B82,qatar!B82,'saudi arabia'!B82,UAE!B82)</f>
        <v>57414.03848418087</v>
      </c>
      <c r="C82" s="124">
        <f>SUM(kuwait!C82,oman!C82,qatar!C82,'saudi arabia'!C82,UAE!C82)</f>
        <v>80175.46048529947</v>
      </c>
      <c r="D82" s="124">
        <f>SUM(kuwait!D82,oman!D82,qatar!D82,'saudi arabia'!D82,UAE!D82)</f>
        <v>70019.30529446673</v>
      </c>
      <c r="E82" s="124">
        <f>SUM(kuwait!E82,oman!E82,qatar!E82,'saudi arabia'!E82,UAE!E82)</f>
        <v>78902.60505809712</v>
      </c>
      <c r="F82" s="260">
        <f>SUM(kuwait!F82,oman!F82,qatar!F82,'saudi arabia'!F82,UAE!F82)</f>
        <v>93608.63061403498</v>
      </c>
      <c r="G82" s="124">
        <f>SUM(kuwait!G82,oman!G82,qatar!G82,'saudi arabia'!G82,UAE!G82)</f>
        <v>31589.27047788146</v>
      </c>
      <c r="H82" s="124">
        <f>SUM(kuwait!H82,oman!H82,qatar!H82,'saudi arabia'!H82,UAE!H82)</f>
        <v>135312.864581155</v>
      </c>
      <c r="I82" s="124">
        <f>SUM(kuwait!I82,oman!I82,qatar!I82,'saudi arabia'!I82,UAE!I82)</f>
        <v>99432.66798658727</v>
      </c>
      <c r="J82" s="124">
        <f>SUM(kuwait!J82,oman!J82,qatar!J82,'saudi arabia'!J82,UAE!J82)</f>
        <v>143764.91384158112</v>
      </c>
      <c r="K82" s="260">
        <f>SUM(kuwait!K82,oman!K82,qatar!K82,'saudi arabia'!K82,UAE!K82)</f>
        <v>202740.02850842575</v>
      </c>
      <c r="L82" s="92" t="s">
        <v>152</v>
      </c>
      <c r="N82" s="324" t="str">
        <f t="shared" si="5"/>
        <v>.</v>
      </c>
      <c r="O82" s="324" t="str">
        <f t="shared" si="5"/>
        <v>.</v>
      </c>
      <c r="P82" s="324" t="str">
        <f t="shared" si="5"/>
        <v>.</v>
      </c>
      <c r="Q82" s="324" t="str">
        <f t="shared" si="5"/>
        <v>.</v>
      </c>
      <c r="R82" s="324" t="str">
        <f t="shared" si="5"/>
        <v>.</v>
      </c>
      <c r="S82" s="324" t="str">
        <f t="shared" si="4"/>
        <v>.</v>
      </c>
      <c r="T82" s="324" t="str">
        <f t="shared" si="4"/>
        <v>.</v>
      </c>
      <c r="U82" s="324" t="str">
        <f t="shared" si="4"/>
        <v>.</v>
      </c>
      <c r="V82" s="324" t="str">
        <f t="shared" si="4"/>
        <v>.</v>
      </c>
      <c r="W82" s="324" t="str">
        <f t="shared" si="4"/>
        <v>.</v>
      </c>
    </row>
    <row r="83" spans="1:23" ht="12.75">
      <c r="A83" s="44" t="s">
        <v>153</v>
      </c>
      <c r="B83" s="50">
        <f>SUM(kuwait!B83,oman!B83,qatar!B83,'saudi arabia'!B83,UAE!B83)</f>
        <v>4.732093789456958</v>
      </c>
      <c r="C83" s="50">
        <f>SUM(kuwait!C83,oman!C83,qatar!C83,'saudi arabia'!C83,UAE!C83)</f>
        <v>2.8847816823757664</v>
      </c>
      <c r="D83" s="50">
        <f>SUM(kuwait!D83,oman!D83,qatar!D83,'saudi arabia'!D83,UAE!D83)</f>
        <v>4.852310972518719</v>
      </c>
      <c r="E83" s="50">
        <f>SUM(kuwait!E83,oman!E83,qatar!E83,'saudi arabia'!E83,UAE!E83)</f>
        <v>21.733745349217152</v>
      </c>
      <c r="F83" s="186">
        <f>SUM(kuwait!F83,oman!F83,qatar!F83,'saudi arabia'!F83,UAE!F83)</f>
        <v>50.600018329475844</v>
      </c>
      <c r="G83" s="50">
        <f>SUM(kuwait!G83,oman!G83,qatar!G83,'saudi arabia'!G83,UAE!G83)</f>
        <v>363.8537942759036</v>
      </c>
      <c r="H83" s="50">
        <f>SUM(kuwait!H83,oman!H83,qatar!H83,'saudi arabia'!H83,UAE!H83)</f>
        <v>722.4331807162472</v>
      </c>
      <c r="I83" s="50">
        <f>SUM(kuwait!I83,oman!I83,qatar!I83,'saudi arabia'!I83,UAE!I83)</f>
        <v>1147.3102893192852</v>
      </c>
      <c r="J83" s="50">
        <f>SUM(kuwait!J83,oman!J83,qatar!J83,'saudi arabia'!J83,UAE!J83)</f>
        <v>2248.358503438779</v>
      </c>
      <c r="K83" s="186">
        <f>SUM(kuwait!K83,oman!K83,qatar!K83,'saudi arabia'!K83,UAE!K83)</f>
        <v>1714.0297463486745</v>
      </c>
      <c r="L83" s="43" t="s">
        <v>154</v>
      </c>
      <c r="N83" s="324" t="str">
        <f t="shared" si="5"/>
        <v>.</v>
      </c>
      <c r="O83" s="324" t="str">
        <f t="shared" si="5"/>
        <v>.</v>
      </c>
      <c r="P83" s="324" t="str">
        <f t="shared" si="5"/>
        <v>.</v>
      </c>
      <c r="Q83" s="324" t="str">
        <f t="shared" si="5"/>
        <v>.</v>
      </c>
      <c r="R83" s="324" t="str">
        <f t="shared" si="5"/>
        <v>.</v>
      </c>
      <c r="S83" s="324" t="str">
        <f t="shared" si="4"/>
        <v>.</v>
      </c>
      <c r="T83" s="324" t="str">
        <f t="shared" si="4"/>
        <v>.</v>
      </c>
      <c r="U83" s="324" t="str">
        <f t="shared" si="4"/>
        <v>.</v>
      </c>
      <c r="V83" s="324" t="str">
        <f t="shared" si="4"/>
        <v>.</v>
      </c>
      <c r="W83" s="324" t="str">
        <f t="shared" si="4"/>
        <v>.</v>
      </c>
    </row>
    <row r="84" spans="1:23" ht="12.75">
      <c r="A84" s="44" t="s">
        <v>155</v>
      </c>
      <c r="B84" s="42">
        <f>SUM(kuwait!B84,oman!B84,qatar!B84,'saudi arabia'!B84,UAE!B84)</f>
        <v>99.03694205370232</v>
      </c>
      <c r="C84" s="42">
        <f>SUM(kuwait!C84,oman!C84,qatar!C84,'saudi arabia'!C84,UAE!C84)</f>
        <v>121.48490318718555</v>
      </c>
      <c r="D84" s="42">
        <f>SUM(kuwait!D84,oman!D84,qatar!D84,'saudi arabia'!D84,UAE!D84)</f>
        <v>160.6589244760155</v>
      </c>
      <c r="E84" s="42">
        <f>SUM(kuwait!E84,oman!E84,qatar!E84,'saudi arabia'!E84,UAE!E84)</f>
        <v>252.2371971067445</v>
      </c>
      <c r="F84" s="185">
        <f>SUM(kuwait!F84,oman!F84,qatar!F84,'saudi arabia'!F84,UAE!F84)</f>
        <v>253.0195826626877</v>
      </c>
      <c r="G84" s="42">
        <f>SUM(kuwait!G84,oman!G84,qatar!G84,'saudi arabia'!G84,UAE!G84)</f>
        <v>198.0154333201198</v>
      </c>
      <c r="H84" s="42">
        <f>SUM(kuwait!H84,oman!H84,qatar!H84,'saudi arabia'!H84,UAE!H84)</f>
        <v>660.4819221525305</v>
      </c>
      <c r="I84" s="42">
        <f>SUM(kuwait!I84,oman!I84,qatar!I84,'saudi arabia'!I84,UAE!I84)</f>
        <v>564.9105995762325</v>
      </c>
      <c r="J84" s="42">
        <f>SUM(kuwait!J84,oman!J84,qatar!J84,'saudi arabia'!J84,UAE!J84)</f>
        <v>842.4702411448558</v>
      </c>
      <c r="K84" s="185">
        <f>SUM(kuwait!K84,oman!K84,qatar!K84,'saudi arabia'!K84,UAE!K84)</f>
        <v>1081.4457320354134</v>
      </c>
      <c r="L84" s="43" t="s">
        <v>156</v>
      </c>
      <c r="N84" s="324" t="str">
        <f t="shared" si="5"/>
        <v>.</v>
      </c>
      <c r="O84" s="324" t="str">
        <f t="shared" si="5"/>
        <v>.</v>
      </c>
      <c r="P84" s="324" t="str">
        <f t="shared" si="5"/>
        <v>.</v>
      </c>
      <c r="Q84" s="324" t="str">
        <f t="shared" si="5"/>
        <v>.</v>
      </c>
      <c r="R84" s="324" t="str">
        <f t="shared" si="5"/>
        <v>.</v>
      </c>
      <c r="S84" s="324" t="str">
        <f t="shared" si="4"/>
        <v>.</v>
      </c>
      <c r="T84" s="324" t="str">
        <f t="shared" si="4"/>
        <v>.</v>
      </c>
      <c r="U84" s="324" t="str">
        <f t="shared" si="4"/>
        <v>.</v>
      </c>
      <c r="V84" s="324" t="str">
        <f t="shared" si="4"/>
        <v>.</v>
      </c>
      <c r="W84" s="324" t="str">
        <f t="shared" si="4"/>
        <v>.</v>
      </c>
    </row>
    <row r="85" spans="1:23" ht="12.75">
      <c r="A85" s="41" t="s">
        <v>157</v>
      </c>
      <c r="B85" s="42">
        <f>SUM(kuwait!B85,oman!B85,qatar!B85,'saudi arabia'!B85,UAE!B85)</f>
        <v>25234.59392940299</v>
      </c>
      <c r="C85" s="42">
        <f>SUM(kuwait!C85,oman!C85,qatar!C85,'saudi arabia'!C85,UAE!C85)</f>
        <v>35862.84926630955</v>
      </c>
      <c r="D85" s="42">
        <f>SUM(kuwait!D85,oman!D85,qatar!D85,'saudi arabia'!D85,UAE!D85)</f>
        <v>29027.487071887525</v>
      </c>
      <c r="E85" s="42">
        <f>SUM(kuwait!E85,oman!E85,qatar!E85,'saudi arabia'!E85,UAE!E85)</f>
        <v>31966.092306895072</v>
      </c>
      <c r="F85" s="185">
        <f>SUM(kuwait!F85,oman!F85,qatar!F85,'saudi arabia'!F85,UAE!F85)</f>
        <v>35486.88017930811</v>
      </c>
      <c r="G85" s="42">
        <f>SUM(kuwait!G85,oman!G85,qatar!G85,'saudi arabia'!G85,UAE!G85)</f>
        <v>2660.284733095238</v>
      </c>
      <c r="H85" s="42">
        <f>SUM(kuwait!H85,oman!H85,qatar!H85,'saudi arabia'!H85,UAE!H85)</f>
        <v>30127.222144568786</v>
      </c>
      <c r="I85" s="42">
        <f>SUM(kuwait!I85,oman!I85,qatar!I85,'saudi arabia'!I85,UAE!I85)</f>
        <v>24039.58378483257</v>
      </c>
      <c r="J85" s="42">
        <f>SUM(kuwait!J85,oman!J85,qatar!J85,'saudi arabia'!J85,UAE!J85)</f>
        <v>33928.5001932342</v>
      </c>
      <c r="K85" s="185">
        <f>SUM(kuwait!K85,oman!K85,qatar!K85,'saudi arabia'!K85,UAE!K85)</f>
        <v>51503.44341356464</v>
      </c>
      <c r="L85" s="43" t="s">
        <v>158</v>
      </c>
      <c r="N85" s="324" t="str">
        <f t="shared" si="5"/>
        <v>.</v>
      </c>
      <c r="O85" s="324" t="str">
        <f t="shared" si="5"/>
        <v>.</v>
      </c>
      <c r="P85" s="324" t="str">
        <f t="shared" si="5"/>
        <v>.</v>
      </c>
      <c r="Q85" s="324" t="str">
        <f t="shared" si="5"/>
        <v>.</v>
      </c>
      <c r="R85" s="324" t="str">
        <f t="shared" si="5"/>
        <v>.</v>
      </c>
      <c r="S85" s="324" t="str">
        <f t="shared" si="4"/>
        <v>.</v>
      </c>
      <c r="T85" s="324" t="str">
        <f t="shared" si="4"/>
        <v>.</v>
      </c>
      <c r="U85" s="324" t="str">
        <f t="shared" si="4"/>
        <v>.</v>
      </c>
      <c r="V85" s="324" t="str">
        <f t="shared" si="4"/>
        <v>.</v>
      </c>
      <c r="W85" s="324" t="str">
        <f t="shared" si="4"/>
        <v>.</v>
      </c>
    </row>
    <row r="86" spans="1:23" ht="12.75">
      <c r="A86" s="41" t="s">
        <v>159</v>
      </c>
      <c r="B86" s="42">
        <f>SUM(kuwait!B86,oman!B86,qatar!B86,'saudi arabia'!B86,UAE!B86)</f>
        <v>844.5192833010489</v>
      </c>
      <c r="C86" s="42">
        <f>SUM(kuwait!C86,oman!C86,qatar!C86,'saudi arabia'!C86,UAE!C86)</f>
        <v>1477.0480053888796</v>
      </c>
      <c r="D86" s="42">
        <f>SUM(kuwait!D86,oman!D86,qatar!D86,'saudi arabia'!D86,UAE!D86)</f>
        <v>1505.6206970952944</v>
      </c>
      <c r="E86" s="42">
        <f>SUM(kuwait!E86,oman!E86,qatar!E86,'saudi arabia'!E86,UAE!E86)</f>
        <v>1218.9127708209019</v>
      </c>
      <c r="F86" s="185">
        <f>SUM(kuwait!F86,oman!F86,qatar!F86,'saudi arabia'!F86,UAE!F86)</f>
        <v>1827.321914181379</v>
      </c>
      <c r="G86" s="42">
        <f>SUM(kuwait!G86,oman!G86,qatar!G86,'saudi arabia'!G86,UAE!G86)</f>
        <v>1268.205444756426</v>
      </c>
      <c r="H86" s="42">
        <f>SUM(kuwait!H86,oman!H86,qatar!H86,'saudi arabia'!H86,UAE!H86)</f>
        <v>1673.533771241963</v>
      </c>
      <c r="I86" s="42">
        <f>SUM(kuwait!I86,oman!I86,qatar!I86,'saudi arabia'!I86,UAE!I86)</f>
        <v>1535.9782537478022</v>
      </c>
      <c r="J86" s="42">
        <f>SUM(kuwait!J86,oman!J86,qatar!J86,'saudi arabia'!J86,UAE!J86)</f>
        <v>1919.1894936889355</v>
      </c>
      <c r="K86" s="185">
        <f>SUM(kuwait!K86,oman!K86,qatar!K86,'saudi arabia'!K86,UAE!K86)</f>
        <v>3024.0106395684484</v>
      </c>
      <c r="L86" s="43" t="s">
        <v>160</v>
      </c>
      <c r="N86" s="324" t="str">
        <f t="shared" si="5"/>
        <v>.</v>
      </c>
      <c r="O86" s="324" t="str">
        <f t="shared" si="5"/>
        <v>.</v>
      </c>
      <c r="P86" s="324" t="str">
        <f t="shared" si="5"/>
        <v>.</v>
      </c>
      <c r="Q86" s="324" t="str">
        <f t="shared" si="5"/>
        <v>.</v>
      </c>
      <c r="R86" s="324" t="str">
        <f t="shared" si="5"/>
        <v>.</v>
      </c>
      <c r="S86" s="324" t="str">
        <f t="shared" si="4"/>
        <v>.</v>
      </c>
      <c r="T86" s="324" t="str">
        <f t="shared" si="4"/>
        <v>.</v>
      </c>
      <c r="U86" s="324" t="str">
        <f t="shared" si="4"/>
        <v>.</v>
      </c>
      <c r="V86" s="324" t="str">
        <f t="shared" si="4"/>
        <v>.</v>
      </c>
      <c r="W86" s="324" t="str">
        <f t="shared" si="4"/>
        <v>.</v>
      </c>
    </row>
    <row r="87" spans="1:23" ht="12.75">
      <c r="A87" s="41" t="s">
        <v>161</v>
      </c>
      <c r="B87" s="42">
        <f>SUM(kuwait!B87,oman!B87,qatar!B87,'saudi arabia'!B87,UAE!B87)</f>
        <v>17874.53487220327</v>
      </c>
      <c r="C87" s="42">
        <f>SUM(kuwait!C87,oman!C87,qatar!C87,'saudi arabia'!C87,UAE!C87)</f>
        <v>24639.227086700288</v>
      </c>
      <c r="D87" s="42">
        <f>SUM(kuwait!D87,oman!D87,qatar!D87,'saudi arabia'!D87,UAE!D87)</f>
        <v>23215.322851879355</v>
      </c>
      <c r="E87" s="42">
        <f>SUM(kuwait!E87,oman!E87,qatar!E87,'saudi arabia'!E87,UAE!E87)</f>
        <v>29550.067498054723</v>
      </c>
      <c r="F87" s="185">
        <f>SUM(kuwait!F87,oman!F87,qatar!F87,'saudi arabia'!F87,UAE!F87)</f>
        <v>34792.834857673435</v>
      </c>
      <c r="G87" s="42">
        <f>SUM(kuwait!G87,oman!G87,qatar!G87,'saudi arabia'!G87,UAE!G87)</f>
        <v>14099.408326951056</v>
      </c>
      <c r="H87" s="42">
        <f>SUM(kuwait!H87,oman!H87,qatar!H87,'saudi arabia'!H87,UAE!H87)</f>
        <v>42034.2226058832</v>
      </c>
      <c r="I87" s="42">
        <f>SUM(kuwait!I87,oman!I87,qatar!I87,'saudi arabia'!I87,UAE!I87)</f>
        <v>31509.578910504264</v>
      </c>
      <c r="J87" s="42">
        <f>SUM(kuwait!J87,oman!J87,qatar!J87,'saudi arabia'!J87,UAE!J87)</f>
        <v>48666.9462095896</v>
      </c>
      <c r="K87" s="185">
        <f>SUM(kuwait!K87,oman!K87,qatar!K87,'saudi arabia'!K87,UAE!K87)</f>
        <v>63667.96123258327</v>
      </c>
      <c r="L87" s="43" t="s">
        <v>162</v>
      </c>
      <c r="N87" s="324" t="str">
        <f t="shared" si="5"/>
        <v>.</v>
      </c>
      <c r="O87" s="324" t="str">
        <f t="shared" si="5"/>
        <v>.</v>
      </c>
      <c r="P87" s="324" t="str">
        <f t="shared" si="5"/>
        <v>.</v>
      </c>
      <c r="Q87" s="324" t="str">
        <f t="shared" si="5"/>
        <v>.</v>
      </c>
      <c r="R87" s="324" t="str">
        <f t="shared" si="5"/>
        <v>.</v>
      </c>
      <c r="S87" s="324" t="str">
        <f t="shared" si="4"/>
        <v>.</v>
      </c>
      <c r="T87" s="324" t="str">
        <f t="shared" si="4"/>
        <v>.</v>
      </c>
      <c r="U87" s="324" t="str">
        <f t="shared" si="4"/>
        <v>.</v>
      </c>
      <c r="V87" s="324" t="str">
        <f t="shared" si="4"/>
        <v>.</v>
      </c>
      <c r="W87" s="324" t="str">
        <f t="shared" si="4"/>
        <v>.</v>
      </c>
    </row>
    <row r="88" spans="1:23" ht="12.75">
      <c r="A88" s="41" t="s">
        <v>163</v>
      </c>
      <c r="B88" s="42">
        <f>SUM(kuwait!B88,oman!B88,qatar!B88,'saudi arabia'!B88,UAE!B88)</f>
        <v>34.7769857146467</v>
      </c>
      <c r="C88" s="42">
        <f>SUM(kuwait!C88,oman!C88,qatar!C88,'saudi arabia'!C88,UAE!C88)</f>
        <v>947.2982167016985</v>
      </c>
      <c r="D88" s="42">
        <f>SUM(kuwait!D88,oman!D88,qatar!D88,'saudi arabia'!D88,UAE!D88)</f>
        <v>1217.9158813532958</v>
      </c>
      <c r="E88" s="42">
        <f>SUM(kuwait!E88,oman!E88,qatar!E88,'saudi arabia'!E88,UAE!E88)</f>
        <v>1054.234836578141</v>
      </c>
      <c r="F88" s="185">
        <f>SUM(kuwait!F88,oman!F88,qatar!F88,'saudi arabia'!F88,UAE!F88)</f>
        <v>44.9110518167548</v>
      </c>
      <c r="G88" s="42">
        <f>SUM(kuwait!G88,oman!G88,qatar!G88,'saudi arabia'!G88,UAE!G88)</f>
        <v>8.745866349204901</v>
      </c>
      <c r="H88" s="42">
        <f>SUM(kuwait!H88,oman!H88,qatar!H88,'saudi arabia'!H88,UAE!H88)</f>
        <v>66.233474501739</v>
      </c>
      <c r="I88" s="42">
        <f>SUM(kuwait!I88,oman!I88,qatar!I88,'saudi arabia'!I88,UAE!I88)</f>
        <v>133.86506319035948</v>
      </c>
      <c r="J88" s="42">
        <f>SUM(kuwait!J88,oman!J88,qatar!J88,'saudi arabia'!J88,UAE!J88)</f>
        <v>88.93733869423001</v>
      </c>
      <c r="K88" s="185">
        <f>SUM(kuwait!K88,oman!K88,qatar!K88,'saudi arabia'!K88,UAE!K88)</f>
        <v>0</v>
      </c>
      <c r="L88" s="43" t="s">
        <v>164</v>
      </c>
      <c r="N88" s="324" t="str">
        <f t="shared" si="5"/>
        <v>.</v>
      </c>
      <c r="O88" s="324" t="str">
        <f t="shared" si="5"/>
        <v>.</v>
      </c>
      <c r="P88" s="324" t="str">
        <f t="shared" si="5"/>
        <v>.</v>
      </c>
      <c r="Q88" s="324" t="str">
        <f t="shared" si="5"/>
        <v>.</v>
      </c>
      <c r="R88" s="324" t="str">
        <f t="shared" si="5"/>
        <v>.</v>
      </c>
      <c r="S88" s="324" t="str">
        <f t="shared" si="4"/>
        <v>.</v>
      </c>
      <c r="T88" s="324" t="str">
        <f t="shared" si="4"/>
        <v>.</v>
      </c>
      <c r="U88" s="324" t="str">
        <f t="shared" si="4"/>
        <v>.</v>
      </c>
      <c r="V88" s="324" t="str">
        <f t="shared" si="4"/>
        <v>.</v>
      </c>
      <c r="W88" s="324" t="str">
        <f t="shared" si="4"/>
        <v>x</v>
      </c>
    </row>
    <row r="89" spans="1:23" s="94" customFormat="1" ht="12.75">
      <c r="A89" s="41" t="s">
        <v>165</v>
      </c>
      <c r="B89" s="42">
        <f>SUM(kuwait!B89,oman!B89,qatar!B89,'saudi arabia'!B89,UAE!B89)</f>
        <v>9602.872125164296</v>
      </c>
      <c r="C89" s="42">
        <f>SUM(kuwait!C89,oman!C89,qatar!C89,'saudi arabia'!C89,UAE!C89)</f>
        <v>11477.020218064092</v>
      </c>
      <c r="D89" s="42">
        <f>SUM(kuwait!D89,oman!D89,qatar!D89,'saudi arabia'!D89,UAE!D89)</f>
        <v>10044.582661499117</v>
      </c>
      <c r="E89" s="42">
        <f>SUM(kuwait!E89,oman!E89,qatar!E89,'saudi arabia'!E89,UAE!E89)</f>
        <v>9068.97799759158</v>
      </c>
      <c r="F89" s="185">
        <f>SUM(kuwait!F89,oman!F89,qatar!F89,'saudi arabia'!F89,UAE!F89)</f>
        <v>15061.090230152951</v>
      </c>
      <c r="G89" s="42">
        <f>SUM(kuwait!G89,oman!G89,qatar!G89,'saudi arabia'!G89,UAE!G89)</f>
        <v>8089.247026935002</v>
      </c>
      <c r="H89" s="42">
        <f>SUM(kuwait!H89,oman!H89,qatar!H89,'saudi arabia'!H89,UAE!H89)</f>
        <v>39392.34003062587</v>
      </c>
      <c r="I89" s="42">
        <f>SUM(kuwait!I89,oman!I89,qatar!I89,'saudi arabia'!I89,UAE!I89)</f>
        <v>25361.00185581456</v>
      </c>
      <c r="J89" s="42">
        <f>SUM(kuwait!J89,oman!J89,qatar!J89,'saudi arabia'!J89,UAE!J89)</f>
        <v>37032.789548936234</v>
      </c>
      <c r="K89" s="185">
        <f>SUM(kuwait!K89,oman!K89,qatar!K89,'saudi arabia'!K89,UAE!K89)</f>
        <v>57205.14749177743</v>
      </c>
      <c r="L89" s="43" t="s">
        <v>166</v>
      </c>
      <c r="M89" s="5"/>
      <c r="N89" s="324" t="str">
        <f t="shared" si="5"/>
        <v>.</v>
      </c>
      <c r="O89" s="324" t="str">
        <f t="shared" si="5"/>
        <v>.</v>
      </c>
      <c r="P89" s="324" t="str">
        <f t="shared" si="5"/>
        <v>.</v>
      </c>
      <c r="Q89" s="324" t="str">
        <f t="shared" si="5"/>
        <v>.</v>
      </c>
      <c r="R89" s="324" t="str">
        <f t="shared" si="5"/>
        <v>.</v>
      </c>
      <c r="S89" s="324" t="str">
        <f t="shared" si="4"/>
        <v>.</v>
      </c>
      <c r="T89" s="324" t="str">
        <f t="shared" si="4"/>
        <v>.</v>
      </c>
      <c r="U89" s="324" t="str">
        <f t="shared" si="4"/>
        <v>.</v>
      </c>
      <c r="V89" s="324" t="str">
        <f t="shared" si="4"/>
        <v>.</v>
      </c>
      <c r="W89" s="324" t="str">
        <f t="shared" si="4"/>
        <v>.</v>
      </c>
    </row>
    <row r="90" spans="1:23" ht="12.75">
      <c r="A90" s="41" t="s">
        <v>167</v>
      </c>
      <c r="B90" s="42">
        <f>SUM(kuwait!B90,oman!B90,qatar!B90,'saudi arabia'!B90,UAE!B90)</f>
        <v>1295.8316073845363</v>
      </c>
      <c r="C90" s="42">
        <f>SUM(kuwait!C90,oman!C90,qatar!C90,'saudi arabia'!C90,UAE!C90)</f>
        <v>2490.8214404619102</v>
      </c>
      <c r="D90" s="42">
        <f>SUM(kuwait!D90,oman!D90,qatar!D90,'saudi arabia'!D90,UAE!D90)</f>
        <v>2367.3908762731226</v>
      </c>
      <c r="E90" s="42">
        <f>SUM(kuwait!E90,oman!E90,qatar!E90,'saudi arabia'!E90,UAE!E90)</f>
        <v>2539.844394653859</v>
      </c>
      <c r="F90" s="185">
        <f>SUM(kuwait!F90,oman!F90,qatar!F90,'saudi arabia'!F90,UAE!F90)</f>
        <v>2762.4027788320927</v>
      </c>
      <c r="G90" s="42">
        <f>SUM(kuwait!G90,oman!G90,qatar!G90,'saudi arabia'!G90,UAE!G90)</f>
        <v>1960.1556474586457</v>
      </c>
      <c r="H90" s="42">
        <f>SUM(kuwait!H90,oman!H90,qatar!H90,'saudi arabia'!H90,UAE!H90)</f>
        <v>5994.66605512352</v>
      </c>
      <c r="I90" s="42">
        <f>SUM(kuwait!I90,oman!I90,qatar!I90,'saudi arabia'!I90,UAE!I90)</f>
        <v>3960.4796089495394</v>
      </c>
      <c r="J90" s="42">
        <f>SUM(kuwait!J90,oman!J90,qatar!J90,'saudi arabia'!J90,UAE!J90)</f>
        <v>4819.018501572251</v>
      </c>
      <c r="K90" s="185">
        <f>SUM(kuwait!K90,oman!K90,qatar!K90,'saudi arabia'!K90,UAE!K90)</f>
        <v>5575.187720605843</v>
      </c>
      <c r="L90" s="43" t="s">
        <v>168</v>
      </c>
      <c r="N90" s="324" t="str">
        <f t="shared" si="5"/>
        <v>.</v>
      </c>
      <c r="O90" s="324" t="str">
        <f t="shared" si="5"/>
        <v>.</v>
      </c>
      <c r="P90" s="324" t="str">
        <f t="shared" si="5"/>
        <v>.</v>
      </c>
      <c r="Q90" s="324" t="str">
        <f t="shared" si="5"/>
        <v>.</v>
      </c>
      <c r="R90" s="324" t="str">
        <f t="shared" si="5"/>
        <v>.</v>
      </c>
      <c r="S90" s="324" t="str">
        <f t="shared" si="4"/>
        <v>.</v>
      </c>
      <c r="T90" s="324" t="str">
        <f t="shared" si="4"/>
        <v>.</v>
      </c>
      <c r="U90" s="324" t="str">
        <f t="shared" si="4"/>
        <v>.</v>
      </c>
      <c r="V90" s="324" t="str">
        <f t="shared" si="4"/>
        <v>.</v>
      </c>
      <c r="W90" s="324" t="str">
        <f t="shared" si="4"/>
        <v>.</v>
      </c>
    </row>
    <row r="91" spans="1:23" s="16" customFormat="1" ht="12.75">
      <c r="A91" s="44" t="s">
        <v>169</v>
      </c>
      <c r="B91" s="42">
        <f>SUM(kuwait!B91,oman!B91,qatar!B91,'saudi arabia'!B91,UAE!B91)</f>
        <v>262.94898760843876</v>
      </c>
      <c r="C91" s="42">
        <f>SUM(kuwait!C91,oman!C91,qatar!C91,'saudi arabia'!C91,UAE!C91)</f>
        <v>330.41331315804405</v>
      </c>
      <c r="D91" s="42">
        <f>SUM(kuwait!D91,oman!D91,qatar!D91,'saudi arabia'!D91,UAE!D91)</f>
        <v>297.34260774270217</v>
      </c>
      <c r="E91" s="42">
        <f>SUM(kuwait!E91,oman!E91,qatar!E91,'saudi arabia'!E91,UAE!E91)</f>
        <v>332.5944346839194</v>
      </c>
      <c r="F91" s="185">
        <f>SUM(kuwait!F91,oman!F91,qatar!F91,'saudi arabia'!F91,UAE!F91)</f>
        <v>330.496222331471</v>
      </c>
      <c r="G91" s="42">
        <f>SUM(kuwait!G91,oman!G91,qatar!G91,'saudi arabia'!G91,UAE!G91)</f>
        <v>293.4884095456956</v>
      </c>
      <c r="H91" s="42">
        <f>SUM(kuwait!H91,oman!H91,qatar!H91,'saudi arabia'!H91,UAE!H91)</f>
        <v>360.2035733822885</v>
      </c>
      <c r="I91" s="42">
        <f>SUM(kuwait!I91,oman!I91,qatar!I91,'saudi arabia'!I91,UAE!I91)</f>
        <v>298.3258134835186</v>
      </c>
      <c r="J91" s="42">
        <f>SUM(kuwait!J91,oman!J91,qatar!J91,'saudi arabia'!J91,UAE!J91)</f>
        <v>437.43606554590247</v>
      </c>
      <c r="K91" s="185">
        <f>SUM(kuwait!K91,oman!K91,qatar!K91,'saudi arabia'!K91,UAE!K91)</f>
        <v>697.5496561019129</v>
      </c>
      <c r="L91" s="43" t="s">
        <v>170</v>
      </c>
      <c r="M91" s="15"/>
      <c r="N91" s="324" t="str">
        <f t="shared" si="5"/>
        <v>.</v>
      </c>
      <c r="O91" s="324" t="str">
        <f t="shared" si="5"/>
        <v>.</v>
      </c>
      <c r="P91" s="324" t="str">
        <f t="shared" si="5"/>
        <v>.</v>
      </c>
      <c r="Q91" s="324" t="str">
        <f t="shared" si="5"/>
        <v>.</v>
      </c>
      <c r="R91" s="324" t="str">
        <f t="shared" si="5"/>
        <v>.</v>
      </c>
      <c r="S91" s="324" t="str">
        <f t="shared" si="4"/>
        <v>.</v>
      </c>
      <c r="T91" s="324" t="str">
        <f t="shared" si="4"/>
        <v>.</v>
      </c>
      <c r="U91" s="324" t="str">
        <f t="shared" si="4"/>
        <v>.</v>
      </c>
      <c r="V91" s="324" t="str">
        <f t="shared" si="4"/>
        <v>.</v>
      </c>
      <c r="W91" s="324" t="str">
        <f t="shared" si="4"/>
        <v>.</v>
      </c>
    </row>
    <row r="92" spans="1:23" s="16" customFormat="1" ht="13.5" thickBot="1">
      <c r="A92" s="44" t="s">
        <v>70</v>
      </c>
      <c r="B92" s="93">
        <f>SUM(kuwait!B92,oman!B92,qatar!B92,'saudi arabia'!B92,UAE!B92)</f>
        <v>2160.110252025258</v>
      </c>
      <c r="C92" s="93">
        <f>SUM(kuwait!C92,oman!C92,qatar!C92,'saudi arabia'!C92,UAE!C92)</f>
        <v>2826.343155873812</v>
      </c>
      <c r="D92" s="93">
        <f>SUM(kuwait!D92,oman!D92,qatar!D92,'saudi arabia'!D92,UAE!D92)</f>
        <v>2178.0550788578016</v>
      </c>
      <c r="E92" s="93">
        <f>SUM(kuwait!E92,oman!E92,qatar!E92,'saudi arabia'!E92,UAE!E92)</f>
        <v>2897.855344580969</v>
      </c>
      <c r="F92" s="232">
        <f>SUM(kuwait!F92,oman!F92,qatar!F92,'saudi arabia'!F92,UAE!F92)</f>
        <v>2999.073778746608</v>
      </c>
      <c r="G92" s="42">
        <f>SUM(kuwait!G92,oman!G92,qatar!G92,'saudi arabia'!G92,UAE!G92)</f>
        <v>2647.851680874163</v>
      </c>
      <c r="H92" s="42">
        <f>SUM(kuwait!H92,oman!H92,qatar!H92,'saudi arabia'!H92,UAE!H92)</f>
        <v>14281.464866131342</v>
      </c>
      <c r="I92" s="42">
        <f>SUM(kuwait!I92,oman!I92,qatar!I92,'saudi arabia'!I92,UAE!I92)</f>
        <v>10881.633807169139</v>
      </c>
      <c r="J92" s="42">
        <f>SUM(kuwait!J92,oman!J92,qatar!J92,'saudi arabia'!J92,UAE!J92)</f>
        <v>13781.267745736124</v>
      </c>
      <c r="K92" s="185">
        <f>SUM(kuwait!K92,oman!K92,qatar!K92,'saudi arabia'!K92,UAE!K92)</f>
        <v>18271.252875840117</v>
      </c>
      <c r="L92" s="45" t="s">
        <v>71</v>
      </c>
      <c r="M92" s="15"/>
      <c r="N92" s="324" t="str">
        <f t="shared" si="5"/>
        <v>.</v>
      </c>
      <c r="O92" s="324" t="str">
        <f t="shared" si="5"/>
        <v>.</v>
      </c>
      <c r="P92" s="324" t="str">
        <f t="shared" si="5"/>
        <v>.</v>
      </c>
      <c r="Q92" s="324" t="str">
        <f t="shared" si="5"/>
        <v>.</v>
      </c>
      <c r="R92" s="324" t="str">
        <f t="shared" si="5"/>
        <v>.</v>
      </c>
      <c r="S92" s="324" t="str">
        <f t="shared" si="4"/>
        <v>.</v>
      </c>
      <c r="T92" s="324" t="str">
        <f t="shared" si="4"/>
        <v>.</v>
      </c>
      <c r="U92" s="324" t="str">
        <f t="shared" si="4"/>
        <v>.</v>
      </c>
      <c r="V92" s="324" t="str">
        <f t="shared" si="4"/>
        <v>.</v>
      </c>
      <c r="W92" s="324" t="str">
        <f t="shared" si="4"/>
        <v>.</v>
      </c>
    </row>
    <row r="93" spans="1:23" s="16" customFormat="1" ht="19.5" thickBot="1">
      <c r="A93" s="17" t="s">
        <v>171</v>
      </c>
      <c r="B93" s="18">
        <f>SUM(kuwait!B93,oman!B93,qatar!B93,'saudi arabia'!B93,UAE!B93)</f>
        <v>4703.968947231528</v>
      </c>
      <c r="C93" s="18">
        <f>SUM(kuwait!C93,oman!C93,qatar!C93,'saudi arabia'!C93,UAE!C93)</f>
        <v>7976.628591678326</v>
      </c>
      <c r="D93" s="18">
        <f>SUM(kuwait!D93,oman!D93,qatar!D93,'saudi arabia'!D93,UAE!D93)</f>
        <v>4820.624963807337</v>
      </c>
      <c r="E93" s="18">
        <f>SUM(kuwait!E93,oman!E93,qatar!E93,'saudi arabia'!E93,UAE!E93)</f>
        <v>8143.044793999021</v>
      </c>
      <c r="F93" s="177">
        <f>SUM(kuwait!F93,oman!F93,qatar!F93,'saudi arabia'!F93,UAE!F93)</f>
        <v>12304.51501111376</v>
      </c>
      <c r="G93" s="18">
        <f>SUM(kuwait!G93,oman!G93,qatar!G93,'saudi arabia'!G93,UAE!G93)</f>
        <v>6496.120449073995</v>
      </c>
      <c r="H93" s="18">
        <f>SUM(kuwait!H93,oman!H93,qatar!H93,'saudi arabia'!H93,UAE!H93)</f>
        <v>16480.194271828455</v>
      </c>
      <c r="I93" s="18">
        <f>SUM(kuwait!I93,oman!I93,qatar!I93,'saudi arabia'!I93,UAE!I93)</f>
        <v>12807.862057963812</v>
      </c>
      <c r="J93" s="18">
        <f>SUM(kuwait!J93,oman!J93,qatar!J93,'saudi arabia'!J93,UAE!J93)</f>
        <v>14350.377155771466</v>
      </c>
      <c r="K93" s="177">
        <f>SUM(kuwait!K93,oman!K93,qatar!K93,'saudi arabia'!K93,UAE!K93)</f>
        <v>20202.83971789907</v>
      </c>
      <c r="L93" s="65" t="s">
        <v>172</v>
      </c>
      <c r="M93" s="15"/>
      <c r="N93" s="324" t="str">
        <f t="shared" si="5"/>
        <v>.</v>
      </c>
      <c r="O93" s="324" t="str">
        <f t="shared" si="5"/>
        <v>.</v>
      </c>
      <c r="P93" s="324" t="str">
        <f t="shared" si="5"/>
        <v>.</v>
      </c>
      <c r="Q93" s="324" t="str">
        <f t="shared" si="5"/>
        <v>.</v>
      </c>
      <c r="R93" s="324" t="str">
        <f t="shared" si="5"/>
        <v>.</v>
      </c>
      <c r="S93" s="324" t="str">
        <f t="shared" si="4"/>
        <v>.</v>
      </c>
      <c r="T93" s="324" t="str">
        <f t="shared" si="4"/>
        <v>.</v>
      </c>
      <c r="U93" s="324" t="str">
        <f t="shared" si="4"/>
        <v>.</v>
      </c>
      <c r="V93" s="324" t="str">
        <f t="shared" si="4"/>
        <v>.</v>
      </c>
      <c r="W93" s="324" t="str">
        <f t="shared" si="4"/>
        <v>.</v>
      </c>
    </row>
    <row r="94" spans="1:23" ht="29.25" thickBot="1">
      <c r="A94" s="69" t="s">
        <v>173</v>
      </c>
      <c r="B94" s="33">
        <f>SUM(kuwait!B94,oman!B94,qatar!B94,'saudi arabia'!B94,UAE!B94)</f>
        <v>2079.6689633092683</v>
      </c>
      <c r="C94" s="33">
        <f>SUM(kuwait!C94,oman!C94,qatar!C94,'saudi arabia'!C94,UAE!C94)</f>
        <v>4269.7428027662945</v>
      </c>
      <c r="D94" s="33">
        <f>SUM(kuwait!D94,oman!D94,qatar!D94,'saudi arabia'!D94,UAE!D94)</f>
        <v>1231.8734874851511</v>
      </c>
      <c r="E94" s="33">
        <f>SUM(kuwait!E94,oman!E94,qatar!E94,'saudi arabia'!E94,UAE!E94)</f>
        <v>1524.281966820673</v>
      </c>
      <c r="F94" s="67">
        <f>SUM(kuwait!F94,oman!F94,qatar!F94,'saudi arabia'!F94,UAE!F94)</f>
        <v>1535.7171244061196</v>
      </c>
      <c r="G94" s="33">
        <f>SUM(kuwait!G94,oman!G94,qatar!G94,'saudi arabia'!G94,UAE!G94)</f>
        <v>545.9015212681232</v>
      </c>
      <c r="H94" s="33">
        <f>SUM(kuwait!H94,oman!H94,qatar!H94,'saudi arabia'!H94,UAE!H94)</f>
        <v>5444.678007499956</v>
      </c>
      <c r="I94" s="33">
        <f>SUM(kuwait!I94,oman!I94,qatar!I94,'saudi arabia'!I94,UAE!I94)</f>
        <v>3130.0313012548886</v>
      </c>
      <c r="J94" s="33">
        <f>SUM(kuwait!J94,oman!J94,qatar!J94,'saudi arabia'!J94,UAE!J94)</f>
        <v>3502.603450603368</v>
      </c>
      <c r="K94" s="67">
        <f>SUM(kuwait!K94,oman!K94,qatar!K94,'saudi arabia'!K94,UAE!K94)</f>
        <v>5917.183057818187</v>
      </c>
      <c r="L94" s="96" t="s">
        <v>174</v>
      </c>
      <c r="N94" s="324" t="str">
        <f t="shared" si="5"/>
        <v>.</v>
      </c>
      <c r="O94" s="324" t="str">
        <f t="shared" si="5"/>
        <v>.</v>
      </c>
      <c r="P94" s="324" t="str">
        <f t="shared" si="5"/>
        <v>.</v>
      </c>
      <c r="Q94" s="324" t="str">
        <f t="shared" si="5"/>
        <v>.</v>
      </c>
      <c r="R94" s="324" t="str">
        <f t="shared" si="5"/>
        <v>.</v>
      </c>
      <c r="S94" s="324" t="str">
        <f t="shared" si="4"/>
        <v>.</v>
      </c>
      <c r="T94" s="324" t="str">
        <f t="shared" si="4"/>
        <v>.</v>
      </c>
      <c r="U94" s="324" t="str">
        <f t="shared" si="4"/>
        <v>.</v>
      </c>
      <c r="V94" s="324" t="str">
        <f t="shared" si="4"/>
        <v>.</v>
      </c>
      <c r="W94" s="324" t="str">
        <f t="shared" si="4"/>
        <v>.</v>
      </c>
    </row>
    <row r="95" spans="1:23" ht="15" thickBot="1">
      <c r="A95" s="97" t="s">
        <v>100</v>
      </c>
      <c r="B95" s="60">
        <f>SUM(kuwait!B95,oman!B95,qatar!B95,'saudi arabia'!B95,UAE!B95)</f>
        <v>2624.2999839222584</v>
      </c>
      <c r="C95" s="60">
        <f>SUM(kuwait!C95,oman!C95,qatar!C95,'saudi arabia'!C95,UAE!C95)</f>
        <v>3706.885788912032</v>
      </c>
      <c r="D95" s="60">
        <f>SUM(kuwait!D95,oman!D95,qatar!D95,'saudi arabia'!D95,UAE!D95)</f>
        <v>3588.7514763221857</v>
      </c>
      <c r="E95" s="60">
        <f>SUM(kuwait!E95,oman!E95,qatar!E95,'saudi arabia'!E95,UAE!E95)</f>
        <v>6618.762827178349</v>
      </c>
      <c r="F95" s="188">
        <f>SUM(kuwait!F95,oman!F95,qatar!F95,'saudi arabia'!F95,UAE!F95)</f>
        <v>10768.797886707642</v>
      </c>
      <c r="G95" s="60">
        <f>SUM(kuwait!G95,oman!G95,qatar!G95,'saudi arabia'!G95,UAE!G95)</f>
        <v>5950.218927805872</v>
      </c>
      <c r="H95" s="60">
        <f>SUM(kuwait!H95,oman!H95,qatar!H95,'saudi arabia'!H95,UAE!H95)</f>
        <v>11035.516264328497</v>
      </c>
      <c r="I95" s="60">
        <f>SUM(kuwait!I95,oman!I95,qatar!I95,'saudi arabia'!I95,UAE!I95)</f>
        <v>9677.830756708925</v>
      </c>
      <c r="J95" s="60">
        <f>SUM(kuwait!J95,oman!J95,qatar!J95,'saudi arabia'!J95,UAE!J95)</f>
        <v>10847.773705168096</v>
      </c>
      <c r="K95" s="188">
        <f>SUM(kuwait!K95,oman!K95,qatar!K95,'saudi arabia'!K95,UAE!K95)</f>
        <v>14285.656660080886</v>
      </c>
      <c r="L95" s="79" t="s">
        <v>125</v>
      </c>
      <c r="N95" s="324" t="str">
        <f t="shared" si="5"/>
        <v>.</v>
      </c>
      <c r="O95" s="324" t="str">
        <f t="shared" si="5"/>
        <v>.</v>
      </c>
      <c r="P95" s="324" t="str">
        <f t="shared" si="5"/>
        <v>.</v>
      </c>
      <c r="Q95" s="324" t="str">
        <f t="shared" si="5"/>
        <v>.</v>
      </c>
      <c r="R95" s="324" t="str">
        <f t="shared" si="5"/>
        <v>.</v>
      </c>
      <c r="S95" s="324" t="str">
        <f t="shared" si="4"/>
        <v>.</v>
      </c>
      <c r="T95" s="324" t="str">
        <f t="shared" si="4"/>
        <v>.</v>
      </c>
      <c r="U95" s="324" t="str">
        <f t="shared" si="4"/>
        <v>.</v>
      </c>
      <c r="V95" s="324" t="str">
        <f t="shared" si="4"/>
        <v>.</v>
      </c>
      <c r="W95" s="324" t="str">
        <f t="shared" si="4"/>
        <v>.</v>
      </c>
    </row>
    <row r="96" spans="1:23" ht="12.75">
      <c r="A96" s="98" t="s">
        <v>252</v>
      </c>
      <c r="B96" s="22">
        <f>SUM(kuwait!B96,oman!B96,qatar!B96,'saudi arabia'!B96,UAE!B96)</f>
        <v>842.3190814808636</v>
      </c>
      <c r="C96" s="22">
        <f>SUM(kuwait!C96,oman!C96,qatar!C96,'saudi arabia'!C96,UAE!C96)</f>
        <v>1004.1813856210476</v>
      </c>
      <c r="D96" s="22">
        <f>SUM(kuwait!D96,oman!D96,qatar!D96,'saudi arabia'!D96,UAE!D96)</f>
        <v>1326.9412435816598</v>
      </c>
      <c r="E96" s="22">
        <f>SUM(kuwait!E96,oman!E96,qatar!E96,'saudi arabia'!E96,UAE!E96)</f>
        <v>1939.9657816847414</v>
      </c>
      <c r="F96" s="202">
        <f>SUM(kuwait!F96,oman!F96,qatar!F96,'saudi arabia'!F96,UAE!F96)</f>
        <v>2722.3993441090033</v>
      </c>
      <c r="G96" s="22">
        <f>SUM(kuwait!G96,oman!G96,qatar!G96,'saudi arabia'!G96,UAE!G96)</f>
        <v>2570.6368027201825</v>
      </c>
      <c r="H96" s="22">
        <f>SUM(kuwait!H96,oman!H96,qatar!H96,'saudi arabia'!H96,UAE!H96)</f>
        <v>6576.122455790429</v>
      </c>
      <c r="I96" s="22">
        <f>SUM(kuwait!I96,oman!I96,qatar!I96,'saudi arabia'!I96,UAE!I96)</f>
        <v>4995.867101015533</v>
      </c>
      <c r="J96" s="22">
        <f>SUM(kuwait!J96,oman!J96,qatar!J96,'saudi arabia'!J96,UAE!J96)</f>
        <v>5889.745113374572</v>
      </c>
      <c r="K96" s="202">
        <f>SUM(kuwait!K96,oman!K96,qatar!K96,'saudi arabia'!K96,UAE!K96)</f>
        <v>7180.02761673508</v>
      </c>
      <c r="L96" s="85" t="s">
        <v>253</v>
      </c>
      <c r="N96" s="324" t="str">
        <f t="shared" si="5"/>
        <v>.</v>
      </c>
      <c r="O96" s="324" t="str">
        <f t="shared" si="5"/>
        <v>.</v>
      </c>
      <c r="P96" s="324" t="str">
        <f t="shared" si="5"/>
        <v>.</v>
      </c>
      <c r="Q96" s="324" t="str">
        <f t="shared" si="5"/>
        <v>.</v>
      </c>
      <c r="R96" s="324" t="str">
        <f t="shared" si="5"/>
        <v>.</v>
      </c>
      <c r="S96" s="324" t="str">
        <f t="shared" si="4"/>
        <v>.</v>
      </c>
      <c r="T96" s="324" t="str">
        <f t="shared" si="4"/>
        <v>.</v>
      </c>
      <c r="U96" s="324" t="str">
        <f t="shared" si="4"/>
        <v>.</v>
      </c>
      <c r="V96" s="324" t="str">
        <f t="shared" si="4"/>
        <v>.</v>
      </c>
      <c r="W96" s="324" t="str">
        <f t="shared" si="4"/>
        <v>.</v>
      </c>
    </row>
    <row r="97" spans="1:23" ht="12.75">
      <c r="A97" s="41" t="s">
        <v>177</v>
      </c>
      <c r="B97" s="42">
        <f>SUM(kuwait!B97,oman!B97,qatar!B97,'saudi arabia'!B97,UAE!B97)</f>
        <v>25.170077720042052</v>
      </c>
      <c r="C97" s="42">
        <f>SUM(kuwait!C97,oman!C97,qatar!C97,'saudi arabia'!C97,UAE!C97)</f>
        <v>36.377119557140276</v>
      </c>
      <c r="D97" s="42">
        <f>SUM(kuwait!D97,oman!D97,qatar!D97,'saudi arabia'!D97,UAE!D97)</f>
        <v>25.017659442219006</v>
      </c>
      <c r="E97" s="42">
        <f>SUM(kuwait!E97,oman!E97,qatar!E97,'saudi arabia'!E97,UAE!E97)</f>
        <v>57.23808105136777</v>
      </c>
      <c r="F97" s="185">
        <f>SUM(kuwait!F97,oman!F97,qatar!F97,'saudi arabia'!F97,UAE!F97)</f>
        <v>216.50131867332325</v>
      </c>
      <c r="G97" s="42">
        <f>SUM(kuwait!G97,oman!G97,qatar!G97,'saudi arabia'!G97,UAE!G97)</f>
        <v>509.6597804110719</v>
      </c>
      <c r="H97" s="42">
        <f>SUM(kuwait!H97,oman!H97,qatar!H97,'saudi arabia'!H97,UAE!H97)</f>
        <v>462.22525046067705</v>
      </c>
      <c r="I97" s="42">
        <f>SUM(kuwait!I97,oman!I97,qatar!I97,'saudi arabia'!I97,UAE!I97)</f>
        <v>471.86868952247386</v>
      </c>
      <c r="J97" s="42">
        <f>SUM(kuwait!J97,oman!J97,qatar!J97,'saudi arabia'!J97,UAE!J97)</f>
        <v>665.6940590015629</v>
      </c>
      <c r="K97" s="185">
        <f>SUM(kuwait!K97,oman!K97,qatar!K97,'saudi arabia'!K97,UAE!K97)</f>
        <v>807.0894361324506</v>
      </c>
      <c r="L97" s="43" t="s">
        <v>178</v>
      </c>
      <c r="N97" s="324" t="str">
        <f t="shared" si="5"/>
        <v>.</v>
      </c>
      <c r="O97" s="324" t="str">
        <f t="shared" si="5"/>
        <v>.</v>
      </c>
      <c r="P97" s="324" t="str">
        <f t="shared" si="5"/>
        <v>.</v>
      </c>
      <c r="Q97" s="324" t="str">
        <f t="shared" si="5"/>
        <v>.</v>
      </c>
      <c r="R97" s="324" t="str">
        <f t="shared" si="5"/>
        <v>.</v>
      </c>
      <c r="S97" s="324" t="str">
        <f t="shared" si="4"/>
        <v>.</v>
      </c>
      <c r="T97" s="324" t="str">
        <f t="shared" si="4"/>
        <v>.</v>
      </c>
      <c r="U97" s="324" t="str">
        <f t="shared" si="4"/>
        <v>.</v>
      </c>
      <c r="V97" s="324" t="str">
        <f t="shared" si="4"/>
        <v>.</v>
      </c>
      <c r="W97" s="324" t="str">
        <f t="shared" si="4"/>
        <v>.</v>
      </c>
    </row>
    <row r="98" spans="1:23" ht="12.75">
      <c r="A98" s="41" t="s">
        <v>179</v>
      </c>
      <c r="B98" s="42">
        <f>SUM(kuwait!B98,oman!B98,qatar!B98,'saudi arabia'!B98,UAE!B98)</f>
        <v>335.9333206651965</v>
      </c>
      <c r="C98" s="42">
        <f>SUM(kuwait!C98,oman!C98,qatar!C98,'saudi arabia'!C98,UAE!C98)</f>
        <v>260.89942114243524</v>
      </c>
      <c r="D98" s="42">
        <f>SUM(kuwait!D98,oman!D98,qatar!D98,'saudi arabia'!D98,UAE!D98)</f>
        <v>746.7608125267473</v>
      </c>
      <c r="E98" s="42">
        <f>SUM(kuwait!E98,oman!E98,qatar!E98,'saudi arabia'!E98,UAE!E98)</f>
        <v>1040.5071936774082</v>
      </c>
      <c r="F98" s="185">
        <f>SUM(kuwait!F98,oman!F98,qatar!F98,'saudi arabia'!F98,UAE!F98)</f>
        <v>732.1109499986386</v>
      </c>
      <c r="G98" s="42">
        <f>SUM(kuwait!G98,oman!G98,qatar!G98,'saudi arabia'!G98,UAE!G98)</f>
        <v>648.461059289232</v>
      </c>
      <c r="H98" s="42">
        <f>SUM(kuwait!H98,oman!H98,qatar!H98,'saudi arabia'!H98,UAE!H98)</f>
        <v>873.6497574083853</v>
      </c>
      <c r="I98" s="42">
        <f>SUM(kuwait!I98,oman!I98,qatar!I98,'saudi arabia'!I98,UAE!I98)</f>
        <v>1096.0789414178957</v>
      </c>
      <c r="J98" s="42">
        <f>SUM(kuwait!J98,oman!J98,qatar!J98,'saudi arabia'!J98,UAE!J98)</f>
        <v>793.5595154885341</v>
      </c>
      <c r="K98" s="185">
        <f>SUM(kuwait!K98,oman!K98,qatar!K98,'saudi arabia'!K98,UAE!K98)</f>
        <v>337.7068048381583</v>
      </c>
      <c r="L98" s="43" t="s">
        <v>180</v>
      </c>
      <c r="N98" s="324" t="str">
        <f t="shared" si="5"/>
        <v>.</v>
      </c>
      <c r="O98" s="324" t="str">
        <f t="shared" si="5"/>
        <v>.</v>
      </c>
      <c r="P98" s="324" t="str">
        <f t="shared" si="5"/>
        <v>.</v>
      </c>
      <c r="Q98" s="324" t="str">
        <f t="shared" si="5"/>
        <v>.</v>
      </c>
      <c r="R98" s="324" t="str">
        <f t="shared" si="5"/>
        <v>.</v>
      </c>
      <c r="S98" s="324" t="str">
        <f t="shared" si="4"/>
        <v>.</v>
      </c>
      <c r="T98" s="324" t="str">
        <f t="shared" si="4"/>
        <v>.</v>
      </c>
      <c r="U98" s="324" t="str">
        <f t="shared" si="4"/>
        <v>.</v>
      </c>
      <c r="V98" s="324" t="str">
        <f t="shared" si="4"/>
        <v>.</v>
      </c>
      <c r="W98" s="324" t="str">
        <f t="shared" si="4"/>
        <v>.</v>
      </c>
    </row>
    <row r="99" spans="1:23" ht="12.75">
      <c r="A99" s="41" t="s">
        <v>181</v>
      </c>
      <c r="B99" s="42">
        <f>SUM(kuwait!B99,oman!B99,qatar!B99,'saudi arabia'!B99,UAE!B99)</f>
        <v>178.3692692449079</v>
      </c>
      <c r="C99" s="42">
        <f>SUM(kuwait!C99,oman!C99,qatar!C99,'saudi arabia'!C99,UAE!C99)</f>
        <v>293.6579661177953</v>
      </c>
      <c r="D99" s="42">
        <f>SUM(kuwait!D99,oman!D99,qatar!D99,'saudi arabia'!D99,UAE!D99)</f>
        <v>144.26936275585737</v>
      </c>
      <c r="E99" s="42">
        <f>SUM(kuwait!E99,oman!E99,qatar!E99,'saudi arabia'!E99,UAE!E99)</f>
        <v>317.22274470337675</v>
      </c>
      <c r="F99" s="185">
        <f>SUM(kuwait!F99,oman!F99,qatar!F99,'saudi arabia'!F99,UAE!F99)</f>
        <v>1168.1965440522124</v>
      </c>
      <c r="G99" s="42">
        <f>SUM(kuwait!G99,oman!G99,qatar!G99,'saudi arabia'!G99,UAE!G99)</f>
        <v>448.1886036736554</v>
      </c>
      <c r="H99" s="42">
        <f>SUM(kuwait!H99,oman!H99,qatar!H99,'saudi arabia'!H99,UAE!H99)</f>
        <v>2718.0197383466216</v>
      </c>
      <c r="I99" s="42">
        <f>SUM(kuwait!I99,oman!I99,qatar!I99,'saudi arabia'!I99,UAE!I99)</f>
        <v>1564.5287589313034</v>
      </c>
      <c r="J99" s="42">
        <f>SUM(kuwait!J99,oman!J99,qatar!J99,'saudi arabia'!J99,UAE!J99)</f>
        <v>2388.587226683498</v>
      </c>
      <c r="K99" s="185">
        <f>SUM(kuwait!K99,oman!K99,qatar!K99,'saudi arabia'!K99,UAE!K99)</f>
        <v>3390.0174147391913</v>
      </c>
      <c r="L99" s="43" t="s">
        <v>182</v>
      </c>
      <c r="N99" s="324" t="str">
        <f t="shared" si="5"/>
        <v>.</v>
      </c>
      <c r="O99" s="324" t="str">
        <f t="shared" si="5"/>
        <v>.</v>
      </c>
      <c r="P99" s="324" t="str">
        <f t="shared" si="5"/>
        <v>.</v>
      </c>
      <c r="Q99" s="324" t="str">
        <f t="shared" si="5"/>
        <v>.</v>
      </c>
      <c r="R99" s="324" t="str">
        <f t="shared" si="5"/>
        <v>.</v>
      </c>
      <c r="S99" s="324" t="str">
        <f t="shared" si="4"/>
        <v>.</v>
      </c>
      <c r="T99" s="324" t="str">
        <f t="shared" si="4"/>
        <v>.</v>
      </c>
      <c r="U99" s="324" t="str">
        <f t="shared" si="4"/>
        <v>.</v>
      </c>
      <c r="V99" s="324" t="str">
        <f t="shared" si="4"/>
        <v>.</v>
      </c>
      <c r="W99" s="324" t="str">
        <f t="shared" si="4"/>
        <v>.</v>
      </c>
    </row>
    <row r="100" spans="1:23" ht="12.75">
      <c r="A100" s="41" t="s">
        <v>183</v>
      </c>
      <c r="B100" s="42">
        <f>SUM(kuwait!B100,oman!B100,qatar!B100,'saudi arabia'!B100,UAE!B100)</f>
        <v>73.13778773832634</v>
      </c>
      <c r="C100" s="42">
        <f>SUM(kuwait!C100,oman!C100,qatar!C100,'saudi arabia'!C100,UAE!C100)</f>
        <v>140.88024322183497</v>
      </c>
      <c r="D100" s="42">
        <f>SUM(kuwait!D100,oman!D100,qatar!D100,'saudi arabia'!D100,UAE!D100)</f>
        <v>82.69997791747204</v>
      </c>
      <c r="E100" s="42">
        <f>SUM(kuwait!E100,oman!E100,qatar!E100,'saudi arabia'!E100,UAE!E100)</f>
        <v>121.07941776871678</v>
      </c>
      <c r="F100" s="185">
        <f>SUM(kuwait!F100,oman!F100,qatar!F100,'saudi arabia'!F100,UAE!F100)</f>
        <v>95.29230268038353</v>
      </c>
      <c r="G100" s="42">
        <f>SUM(kuwait!G100,oman!G100,qatar!G100,'saudi arabia'!G100,UAE!G100)</f>
        <v>153.7630531495886</v>
      </c>
      <c r="H100" s="42">
        <f>SUM(kuwait!H100,oman!H100,qatar!H100,'saudi arabia'!H100,UAE!H100)</f>
        <v>205.33001781774124</v>
      </c>
      <c r="I100" s="42">
        <f>SUM(kuwait!I100,oman!I100,qatar!I100,'saudi arabia'!I100,UAE!I100)</f>
        <v>184.19890576675405</v>
      </c>
      <c r="J100" s="42">
        <f>SUM(kuwait!J100,oman!J100,qatar!J100,'saudi arabia'!J100,UAE!J100)</f>
        <v>263.8103174033747</v>
      </c>
      <c r="K100" s="185">
        <f>SUM(kuwait!K100,oman!K100,qatar!K100,'saudi arabia'!K100,UAE!K100)</f>
        <v>390.28327552180394</v>
      </c>
      <c r="L100" s="43" t="s">
        <v>184</v>
      </c>
      <c r="N100" s="324" t="str">
        <f t="shared" si="5"/>
        <v>.</v>
      </c>
      <c r="O100" s="324" t="str">
        <f t="shared" si="5"/>
        <v>.</v>
      </c>
      <c r="P100" s="324" t="str">
        <f t="shared" si="5"/>
        <v>.</v>
      </c>
      <c r="Q100" s="324" t="str">
        <f t="shared" si="5"/>
        <v>.</v>
      </c>
      <c r="R100" s="324" t="str">
        <f t="shared" si="5"/>
        <v>.</v>
      </c>
      <c r="S100" s="324" t="str">
        <f t="shared" si="4"/>
        <v>.</v>
      </c>
      <c r="T100" s="324" t="str">
        <f t="shared" si="4"/>
        <v>.</v>
      </c>
      <c r="U100" s="324" t="str">
        <f t="shared" si="4"/>
        <v>.</v>
      </c>
      <c r="V100" s="324" t="str">
        <f t="shared" si="4"/>
        <v>.</v>
      </c>
      <c r="W100" s="324" t="str">
        <f t="shared" si="4"/>
        <v>.</v>
      </c>
    </row>
    <row r="101" spans="1:23" ht="12.75">
      <c r="A101" s="41" t="s">
        <v>70</v>
      </c>
      <c r="B101" s="42">
        <f>SUM(kuwait!B101,oman!B101,qatar!B101,'saudi arabia'!B101,UAE!B101)</f>
        <v>229.6678812176508</v>
      </c>
      <c r="C101" s="42">
        <f>SUM(kuwait!C101,oman!C101,qatar!C101,'saudi arabia'!C101,UAE!C101)</f>
        <v>272.3550818053418</v>
      </c>
      <c r="D101" s="42">
        <f>SUM(kuwait!D101,oman!D101,qatar!D101,'saudi arabia'!D101,UAE!D101)</f>
        <v>328.16142260269413</v>
      </c>
      <c r="E101" s="42">
        <f>SUM(kuwait!E101,oman!E101,qatar!E101,'saudi arabia'!E101,UAE!E101)</f>
        <v>403.8953498644119</v>
      </c>
      <c r="F101" s="185">
        <f>SUM(kuwait!F101,oman!F101,qatar!F101,'saudi arabia'!F101,UAE!F101)</f>
        <v>510.2629561386259</v>
      </c>
      <c r="G101" s="42">
        <f>SUM(kuwait!G101,oman!G101,qatar!G101,'saudi arabia'!G101,UAE!G101)</f>
        <v>810.5643061966344</v>
      </c>
      <c r="H101" s="42">
        <f>SUM(kuwait!H101,oman!H101,qatar!H101,'saudi arabia'!H101,UAE!H101)</f>
        <v>2316.897691757003</v>
      </c>
      <c r="I101" s="42">
        <f>SUM(kuwait!I101,oman!I101,qatar!I101,'saudi arabia'!I101,UAE!I101)</f>
        <v>1679.1918053771055</v>
      </c>
      <c r="J101" s="42">
        <f>SUM(kuwait!J101,oman!J101,qatar!J101,'saudi arabia'!J101,UAE!J101)</f>
        <v>1778.093994797602</v>
      </c>
      <c r="K101" s="185">
        <f>SUM(kuwait!K101,oman!K101,qatar!K101,'saudi arabia'!K101,UAE!K101)</f>
        <v>2254.930685503477</v>
      </c>
      <c r="L101" s="43" t="s">
        <v>71</v>
      </c>
      <c r="N101" s="324" t="str">
        <f t="shared" si="5"/>
        <v>.</v>
      </c>
      <c r="O101" s="324" t="str">
        <f t="shared" si="5"/>
        <v>.</v>
      </c>
      <c r="P101" s="324" t="str">
        <f t="shared" si="5"/>
        <v>.</v>
      </c>
      <c r="Q101" s="324" t="str">
        <f t="shared" si="5"/>
        <v>.</v>
      </c>
      <c r="R101" s="324" t="str">
        <f t="shared" si="5"/>
        <v>.</v>
      </c>
      <c r="S101" s="324" t="str">
        <f t="shared" si="4"/>
        <v>.</v>
      </c>
      <c r="T101" s="324" t="str">
        <f t="shared" si="4"/>
        <v>.</v>
      </c>
      <c r="U101" s="324" t="str">
        <f t="shared" si="4"/>
        <v>.</v>
      </c>
      <c r="V101" s="324" t="str">
        <f t="shared" si="4"/>
        <v>.</v>
      </c>
      <c r="W101" s="324" t="str">
        <f t="shared" si="4"/>
        <v>.</v>
      </c>
    </row>
    <row r="102" spans="1:23" ht="25.5">
      <c r="A102" s="99" t="s">
        <v>185</v>
      </c>
      <c r="B102" s="70">
        <f>SUM(kuwait!B102,oman!B102,qatar!B102,'saudi arabia'!B102,UAE!B102)</f>
        <v>90.03451348602067</v>
      </c>
      <c r="C102" s="70">
        <f>SUM(kuwait!C102,oman!C102,qatar!C102,'saudi arabia'!C102,UAE!C102)</f>
        <v>217.9142637953557</v>
      </c>
      <c r="D102" s="70">
        <f>SUM(kuwait!D102,oman!D102,qatar!D102,'saudi arabia'!D102,UAE!D102)</f>
        <v>182.00240271306902</v>
      </c>
      <c r="E102" s="70">
        <f>SUM(kuwait!E102,oman!E102,qatar!E102,'saudi arabia'!E102,UAE!E102)</f>
        <v>420.6699373425339</v>
      </c>
      <c r="F102" s="190">
        <f>SUM(kuwait!F102,oman!F102,qatar!F102,'saudi arabia'!F102,UAE!F102)</f>
        <v>925.1431041466786</v>
      </c>
      <c r="G102" s="70">
        <f>SUM(kuwait!G102,oman!G102,qatar!G102,'saudi arabia'!G102,UAE!G102)</f>
        <v>258.2374646079109</v>
      </c>
      <c r="H102" s="70">
        <f>SUM(kuwait!H102,oman!H102,qatar!H102,'saudi arabia'!H102,UAE!H102)</f>
        <v>311.56307492503566</v>
      </c>
      <c r="I102" s="70">
        <f>SUM(kuwait!I102,oman!I102,qatar!I102,'saudi arabia'!I102,UAE!I102)</f>
        <v>324.2126214729577</v>
      </c>
      <c r="J102" s="70">
        <f>SUM(kuwait!J102,oman!J102,qatar!J102,'saudi arabia'!J102,UAE!J102)</f>
        <v>264.3940902023783</v>
      </c>
      <c r="K102" s="190">
        <f>SUM(kuwait!K102,oman!K102,qatar!K102,'saudi arabia'!K102,UAE!K102)</f>
        <v>304.54717621494694</v>
      </c>
      <c r="L102" s="100" t="s">
        <v>186</v>
      </c>
      <c r="N102" s="324" t="str">
        <f t="shared" si="5"/>
        <v>.</v>
      </c>
      <c r="O102" s="324" t="str">
        <f t="shared" si="5"/>
        <v>.</v>
      </c>
      <c r="P102" s="324" t="str">
        <f t="shared" si="5"/>
        <v>.</v>
      </c>
      <c r="Q102" s="324" t="str">
        <f t="shared" si="5"/>
        <v>.</v>
      </c>
      <c r="R102" s="324" t="str">
        <f t="shared" si="5"/>
        <v>.</v>
      </c>
      <c r="S102" s="324" t="str">
        <f aca="true" t="shared" si="6" ref="S102:W104">IF(G102&lt;0.05,"x",".")</f>
        <v>.</v>
      </c>
      <c r="T102" s="324" t="str">
        <f t="shared" si="6"/>
        <v>.</v>
      </c>
      <c r="U102" s="324" t="str">
        <f t="shared" si="6"/>
        <v>.</v>
      </c>
      <c r="V102" s="324" t="str">
        <f t="shared" si="6"/>
        <v>.</v>
      </c>
      <c r="W102" s="324" t="str">
        <f t="shared" si="6"/>
        <v>.</v>
      </c>
    </row>
    <row r="103" spans="1:23" ht="25.5">
      <c r="A103" s="99" t="s">
        <v>187</v>
      </c>
      <c r="B103" s="54">
        <f>SUM(kuwait!B103,oman!B103,qatar!B103,'saudi arabia'!B103,UAE!B103)</f>
        <v>223.45795621027995</v>
      </c>
      <c r="C103" s="54">
        <f>SUM(kuwait!C103,oman!C103,qatar!C103,'saudi arabia'!C103,UAE!C103)</f>
        <v>255.8201748601939</v>
      </c>
      <c r="D103" s="54">
        <f>SUM(kuwait!D103,oman!D103,qatar!D103,'saudi arabia'!D103,UAE!D103)</f>
        <v>419.1147100448853</v>
      </c>
      <c r="E103" s="54">
        <f>SUM(kuwait!E103,oman!E103,qatar!E103,'saudi arabia'!E103,UAE!E103)</f>
        <v>1432.2758520387463</v>
      </c>
      <c r="F103" s="231">
        <f>SUM(kuwait!F103,oman!F103,qatar!F103,'saudi arabia'!F103,UAE!F103)</f>
        <v>2773.582550838948</v>
      </c>
      <c r="G103" s="70">
        <f>SUM(kuwait!G103,oman!G103,qatar!G103,'saudi arabia'!G103,UAE!G103)</f>
        <v>825.8207571767532</v>
      </c>
      <c r="H103" s="70">
        <f>SUM(kuwait!H103,oman!H103,qatar!H103,'saudi arabia'!H103,UAE!H103)</f>
        <v>1044.161926401545</v>
      </c>
      <c r="I103" s="70">
        <f>SUM(kuwait!I103,oman!I103,qatar!I103,'saudi arabia'!I103,UAE!I103)</f>
        <v>1379.6926068355883</v>
      </c>
      <c r="J103" s="70">
        <f>SUM(kuwait!J103,oman!J103,qatar!J103,'saudi arabia'!J103,UAE!J103)</f>
        <v>1349.651342016643</v>
      </c>
      <c r="K103" s="190">
        <f>SUM(kuwait!K103,oman!K103,qatar!K103,'saudi arabia'!K103,UAE!K103)</f>
        <v>1883.0866699494734</v>
      </c>
      <c r="L103" s="100" t="s">
        <v>188</v>
      </c>
      <c r="N103" s="324" t="str">
        <f aca="true" t="shared" si="7" ref="N103:R104">IF(B103&lt;0.05,"x",".")</f>
        <v>.</v>
      </c>
      <c r="O103" s="324" t="str">
        <f t="shared" si="7"/>
        <v>.</v>
      </c>
      <c r="P103" s="324" t="str">
        <f t="shared" si="7"/>
        <v>.</v>
      </c>
      <c r="Q103" s="324" t="str">
        <f t="shared" si="7"/>
        <v>.</v>
      </c>
      <c r="R103" s="324" t="str">
        <f t="shared" si="7"/>
        <v>.</v>
      </c>
      <c r="S103" s="324" t="str">
        <f t="shared" si="6"/>
        <v>.</v>
      </c>
      <c r="T103" s="324" t="str">
        <f t="shared" si="6"/>
        <v>.</v>
      </c>
      <c r="U103" s="324" t="str">
        <f t="shared" si="6"/>
        <v>.</v>
      </c>
      <c r="V103" s="324" t="str">
        <f t="shared" si="6"/>
        <v>.</v>
      </c>
      <c r="W103" s="324" t="str">
        <f t="shared" si="6"/>
        <v>.</v>
      </c>
    </row>
    <row r="104" spans="1:23" ht="13.5" thickBot="1">
      <c r="A104" s="55" t="s">
        <v>189</v>
      </c>
      <c r="B104" s="56">
        <f>SUM(kuwait!B104,oman!B104,qatar!B104,'saudi arabia'!B104,UAE!B104)</f>
        <v>1468.4884327450945</v>
      </c>
      <c r="C104" s="56">
        <f>SUM(kuwait!C104,oman!C104,qatar!C104,'saudi arabia'!C104,UAE!C104)</f>
        <v>2228.9699646354343</v>
      </c>
      <c r="D104" s="56">
        <f>SUM(kuwait!D104,oman!D104,qatar!D104,'saudi arabia'!D104,UAE!D104)</f>
        <v>1660.6931199825713</v>
      </c>
      <c r="E104" s="56">
        <f>SUM(kuwait!E104,oman!E104,qatar!E104,'saudi arabia'!E104,UAE!E104)</f>
        <v>2825.8512561123284</v>
      </c>
      <c r="F104" s="204">
        <f>SUM(kuwait!F104,oman!F104,qatar!F104,'saudi arabia'!F104,UAE!F104)</f>
        <v>4347.67288761301</v>
      </c>
      <c r="G104" s="56">
        <f>SUM(kuwait!G104,oman!G104,qatar!G104,'saudi arabia'!G104,UAE!G104)</f>
        <v>2295.5239033010257</v>
      </c>
      <c r="H104" s="56">
        <f>SUM(kuwait!H104,oman!H104,qatar!H104,'saudi arabia'!H104,UAE!H104)</f>
        <v>3103.635017281409</v>
      </c>
      <c r="I104" s="56">
        <f>SUM(kuwait!I104,oman!I104,qatar!I104,'saudi arabia'!I104,UAE!I104)</f>
        <v>2978.0584273848453</v>
      </c>
      <c r="J104" s="56">
        <f>SUM(kuwait!J104,oman!J104,qatar!J104,'saudi arabia'!J104,UAE!J104)</f>
        <v>3343.9831595745045</v>
      </c>
      <c r="K104" s="204">
        <f>SUM(kuwait!K104,oman!K104,qatar!K104,'saudi arabia'!K104,UAE!K104)</f>
        <v>4917.995197181383</v>
      </c>
      <c r="L104" s="58" t="s">
        <v>190</v>
      </c>
      <c r="N104" s="324" t="str">
        <f t="shared" si="7"/>
        <v>.</v>
      </c>
      <c r="O104" s="324" t="str">
        <f t="shared" si="7"/>
        <v>.</v>
      </c>
      <c r="P104" s="324" t="str">
        <f t="shared" si="7"/>
        <v>.</v>
      </c>
      <c r="Q104" s="324" t="str">
        <f t="shared" si="7"/>
        <v>.</v>
      </c>
      <c r="R104" s="324" t="str">
        <f t="shared" si="7"/>
        <v>.</v>
      </c>
      <c r="S104" s="324" t="str">
        <f t="shared" si="6"/>
        <v>.</v>
      </c>
      <c r="T104" s="324" t="str">
        <f t="shared" si="6"/>
        <v>.</v>
      </c>
      <c r="U104" s="324" t="str">
        <f t="shared" si="6"/>
        <v>.</v>
      </c>
      <c r="V104" s="324" t="str">
        <f t="shared" si="6"/>
        <v>.</v>
      </c>
      <c r="W104" s="324" t="str">
        <f t="shared" si="6"/>
        <v>.</v>
      </c>
    </row>
    <row r="105" spans="1:23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1:23" s="106" customFormat="1" ht="12.75">
      <c r="A106" s="107" t="s">
        <v>255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322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106" customFormat="1" ht="12.75">
      <c r="A107" s="107" t="s">
        <v>257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</row>
    <row r="108" spans="1:95" s="106" customFormat="1" ht="12.75">
      <c r="A108" s="107" t="s">
        <v>315</v>
      </c>
      <c r="C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</row>
    <row r="109" spans="1:23" s="16" customFormat="1" ht="12.75">
      <c r="A109" s="107" t="s">
        <v>205</v>
      </c>
      <c r="B109" s="209"/>
      <c r="C109" s="209"/>
      <c r="D109" s="209"/>
      <c r="E109" s="209"/>
      <c r="F109" s="209"/>
      <c r="G109" s="210"/>
      <c r="H109" s="210"/>
      <c r="I109" s="210"/>
      <c r="J109" s="210"/>
      <c r="K109" s="210"/>
      <c r="L109" s="108" t="s">
        <v>243</v>
      </c>
      <c r="M109" s="1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</row>
    <row r="110" spans="2:23" ht="12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</row>
    <row r="111" spans="2:23" ht="12.75">
      <c r="B111" s="255"/>
      <c r="C111" s="131"/>
      <c r="D111" s="131"/>
      <c r="E111" s="131"/>
      <c r="F111" s="131"/>
      <c r="G111" s="131"/>
      <c r="H111" s="131"/>
      <c r="I111" s="131"/>
      <c r="J111" s="131"/>
      <c r="K111" s="131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</row>
    <row r="112" spans="2:23" ht="12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23" s="106" customFormat="1" ht="12.75">
      <c r="A114" s="107"/>
      <c r="B114" s="127"/>
      <c r="C114" s="127"/>
      <c r="D114" s="127"/>
      <c r="E114" s="127"/>
      <c r="F114" s="127"/>
      <c r="G114" s="128"/>
      <c r="H114" s="128"/>
      <c r="I114" s="128"/>
      <c r="J114" s="128"/>
      <c r="K114" s="128"/>
      <c r="L114" s="104"/>
      <c r="M114" s="10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 ht="13.5" thickBot="1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08" ht="12.75">
      <c r="B128" s="329">
        <f>B5</f>
        <v>2007</v>
      </c>
      <c r="C128" s="330">
        <f aca="true" t="shared" si="8" ref="C128:K128">C5</f>
        <v>2008</v>
      </c>
      <c r="D128" s="330">
        <f t="shared" si="8"/>
        <v>2009</v>
      </c>
      <c r="E128" s="330">
        <f t="shared" si="8"/>
        <v>2010</v>
      </c>
      <c r="F128" s="331">
        <f t="shared" si="8"/>
        <v>2011</v>
      </c>
      <c r="G128" s="329">
        <f t="shared" si="8"/>
        <v>2007</v>
      </c>
      <c r="H128" s="330">
        <f t="shared" si="8"/>
        <v>2008</v>
      </c>
      <c r="I128" s="330">
        <f t="shared" si="8"/>
        <v>2009</v>
      </c>
      <c r="J128" s="330">
        <f t="shared" si="8"/>
        <v>2010</v>
      </c>
      <c r="K128" s="331">
        <f t="shared" si="8"/>
        <v>2011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2:108" ht="12.75">
      <c r="B129" s="223"/>
      <c r="C129" s="5"/>
      <c r="D129" s="5"/>
      <c r="E129" s="5"/>
      <c r="F129" s="332"/>
      <c r="G129" s="223"/>
      <c r="H129" s="5"/>
      <c r="I129" s="5"/>
      <c r="J129" s="5"/>
      <c r="K129" s="33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3.5" thickBot="1">
      <c r="A130" s="109" t="s">
        <v>369</v>
      </c>
      <c r="B130" s="333">
        <f>B6-B9</f>
        <v>255190.89968248803</v>
      </c>
      <c r="C130" s="334">
        <f aca="true" t="shared" si="9" ref="C130:K130">C6-C9</f>
        <v>344842.74255904864</v>
      </c>
      <c r="D130" s="334">
        <f t="shared" si="9"/>
        <v>280482.80733417463</v>
      </c>
      <c r="E130" s="334">
        <f t="shared" si="9"/>
        <v>304727.772972774</v>
      </c>
      <c r="F130" s="335">
        <f t="shared" si="9"/>
        <v>341663.65887040127</v>
      </c>
      <c r="G130" s="336">
        <f t="shared" si="9"/>
        <v>122928.77760259114</v>
      </c>
      <c r="H130" s="337">
        <f t="shared" si="9"/>
        <v>192804.49823072006</v>
      </c>
      <c r="I130" s="337">
        <f t="shared" si="9"/>
        <v>170621.8306144452</v>
      </c>
      <c r="J130" s="337">
        <f t="shared" si="9"/>
        <v>221793.6248421778</v>
      </c>
      <c r="K130" s="338">
        <f t="shared" si="9"/>
        <v>263971.3399667182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2:11" ht="12.7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>
        <f>B71-B9</f>
        <v>23769.31134342772</v>
      </c>
      <c r="C133" s="131">
        <f aca="true" t="shared" si="10" ref="C133:F133">C71-C9</f>
        <v>31043.13482036312</v>
      </c>
      <c r="D133" s="131">
        <f t="shared" si="10"/>
        <v>28998.119849118484</v>
      </c>
      <c r="E133" s="131">
        <f t="shared" si="10"/>
        <v>33749.30630078647</v>
      </c>
      <c r="F133" s="131">
        <f t="shared" si="10"/>
        <v>37733.481277590385</v>
      </c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</sheetData>
  <mergeCells count="3">
    <mergeCell ref="A3:L3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2"/>
  <sheetViews>
    <sheetView workbookViewId="0" topLeftCell="A61">
      <selection activeCell="F71" sqref="F71"/>
    </sheetView>
  </sheetViews>
  <sheetFormatPr defaultColWidth="9.140625" defaultRowHeight="12.75"/>
  <cols>
    <col min="1" max="1" width="32.421875" style="109" customWidth="1"/>
    <col min="2" max="11" width="9.140625" style="6" customWidth="1"/>
    <col min="12" max="12" width="31.421875" style="112" customWidth="1"/>
    <col min="13" max="23" width="9.140625" style="5" customWidth="1"/>
    <col min="24" max="16384" width="9.140625" style="6" customWidth="1"/>
  </cols>
  <sheetData>
    <row r="1" spans="1:12" ht="15.75">
      <c r="A1" s="1" t="s">
        <v>371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339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23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N3" s="7"/>
      <c r="O3" s="7"/>
      <c r="P3" s="7"/>
      <c r="Q3" s="7"/>
      <c r="R3" s="7"/>
      <c r="S3" s="7"/>
      <c r="T3" s="7"/>
      <c r="U3" s="7"/>
      <c r="V3" s="7"/>
      <c r="W3" s="7"/>
    </row>
    <row r="4" spans="1:12" ht="16.5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23" s="16" customFormat="1" ht="13.5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7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  <c r="M5" s="15"/>
      <c r="N5" s="137">
        <f>B5</f>
        <v>2007</v>
      </c>
      <c r="O5" s="137">
        <f aca="true" t="shared" si="0" ref="O5:W5">C5</f>
        <v>2008</v>
      </c>
      <c r="P5" s="137">
        <f t="shared" si="0"/>
        <v>2009</v>
      </c>
      <c r="Q5" s="137">
        <f t="shared" si="0"/>
        <v>2010</v>
      </c>
      <c r="R5" s="137">
        <f t="shared" si="0"/>
        <v>2011</v>
      </c>
      <c r="S5" s="137">
        <f t="shared" si="0"/>
        <v>2007</v>
      </c>
      <c r="T5" s="137">
        <f t="shared" si="0"/>
        <v>2008</v>
      </c>
      <c r="U5" s="137">
        <f t="shared" si="0"/>
        <v>2009</v>
      </c>
      <c r="V5" s="137">
        <f t="shared" si="0"/>
        <v>2010</v>
      </c>
      <c r="W5" s="137">
        <f t="shared" si="0"/>
        <v>2011</v>
      </c>
    </row>
    <row r="6" spans="1:23" s="16" customFormat="1" ht="19.5" thickBot="1">
      <c r="A6" s="17" t="s">
        <v>10</v>
      </c>
      <c r="B6" s="340">
        <f>SUM(bahrain!B6,egypt!B6,jordan!B6,lebanon!B6,palestine!B6,sudan!B6,syria!B6,yemen!B6)</f>
        <v>99384.51043943969</v>
      </c>
      <c r="C6" s="340">
        <f>SUM(bahrain!C6,egypt!C6,jordan!C6,lebanon!C6,palestine!C6,sudan!C6,syria!C6,yemen!C6)</f>
        <v>153237.54058877955</v>
      </c>
      <c r="D6" s="340">
        <f>SUM(bahrain!D6,egypt!D6,jordan!D6,lebanon!D6,palestine!D6,sudan!D6,syria!D6,yemen!D6)</f>
        <v>123955.47823555983</v>
      </c>
      <c r="E6" s="340">
        <f>SUM(bahrain!E6,egypt!E6,jordan!E6,lebanon!E6,palestine!E6,sudan!E6,syria!E6,yemen!E6)</f>
        <v>144561.56946528237</v>
      </c>
      <c r="F6" s="177">
        <f>SUM(bahrain!F6,egypt!F6,jordan!F6,lebanon!F6,palestine!F6,sudan!F6,syria!F6,yemen!F6)</f>
        <v>125611.45259351007</v>
      </c>
      <c r="G6" s="18">
        <f>SUM(bahrain!G6,egypt!G6,jordan!G6,lebanon!G6,palestine!G6,sudan!G6,syria!G6,yemen!G6)</f>
        <v>56134.17217672544</v>
      </c>
      <c r="H6" s="18">
        <f>SUM(bahrain!H6,egypt!H6,jordan!H6,lebanon!H6,palestine!H6,sudan!H6,syria!H6,yemen!H6)</f>
        <v>89125.59437441854</v>
      </c>
      <c r="I6" s="18">
        <f>SUM(bahrain!I6,egypt!I6,jordan!I6,lebanon!I6,palestine!I6,sudan!I6,syria!I6,yemen!I6)</f>
        <v>70849.86022821812</v>
      </c>
      <c r="J6" s="18">
        <f>SUM(bahrain!J6,egypt!J6,jordan!J6,lebanon!J6,palestine!J6,sudan!J6,syria!J6,yemen!J6)</f>
        <v>84989.82684574349</v>
      </c>
      <c r="K6" s="177">
        <f>SUM(bahrain!K6,egypt!K6,jordan!K6,lebanon!K6,palestine!K6,sudan!K6,syria!K6,yemen!K6)</f>
        <v>72387.1610933132</v>
      </c>
      <c r="L6" s="19" t="s">
        <v>11</v>
      </c>
      <c r="M6" s="15"/>
      <c r="N6" s="345">
        <f>B6+'oil exporter'!B6-all!B6</f>
        <v>0</v>
      </c>
      <c r="O6" s="345">
        <f>C6+'oil exporter'!C6-all!C6</f>
        <v>0</v>
      </c>
      <c r="P6" s="345">
        <f>D6+'oil exporter'!D6-all!D6</f>
        <v>0</v>
      </c>
      <c r="Q6" s="345">
        <f>E6+'oil exporter'!E6-all!E6</f>
        <v>0</v>
      </c>
      <c r="R6" s="345">
        <f>F6+'oil exporter'!F6-all!F6</f>
        <v>0</v>
      </c>
      <c r="S6" s="345">
        <f>G6+'oil exporter'!G6-all!G6</f>
        <v>0</v>
      </c>
      <c r="T6" s="345">
        <f>H6+'oil exporter'!H6-all!H6</f>
        <v>0</v>
      </c>
      <c r="U6" s="345">
        <f>I6+'oil exporter'!I6-all!I6</f>
        <v>0</v>
      </c>
      <c r="V6" s="345">
        <f>J6+'oil exporter'!J6-all!J6</f>
        <v>0</v>
      </c>
      <c r="W6" s="345">
        <f>K6+'oil exporter'!K6-all!K6</f>
        <v>0</v>
      </c>
    </row>
    <row r="7" spans="1:23" ht="12.75">
      <c r="A7" s="20" t="s">
        <v>12</v>
      </c>
      <c r="B7" s="21">
        <f>SUM(bahrain!B7,egypt!B7,jordan!B7,lebanon!B7,palestine!B7,sudan!B7,syria!B7,yemen!B7)</f>
        <v>34240.46896959319</v>
      </c>
      <c r="C7" s="21">
        <f>SUM(bahrain!C7,egypt!C7,jordan!C7,lebanon!C7,palestine!C7,sudan!C7,syria!C7,yemen!C7)</f>
        <v>54558.87932159356</v>
      </c>
      <c r="D7" s="21">
        <f>SUM(bahrain!D7,egypt!D7,jordan!D7,lebanon!D7,palestine!D7,sudan!D7,syria!D7,yemen!D7)</f>
        <v>49567.722826184654</v>
      </c>
      <c r="E7" s="21">
        <f>SUM(bahrain!E7,egypt!E7,jordan!E7,lebanon!E7,palestine!E7,sudan!E7,syria!E7,yemen!E7)</f>
        <v>53136.22689660028</v>
      </c>
      <c r="F7" s="178">
        <f>SUM(bahrain!F7,egypt!F7,jordan!F7,lebanon!F7,palestine!F7,sudan!F7,syria!F7,yemen!F7)</f>
        <v>49071.44683432296</v>
      </c>
      <c r="G7" s="21">
        <f>SUM(bahrain!G7,egypt!G7,jordan!G7,lebanon!G7,palestine!G7,sudan!G7,syria!G7,yemen!G7)</f>
        <v>15650.247265947266</v>
      </c>
      <c r="H7" s="21">
        <f>SUM(bahrain!H7,egypt!H7,jordan!H7,lebanon!H7,palestine!H7,sudan!H7,syria!H7,yemen!H7)</f>
        <v>21778.464105218387</v>
      </c>
      <c r="I7" s="21">
        <f>SUM(bahrain!I7,egypt!I7,jordan!I7,lebanon!I7,palestine!I7,sudan!I7,syria!I7,yemen!I7)</f>
        <v>17310.22465520286</v>
      </c>
      <c r="J7" s="21">
        <f>SUM(bahrain!J7,egypt!J7,jordan!J7,lebanon!J7,palestine!J7,sudan!J7,syria!J7,yemen!J7)</f>
        <v>20154.28985297556</v>
      </c>
      <c r="K7" s="178">
        <f>SUM(bahrain!K7,egypt!K7,jordan!K7,lebanon!K7,palestine!K7,sudan!K7,syria!K7,yemen!K7)</f>
        <v>17287.349741934177</v>
      </c>
      <c r="L7" s="23" t="s">
        <v>13</v>
      </c>
      <c r="N7" s="345">
        <f>B7+'oil exporter'!B7-all!B7</f>
        <v>0</v>
      </c>
      <c r="O7" s="345">
        <f>C7+'oil exporter'!C7-all!C7</f>
        <v>0</v>
      </c>
      <c r="P7" s="345">
        <f>D7+'oil exporter'!D7-all!D7</f>
        <v>0</v>
      </c>
      <c r="Q7" s="345">
        <f>E7+'oil exporter'!E7-all!E7</f>
        <v>0</v>
      </c>
      <c r="R7" s="345">
        <f>F7+'oil exporter'!F7-all!F7</f>
        <v>0</v>
      </c>
      <c r="S7" s="345">
        <f>G7+'oil exporter'!G7-all!G7</f>
        <v>0</v>
      </c>
      <c r="T7" s="345">
        <f>H7+'oil exporter'!H7-all!H7</f>
        <v>0</v>
      </c>
      <c r="U7" s="345">
        <f>I7+'oil exporter'!I7-all!I7</f>
        <v>0</v>
      </c>
      <c r="V7" s="345">
        <f>J7+'oil exporter'!J7-all!J7</f>
        <v>0</v>
      </c>
      <c r="W7" s="345">
        <f>K7+'oil exporter'!K7-all!K7</f>
        <v>0</v>
      </c>
    </row>
    <row r="8" spans="1:23" ht="12.75">
      <c r="A8" s="24" t="s">
        <v>14</v>
      </c>
      <c r="B8" s="25">
        <f>SUM(bahrain!B8,egypt!B8,jordan!B8,lebanon!B8,palestine!B8,sudan!B8,syria!B8,yemen!B8)</f>
        <v>54862.365953142624</v>
      </c>
      <c r="C8" s="25">
        <f>SUM(bahrain!C8,egypt!C8,jordan!C8,lebanon!C8,palestine!C8,sudan!C8,syria!C8,yemen!C8)</f>
        <v>86899.76165048785</v>
      </c>
      <c r="D8" s="25">
        <f>SUM(bahrain!D8,egypt!D8,jordan!D8,lebanon!D8,palestine!D8,sudan!D8,syria!D8,yemen!D8)</f>
        <v>69497.46721254586</v>
      </c>
      <c r="E8" s="25">
        <f>SUM(bahrain!E8,egypt!E8,jordan!E8,lebanon!E8,palestine!E8,sudan!E8,syria!E8,yemen!E8)</f>
        <v>84948.02510187219</v>
      </c>
      <c r="F8" s="179">
        <f>SUM(bahrain!F8,egypt!F8,jordan!F8,lebanon!F8,palestine!F8,sudan!F8,syria!F8,yemen!F8)</f>
        <v>68682.56152020262</v>
      </c>
      <c r="G8" s="25">
        <f>SUM(bahrain!G8,egypt!G8,jordan!G8,lebanon!G8,palestine!G8,sudan!G8,syria!G8,yemen!G8)</f>
        <v>25517.026753792867</v>
      </c>
      <c r="H8" s="25">
        <f>SUM(bahrain!H8,egypt!H8,jordan!H8,lebanon!H8,palestine!H8,sudan!H8,syria!H8,yemen!H8)</f>
        <v>50056.27520786294</v>
      </c>
      <c r="I8" s="25">
        <f>SUM(bahrain!I8,egypt!I8,jordan!I8,lebanon!I8,palestine!I8,sudan!I8,syria!I8,yemen!I8)</f>
        <v>42361.77191248541</v>
      </c>
      <c r="J8" s="25">
        <f>SUM(bahrain!J8,egypt!J8,jordan!J8,lebanon!J8,palestine!J8,sudan!J8,syria!J8,yemen!J8)</f>
        <v>50531.70948078736</v>
      </c>
      <c r="K8" s="179">
        <f>SUM(bahrain!K8,egypt!K8,jordan!K8,lebanon!K8,palestine!K8,sudan!K8,syria!K8,yemen!K8)</f>
        <v>37769.85972359041</v>
      </c>
      <c r="L8" s="26" t="s">
        <v>15</v>
      </c>
      <c r="N8" s="345">
        <f>B8+'oil exporter'!B8-all!B8</f>
        <v>0</v>
      </c>
      <c r="O8" s="345">
        <f>C8+'oil exporter'!C8-all!C8</f>
        <v>0</v>
      </c>
      <c r="P8" s="345">
        <f>D8+'oil exporter'!D8-all!D8</f>
        <v>0</v>
      </c>
      <c r="Q8" s="345">
        <f>E8+'oil exporter'!E8-all!E8</f>
        <v>0</v>
      </c>
      <c r="R8" s="345">
        <f>F8+'oil exporter'!F8-all!F8</f>
        <v>0</v>
      </c>
      <c r="S8" s="345">
        <f>G8+'oil exporter'!G8-all!G8</f>
        <v>0</v>
      </c>
      <c r="T8" s="345">
        <f>H8+'oil exporter'!H8-all!H8</f>
        <v>0</v>
      </c>
      <c r="U8" s="345">
        <f>I8+'oil exporter'!I8-all!I8</f>
        <v>0</v>
      </c>
      <c r="V8" s="345">
        <f>J8+'oil exporter'!J8-all!J8</f>
        <v>0</v>
      </c>
      <c r="W8" s="345">
        <f>K8+'oil exporter'!K8-all!K8</f>
        <v>0</v>
      </c>
    </row>
    <row r="9" spans="1:23" ht="12.75">
      <c r="A9" s="24" t="s">
        <v>209</v>
      </c>
      <c r="B9" s="25">
        <f>SUM(bahrain!B9,egypt!B9,jordan!B9,lebanon!B9,palestine!B9,sudan!B9,syria!B9,yemen!B9)</f>
        <v>9117.190545126048</v>
      </c>
      <c r="C9" s="25">
        <f>SUM(bahrain!C9,egypt!C9,jordan!C9,lebanon!C9,palestine!C9,sudan!C9,syria!C9,yemen!C9)</f>
        <v>11548.822986141226</v>
      </c>
      <c r="D9" s="25">
        <f>SUM(bahrain!D9,egypt!D9,jordan!D9,lebanon!D9,palestine!D9,sudan!D9,syria!D9,yemen!D9)</f>
        <v>6954.015458926015</v>
      </c>
      <c r="E9" s="25">
        <f>SUM(bahrain!E9,egypt!E9,jordan!E9,lebanon!E9,palestine!E9,sudan!E9,syria!E9,yemen!E9)</f>
        <v>9060.005643390432</v>
      </c>
      <c r="F9" s="179">
        <f>SUM(bahrain!F9,egypt!F9,jordan!F9,lebanon!F9,palestine!F9,sudan!F9,syria!F9,yemen!F9)</f>
        <v>11763.638064923547</v>
      </c>
      <c r="G9" s="25">
        <f>SUM(bahrain!G9,egypt!G9,jordan!G9,lebanon!G9,palestine!G9,sudan!G9,syria!G9,yemen!G9)</f>
        <v>20494.412935331296</v>
      </c>
      <c r="H9" s="25">
        <f>SUM(bahrain!H9,egypt!H9,jordan!H9,lebanon!H9,palestine!H9,sudan!H9,syria!H9,yemen!H9)</f>
        <v>35268.29500979223</v>
      </c>
      <c r="I9" s="25">
        <f>SUM(bahrain!I9,egypt!I9,jordan!I9,lebanon!I9,palestine!I9,sudan!I9,syria!I9,yemen!I9)</f>
        <v>25231.795037978398</v>
      </c>
      <c r="J9" s="25">
        <f>SUM(bahrain!J9,egypt!J9,jordan!J9,lebanon!J9,palestine!J9,sudan!J9,syria!J9,yemen!J9)</f>
        <v>31532.641895395394</v>
      </c>
      <c r="K9" s="179">
        <f>SUM(bahrain!K9,egypt!K9,jordan!K9,lebanon!K9,palestine!K9,sudan!K9,syria!K9,yemen!K9)</f>
        <v>22939.25181354575</v>
      </c>
      <c r="L9" s="26" t="s">
        <v>210</v>
      </c>
      <c r="N9" s="345">
        <f>B9+'oil exporter'!B9-all!B9</f>
        <v>0</v>
      </c>
      <c r="O9" s="345">
        <f>C9+'oil exporter'!C9-all!C9</f>
        <v>0</v>
      </c>
      <c r="P9" s="345">
        <f>D9+'oil exporter'!D9-all!D9</f>
        <v>0</v>
      </c>
      <c r="Q9" s="345">
        <f>E9+'oil exporter'!E9-all!E9</f>
        <v>0</v>
      </c>
      <c r="R9" s="345">
        <f>F9+'oil exporter'!F9-all!F9</f>
        <v>0</v>
      </c>
      <c r="S9" s="345">
        <f>G9+'oil exporter'!G9-all!G9</f>
        <v>0</v>
      </c>
      <c r="T9" s="345">
        <f>H9+'oil exporter'!H9-all!H9</f>
        <v>0</v>
      </c>
      <c r="U9" s="345">
        <f>I9+'oil exporter'!I9-all!I9</f>
        <v>0</v>
      </c>
      <c r="V9" s="345">
        <f>J9+'oil exporter'!J9-all!J9</f>
        <v>0</v>
      </c>
      <c r="W9" s="345">
        <f>K9+'oil exporter'!K9-all!K9</f>
        <v>0</v>
      </c>
    </row>
    <row r="10" spans="1:23" ht="13.5" thickBot="1">
      <c r="A10" s="27" t="s">
        <v>244</v>
      </c>
      <c r="B10" s="21">
        <f>SUM(bahrain!B10,egypt!B10,jordan!B10,lebanon!B10,palestine!B10,sudan!B10,syria!B10,yemen!B10)</f>
        <v>4417.189666703882</v>
      </c>
      <c r="C10" s="21">
        <f>SUM(bahrain!C10,egypt!C10,jordan!C10,lebanon!C10,palestine!C10,sudan!C10,syria!C10,yemen!C10)</f>
        <v>4574.523400698136</v>
      </c>
      <c r="D10" s="21">
        <f>SUM(bahrain!D10,egypt!D10,jordan!D10,lebanon!D10,palestine!D10,sudan!D10,syria!D10,yemen!D10)</f>
        <v>535.6935002038614</v>
      </c>
      <c r="E10" s="21">
        <f>SUM(bahrain!E10,egypt!E10,jordan!E10,lebanon!E10,palestine!E10,sudan!E10,syria!E10,yemen!E10)</f>
        <v>618.4695055628333</v>
      </c>
      <c r="F10" s="178">
        <f>SUM(bahrain!F10,egypt!F10,jordan!F10,lebanon!F10,palestine!F10,sudan!F10,syria!F10,yemen!F10)</f>
        <v>417.58991814637056</v>
      </c>
      <c r="G10" s="21">
        <f>SUM(bahrain!G10,egypt!G10,jordan!G10,lebanon!G10,palestine!G10,sudan!G10,syria!G10,yemen!G10)</f>
        <v>4171.171612985311</v>
      </c>
      <c r="H10" s="21">
        <f>SUM(bahrain!H10,egypt!H10,jordan!H10,lebanon!H10,palestine!H10,sudan!H10,syria!H10,yemen!H10)</f>
        <v>3502.0484393372003</v>
      </c>
      <c r="I10" s="21">
        <f>SUM(bahrain!I10,egypt!I10,jordan!I10,lebanon!I10,palestine!I10,sudan!I10,syria!I10,yemen!I10)</f>
        <v>2264.2754615298654</v>
      </c>
      <c r="J10" s="21">
        <f>SUM(bahrain!J10,egypt!J10,jordan!J10,lebanon!J10,palestine!J10,sudan!J10,syria!J10,yemen!J10)</f>
        <v>2799.0566059805756</v>
      </c>
      <c r="K10" s="178">
        <f>SUM(bahrain!K10,egypt!K10,jordan!K10,lebanon!K10,palestine!K10,sudan!K10,syria!K10,yemen!K10)</f>
        <v>1900.8125549409403</v>
      </c>
      <c r="L10" s="28" t="s">
        <v>303</v>
      </c>
      <c r="N10" s="345">
        <f>B10+'oil exporter'!B10-all!B10</f>
        <v>0</v>
      </c>
      <c r="O10" s="345">
        <f>C10+'oil exporter'!C10-all!C10</f>
        <v>0</v>
      </c>
      <c r="P10" s="345">
        <f>D10+'oil exporter'!D10-all!D10</f>
        <v>0</v>
      </c>
      <c r="Q10" s="345">
        <f>E10+'oil exporter'!E10-all!E10</f>
        <v>0</v>
      </c>
      <c r="R10" s="345">
        <f>F10+'oil exporter'!F10-all!F10</f>
        <v>0</v>
      </c>
      <c r="S10" s="345">
        <f>G10+'oil exporter'!G10-all!G10</f>
        <v>0</v>
      </c>
      <c r="T10" s="345">
        <f>H10+'oil exporter'!H10-all!H10</f>
        <v>0</v>
      </c>
      <c r="U10" s="345">
        <f>I10+'oil exporter'!I10-all!I10</f>
        <v>0</v>
      </c>
      <c r="V10" s="345">
        <f>J10+'oil exporter'!J10-all!J10</f>
        <v>0</v>
      </c>
      <c r="W10" s="345">
        <f>K10+'oil exporter'!K10-all!K10</f>
        <v>0</v>
      </c>
    </row>
    <row r="11" spans="1:23" s="16" customFormat="1" ht="19.5" thickBot="1">
      <c r="A11" s="29" t="s">
        <v>20</v>
      </c>
      <c r="B11" s="30">
        <f>SUM(bahrain!B11,egypt!B11,jordan!B11,lebanon!B11,palestine!B11,sudan!B11,syria!B11,yemen!B11)</f>
        <v>31371.51884012379</v>
      </c>
      <c r="C11" s="30">
        <f>SUM(bahrain!C11,egypt!C11,jordan!C11,lebanon!C11,palestine!C11,sudan!C11,syria!C11,yemen!C11)</f>
        <v>51745.58648912227</v>
      </c>
      <c r="D11" s="30">
        <f>SUM(bahrain!D11,egypt!D11,jordan!D11,lebanon!D11,palestine!D11,sudan!D11,syria!D11,yemen!D11)</f>
        <v>42236.54609987013</v>
      </c>
      <c r="E11" s="30">
        <f>SUM(bahrain!E11,egypt!E11,jordan!E11,lebanon!E11,palestine!E11,sudan!E11,syria!E11,yemen!E11)</f>
        <v>47637.94318525807</v>
      </c>
      <c r="F11" s="182">
        <f>SUM(bahrain!F11,egypt!F11,jordan!F11,lebanon!F11,palestine!F11,sudan!F11,syria!F11,yemen!F11)</f>
        <v>41587.34010073161</v>
      </c>
      <c r="G11" s="30">
        <f>SUM(bahrain!G11,egypt!G11,jordan!G11,lebanon!G11,palestine!G11,sudan!G11,syria!G11,yemen!G11)</f>
        <v>11810.564380566866</v>
      </c>
      <c r="H11" s="30">
        <f>SUM(bahrain!H11,egypt!H11,jordan!H11,lebanon!H11,palestine!H11,sudan!H11,syria!H11,yemen!H11)</f>
        <v>17106.07731034393</v>
      </c>
      <c r="I11" s="30">
        <f>SUM(bahrain!I11,egypt!I11,jordan!I11,lebanon!I11,palestine!I11,sudan!I11,syria!I11,yemen!I11)</f>
        <v>13090.001660407734</v>
      </c>
      <c r="J11" s="30">
        <f>SUM(bahrain!J11,egypt!J11,jordan!J11,lebanon!J11,palestine!J11,sudan!J11,syria!J11,yemen!J11)</f>
        <v>15971.926364782434</v>
      </c>
      <c r="K11" s="182">
        <f>SUM(bahrain!K11,egypt!K11,jordan!K11,lebanon!K11,palestine!K11,sudan!K11,syria!K11,yemen!K11)</f>
        <v>12870.299312689664</v>
      </c>
      <c r="L11" s="31" t="s">
        <v>21</v>
      </c>
      <c r="M11" s="15"/>
      <c r="N11" s="345">
        <f>B11+'oil exporter'!B11-all!B11</f>
        <v>0</v>
      </c>
      <c r="O11" s="345">
        <f>C11+'oil exporter'!C11-all!C11</f>
        <v>0</v>
      </c>
      <c r="P11" s="345">
        <f>D11+'oil exporter'!D11-all!D11</f>
        <v>0</v>
      </c>
      <c r="Q11" s="345">
        <f>E11+'oil exporter'!E11-all!E11</f>
        <v>0</v>
      </c>
      <c r="R11" s="345">
        <f>F11+'oil exporter'!F11-all!F11</f>
        <v>0</v>
      </c>
      <c r="S11" s="345">
        <f>G11+'oil exporter'!G11-all!G11</f>
        <v>0</v>
      </c>
      <c r="T11" s="345">
        <f>H11+'oil exporter'!H11-all!H11</f>
        <v>0</v>
      </c>
      <c r="U11" s="345">
        <f>I11+'oil exporter'!I11-all!I11</f>
        <v>0</v>
      </c>
      <c r="V11" s="345">
        <f>J11+'oil exporter'!J11-all!J11</f>
        <v>0</v>
      </c>
      <c r="W11" s="345">
        <f>K11+'oil exporter'!K11-all!K11</f>
        <v>0</v>
      </c>
    </row>
    <row r="12" spans="1:23" s="16" customFormat="1" ht="15" thickBot="1">
      <c r="A12" s="32" t="s">
        <v>246</v>
      </c>
      <c r="B12" s="33">
        <f>SUM(bahrain!B12,egypt!B12,jordan!B12,lebanon!B12,palestine!B12,sudan!B12,syria!B12,yemen!B12)</f>
        <v>23111.857846403887</v>
      </c>
      <c r="C12" s="33">
        <f>SUM(bahrain!C12,egypt!C12,jordan!C12,lebanon!C12,palestine!C12,sudan!C12,syria!C12,yemen!C12)</f>
        <v>35129.571493702344</v>
      </c>
      <c r="D12" s="33">
        <f>SUM(bahrain!D12,egypt!D12,jordan!D12,lebanon!D12,palestine!D12,sudan!D12,syria!D12,yemen!D12)</f>
        <v>31918.940411717358</v>
      </c>
      <c r="E12" s="33">
        <f>SUM(bahrain!E12,egypt!E12,jordan!E12,lebanon!E12,palestine!E12,sudan!E12,syria!E12,yemen!E12)</f>
        <v>35563.20957788956</v>
      </c>
      <c r="F12" s="67">
        <f>SUM(bahrain!F12,egypt!F12,jordan!F12,lebanon!F12,palestine!F12,sudan!F12,syria!F12,yemen!F12)</f>
        <v>32776.084594425025</v>
      </c>
      <c r="G12" s="33">
        <f>SUM(bahrain!G12,egypt!G12,jordan!G12,lebanon!G12,palestine!G12,sudan!G12,syria!G12,yemen!G12)</f>
        <v>11087.187171193042</v>
      </c>
      <c r="H12" s="33">
        <f>SUM(bahrain!H12,egypt!H12,jordan!H12,lebanon!H12,palestine!H12,sudan!H12,syria!H12,yemen!H12)</f>
        <v>15970.331218010568</v>
      </c>
      <c r="I12" s="33">
        <f>SUM(bahrain!I12,egypt!I12,jordan!I12,lebanon!I12,palestine!I12,sudan!I12,syria!I12,yemen!I12)</f>
        <v>12209.835598418711</v>
      </c>
      <c r="J12" s="33">
        <f>SUM(bahrain!J12,egypt!J12,jordan!J12,lebanon!J12,palestine!J12,sudan!J12,syria!J12,yemen!J12)</f>
        <v>14893.838333431171</v>
      </c>
      <c r="K12" s="67">
        <f>SUM(bahrain!K12,egypt!K12,jordan!K12,lebanon!K12,palestine!K12,sudan!K12,syria!K12,yemen!K12)</f>
        <v>11436.053467348878</v>
      </c>
      <c r="L12" s="35" t="s">
        <v>247</v>
      </c>
      <c r="M12" s="15"/>
      <c r="N12" s="345">
        <f>B12+'oil exporter'!B12-all!B12</f>
        <v>0</v>
      </c>
      <c r="O12" s="345">
        <f>C12+'oil exporter'!C12-all!C12</f>
        <v>0</v>
      </c>
      <c r="P12" s="345">
        <f>D12+'oil exporter'!D12-all!D12</f>
        <v>0</v>
      </c>
      <c r="Q12" s="345">
        <f>E12+'oil exporter'!E12-all!E12</f>
        <v>0</v>
      </c>
      <c r="R12" s="345">
        <f>F12+'oil exporter'!F12-all!F12</f>
        <v>0</v>
      </c>
      <c r="S12" s="345">
        <f>G12+'oil exporter'!G12-all!G12</f>
        <v>0</v>
      </c>
      <c r="T12" s="345">
        <f>H12+'oil exporter'!H12-all!H12</f>
        <v>0</v>
      </c>
      <c r="U12" s="345">
        <f>I12+'oil exporter'!I12-all!I12</f>
        <v>0</v>
      </c>
      <c r="V12" s="345">
        <f>J12+'oil exporter'!J12-all!J12</f>
        <v>0</v>
      </c>
      <c r="W12" s="345">
        <f>K12+'oil exporter'!K12-all!K12</f>
        <v>0</v>
      </c>
    </row>
    <row r="13" spans="1:23" ht="12.75">
      <c r="A13" s="20" t="s">
        <v>24</v>
      </c>
      <c r="B13" s="22">
        <f>SUM(bahrain!B13,egypt!B13,jordan!B13,lebanon!B13,palestine!B13,sudan!B13,syria!B13,yemen!B13)</f>
        <v>22207.772142086782</v>
      </c>
      <c r="C13" s="22">
        <f>SUM(bahrain!C13,egypt!C13,jordan!C13,lebanon!C13,palestine!C13,sudan!C13,syria!C13,yemen!C13)</f>
        <v>33174.85999837712</v>
      </c>
      <c r="D13" s="22">
        <f>SUM(bahrain!D13,egypt!D13,jordan!D13,lebanon!D13,palestine!D13,sudan!D13,syria!D13,yemen!D13)</f>
        <v>29955.978020435272</v>
      </c>
      <c r="E13" s="22">
        <f>SUM(bahrain!E13,egypt!E13,jordan!E13,lebanon!E13,palestine!E13,sudan!E13,syria!E13,yemen!E13)</f>
        <v>36038.64298556913</v>
      </c>
      <c r="F13" s="202">
        <f>SUM(bahrain!F13,egypt!F13,jordan!F13,lebanon!F13,palestine!F13,sudan!F13,syria!F13,yemen!F13)</f>
        <v>31120.02023576593</v>
      </c>
      <c r="G13" s="22">
        <f>SUM(bahrain!G13,egypt!G13,jordan!G13,lebanon!G13,palestine!G13,sudan!G13,syria!G13,yemen!G13)</f>
        <v>10377.644681347023</v>
      </c>
      <c r="H13" s="22">
        <f>SUM(bahrain!H13,egypt!H13,jordan!H13,lebanon!H13,palestine!H13,sudan!H13,syria!H13,yemen!H13)</f>
        <v>15798.747052628743</v>
      </c>
      <c r="I13" s="22">
        <f>SUM(bahrain!I13,egypt!I13,jordan!I13,lebanon!I13,palestine!I13,sudan!I13,syria!I13,yemen!I13)</f>
        <v>10764.499857182418</v>
      </c>
      <c r="J13" s="22">
        <f>SUM(bahrain!J13,egypt!J13,jordan!J13,lebanon!J13,palestine!J13,sudan!J13,syria!J13,yemen!J13)</f>
        <v>14204.424521255763</v>
      </c>
      <c r="K13" s="202">
        <f>SUM(bahrain!K13,egypt!K13,jordan!K13,lebanon!K13,palestine!K13,sudan!K13,syria!K13,yemen!K13)</f>
        <v>11192.868382605262</v>
      </c>
      <c r="L13" s="254" t="s">
        <v>215</v>
      </c>
      <c r="N13" s="345">
        <f>B13+'oil exporter'!B13-all!B13</f>
        <v>0</v>
      </c>
      <c r="O13" s="345">
        <f>C13+'oil exporter'!C13-all!C13</f>
        <v>0</v>
      </c>
      <c r="P13" s="345">
        <f>D13+'oil exporter'!D13-all!D13</f>
        <v>0</v>
      </c>
      <c r="Q13" s="345">
        <f>E13+'oil exporter'!E13-all!E13</f>
        <v>0</v>
      </c>
      <c r="R13" s="345">
        <f>F13+'oil exporter'!F13-all!F13</f>
        <v>0</v>
      </c>
      <c r="S13" s="345">
        <f>G13+'oil exporter'!G13-all!G13</f>
        <v>0</v>
      </c>
      <c r="T13" s="345">
        <f>H13+'oil exporter'!H13-all!H13</f>
        <v>0</v>
      </c>
      <c r="U13" s="345">
        <f>I13+'oil exporter'!I13-all!I13</f>
        <v>0</v>
      </c>
      <c r="V13" s="345">
        <f>J13+'oil exporter'!J13-all!J13</f>
        <v>0</v>
      </c>
      <c r="W13" s="345">
        <f>K13+'oil exporter'!K13-all!K13</f>
        <v>0</v>
      </c>
    </row>
    <row r="14" spans="1:23" ht="12.75">
      <c r="A14" s="39" t="s">
        <v>26</v>
      </c>
      <c r="B14" s="21">
        <f>SUM(bahrain!B14,egypt!B14,jordan!B14,lebanon!B14,palestine!B14,sudan!B14,syria!B14,yemen!B14)</f>
        <v>20333.888527694253</v>
      </c>
      <c r="C14" s="21">
        <f>SUM(bahrain!C14,egypt!C14,jordan!C14,lebanon!C14,palestine!C14,sudan!C14,syria!C14,yemen!C14)</f>
        <v>29862.822564966493</v>
      </c>
      <c r="D14" s="21">
        <f>SUM(bahrain!D14,egypt!D14,jordan!D14,lebanon!D14,palestine!D14,sudan!D14,syria!D14,yemen!D14)</f>
        <v>28247.98852095912</v>
      </c>
      <c r="E14" s="21">
        <f>SUM(bahrain!E14,egypt!E14,jordan!E14,lebanon!E14,palestine!E14,sudan!E14,syria!E14,yemen!E14)</f>
        <v>32968.82117247077</v>
      </c>
      <c r="F14" s="178">
        <f>SUM(bahrain!F14,egypt!F14,jordan!F14,lebanon!F14,palestine!F14,sudan!F14,syria!F14,yemen!F14)</f>
        <v>29671.736427018895</v>
      </c>
      <c r="G14" s="21">
        <f>SUM(bahrain!G14,egypt!G14,jordan!G14,lebanon!G14,palestine!G14,sudan!G14,syria!G14,yemen!G14)</f>
        <v>10129.798819473146</v>
      </c>
      <c r="H14" s="21">
        <f>SUM(bahrain!H14,egypt!H14,jordan!H14,lebanon!H14,palestine!H14,sudan!H14,syria!H14,yemen!H14)</f>
        <v>15298.098492788777</v>
      </c>
      <c r="I14" s="21">
        <f>SUM(bahrain!I14,egypt!I14,jordan!I14,lebanon!I14,palestine!I14,sudan!I14,syria!I14,yemen!I14)</f>
        <v>10370.355421784767</v>
      </c>
      <c r="J14" s="21">
        <f>SUM(bahrain!J14,egypt!J14,jordan!J14,lebanon!J14,palestine!J14,sudan!J14,syria!J14,yemen!J14)</f>
        <v>13800.096257117917</v>
      </c>
      <c r="K14" s="178">
        <f>SUM(bahrain!K14,egypt!K14,jordan!K14,lebanon!K14,palestine!K14,sudan!K14,syria!K14,yemen!K14)</f>
        <v>10504.257585815587</v>
      </c>
      <c r="L14" s="40" t="s">
        <v>27</v>
      </c>
      <c r="N14" s="345">
        <f>B14+'oil exporter'!B14-all!B14</f>
        <v>0</v>
      </c>
      <c r="O14" s="345">
        <f>C14+'oil exporter'!C14-all!C14</f>
        <v>0</v>
      </c>
      <c r="P14" s="345">
        <f>D14+'oil exporter'!D14-all!D14</f>
        <v>0</v>
      </c>
      <c r="Q14" s="345">
        <f>E14+'oil exporter'!E14-all!E14</f>
        <v>0</v>
      </c>
      <c r="R14" s="345">
        <f>F14+'oil exporter'!F14-all!F14</f>
        <v>0</v>
      </c>
      <c r="S14" s="345">
        <f>G14+'oil exporter'!G14-all!G14</f>
        <v>0</v>
      </c>
      <c r="T14" s="345">
        <f>H14+'oil exporter'!H14-all!H14</f>
        <v>0</v>
      </c>
      <c r="U14" s="345">
        <f>I14+'oil exporter'!I14-all!I14</f>
        <v>0</v>
      </c>
      <c r="V14" s="345">
        <f>J14+'oil exporter'!J14-all!J14</f>
        <v>0</v>
      </c>
      <c r="W14" s="345">
        <f>K14+'oil exporter'!K14-all!K14</f>
        <v>0</v>
      </c>
    </row>
    <row r="15" spans="1:23" ht="12.75">
      <c r="A15" s="41" t="s">
        <v>28</v>
      </c>
      <c r="B15" s="42">
        <f>SUM(bahrain!B15,egypt!B15,jordan!B15,lebanon!B15,palestine!B15,sudan!B15,syria!B15,yemen!B15)</f>
        <v>280.2035380420293</v>
      </c>
      <c r="C15" s="42">
        <f>SUM(bahrain!C15,egypt!C15,jordan!C15,lebanon!C15,palestine!C15,sudan!C15,syria!C15,yemen!C15)</f>
        <v>437.3802290282549</v>
      </c>
      <c r="D15" s="42">
        <f>SUM(bahrain!D15,egypt!D15,jordan!D15,lebanon!D15,palestine!D15,sudan!D15,syria!D15,yemen!D15)</f>
        <v>393.503184291839</v>
      </c>
      <c r="E15" s="42">
        <f>SUM(bahrain!E15,egypt!E15,jordan!E15,lebanon!E15,palestine!E15,sudan!E15,syria!E15,yemen!E15)</f>
        <v>489.62713978679596</v>
      </c>
      <c r="F15" s="185">
        <f>SUM(bahrain!F15,egypt!F15,jordan!F15,lebanon!F15,palestine!F15,sudan!F15,syria!F15,yemen!F15)</f>
        <v>407.61160718039014</v>
      </c>
      <c r="G15" s="42">
        <f>SUM(bahrain!G15,egypt!G15,jordan!G15,lebanon!G15,palestine!G15,sudan!G15,syria!G15,yemen!G15)</f>
        <v>17.879162988310945</v>
      </c>
      <c r="H15" s="42">
        <f>SUM(bahrain!H15,egypt!H15,jordan!H15,lebanon!H15,palestine!H15,sudan!H15,syria!H15,yemen!H15)</f>
        <v>147.52160142188598</v>
      </c>
      <c r="I15" s="42">
        <f>SUM(bahrain!I15,egypt!I15,jordan!I15,lebanon!I15,palestine!I15,sudan!I15,syria!I15,yemen!I15)</f>
        <v>25.962150210039002</v>
      </c>
      <c r="J15" s="42">
        <f>SUM(bahrain!J15,egypt!J15,jordan!J15,lebanon!J15,palestine!J15,sudan!J15,syria!J15,yemen!J15)</f>
        <v>230.20237715660346</v>
      </c>
      <c r="K15" s="185">
        <f>SUM(bahrain!K15,egypt!K15,jordan!K15,lebanon!K15,palestine!K15,sudan!K15,syria!K15,yemen!K15)</f>
        <v>29.720824058135165</v>
      </c>
      <c r="L15" s="43" t="s">
        <v>29</v>
      </c>
      <c r="N15" s="345">
        <f>B15+'oil exporter'!B15-all!B15</f>
        <v>0</v>
      </c>
      <c r="O15" s="345">
        <f>C15+'oil exporter'!C15-all!C15</f>
        <v>0</v>
      </c>
      <c r="P15" s="345">
        <f>D15+'oil exporter'!D15-all!D15</f>
        <v>0</v>
      </c>
      <c r="Q15" s="345">
        <f>E15+'oil exporter'!E15-all!E15</f>
        <v>0</v>
      </c>
      <c r="R15" s="345">
        <f>F15+'oil exporter'!F15-all!F15</f>
        <v>0</v>
      </c>
      <c r="S15" s="345">
        <f>G15+'oil exporter'!G15-all!G15</f>
        <v>0</v>
      </c>
      <c r="T15" s="345">
        <f>H15+'oil exporter'!H15-all!H15</f>
        <v>0</v>
      </c>
      <c r="U15" s="345">
        <f>I15+'oil exporter'!I15-all!I15</f>
        <v>0</v>
      </c>
      <c r="V15" s="345">
        <f>J15+'oil exporter'!J15-all!J15</f>
        <v>0</v>
      </c>
      <c r="W15" s="345">
        <f>K15+'oil exporter'!K15-all!K15</f>
        <v>0</v>
      </c>
    </row>
    <row r="16" spans="1:23" ht="12.75">
      <c r="A16" s="41" t="s">
        <v>30</v>
      </c>
      <c r="B16" s="42">
        <f>SUM(bahrain!B16,egypt!B16,jordan!B16,lebanon!B16,palestine!B16,sudan!B16,syria!B16,yemen!B16)</f>
        <v>873.3184590668849</v>
      </c>
      <c r="C16" s="42">
        <f>SUM(bahrain!C16,egypt!C16,jordan!C16,lebanon!C16,palestine!C16,sudan!C16,syria!C16,yemen!C16)</f>
        <v>1439.4557497627563</v>
      </c>
      <c r="D16" s="42">
        <f>SUM(bahrain!D16,egypt!D16,jordan!D16,lebanon!D16,palestine!D16,sudan!D16,syria!D16,yemen!D16)</f>
        <v>1213.960954305855</v>
      </c>
      <c r="E16" s="42">
        <f>SUM(bahrain!E16,egypt!E16,jordan!E16,lebanon!E16,palestine!E16,sudan!E16,syria!E16,yemen!E16)</f>
        <v>1579.6223661111185</v>
      </c>
      <c r="F16" s="185">
        <f>SUM(bahrain!F16,egypt!F16,jordan!F16,lebanon!F16,palestine!F16,sudan!F16,syria!F16,yemen!F16)</f>
        <v>1793.7805543395261</v>
      </c>
      <c r="G16" s="42">
        <f>SUM(bahrain!G16,egypt!G16,jordan!G16,lebanon!G16,palestine!G16,sudan!G16,syria!G16,yemen!G16)</f>
        <v>424.2294960073456</v>
      </c>
      <c r="H16" s="42">
        <f>SUM(bahrain!H16,egypt!H16,jordan!H16,lebanon!H16,palestine!H16,sudan!H16,syria!H16,yemen!H16)</f>
        <v>707.9756429866516</v>
      </c>
      <c r="I16" s="42">
        <f>SUM(bahrain!I16,egypt!I16,jordan!I16,lebanon!I16,palestine!I16,sudan!I16,syria!I16,yemen!I16)</f>
        <v>532.0361869241915</v>
      </c>
      <c r="J16" s="42">
        <f>SUM(bahrain!J16,egypt!J16,jordan!J16,lebanon!J16,palestine!J16,sudan!J16,syria!J16,yemen!J16)</f>
        <v>507.2944536613267</v>
      </c>
      <c r="K16" s="185">
        <f>SUM(bahrain!K16,egypt!K16,jordan!K16,lebanon!K16,palestine!K16,sudan!K16,syria!K16,yemen!K16)</f>
        <v>819.2033916296602</v>
      </c>
      <c r="L16" s="43" t="s">
        <v>31</v>
      </c>
      <c r="N16" s="345">
        <f>B16+'oil exporter'!B16-all!B16</f>
        <v>0</v>
      </c>
      <c r="O16" s="345">
        <f>C16+'oil exporter'!C16-all!C16</f>
        <v>0</v>
      </c>
      <c r="P16" s="345">
        <f>D16+'oil exporter'!D16-all!D16</f>
        <v>0</v>
      </c>
      <c r="Q16" s="345">
        <f>E16+'oil exporter'!E16-all!E16</f>
        <v>0</v>
      </c>
      <c r="R16" s="345">
        <f>F16+'oil exporter'!F16-all!F16</f>
        <v>0</v>
      </c>
      <c r="S16" s="345">
        <f>G16+'oil exporter'!G16-all!G16</f>
        <v>0</v>
      </c>
      <c r="T16" s="345">
        <f>H16+'oil exporter'!H16-all!H16</f>
        <v>0</v>
      </c>
      <c r="U16" s="345">
        <f>I16+'oil exporter'!I16-all!I16</f>
        <v>0</v>
      </c>
      <c r="V16" s="345">
        <f>J16+'oil exporter'!J16-all!J16</f>
        <v>0</v>
      </c>
      <c r="W16" s="345">
        <f>K16+'oil exporter'!K16-all!K16</f>
        <v>0</v>
      </c>
    </row>
    <row r="17" spans="1:23" ht="12.75">
      <c r="A17" s="41" t="s">
        <v>32</v>
      </c>
      <c r="B17" s="42">
        <f>SUM(bahrain!B17,egypt!B17,jordan!B17,lebanon!B17,palestine!B17,sudan!B17,syria!B17,yemen!B17)</f>
        <v>364.33340760358135</v>
      </c>
      <c r="C17" s="42">
        <f>SUM(bahrain!C17,egypt!C17,jordan!C17,lebanon!C17,palestine!C17,sudan!C17,syria!C17,yemen!C17)</f>
        <v>370.42448829223025</v>
      </c>
      <c r="D17" s="42">
        <f>SUM(bahrain!D17,egypt!D17,jordan!D17,lebanon!D17,palestine!D17,sudan!D17,syria!D17,yemen!D17)</f>
        <v>420.5570531936714</v>
      </c>
      <c r="E17" s="42">
        <f>SUM(bahrain!E17,egypt!E17,jordan!E17,lebanon!E17,palestine!E17,sudan!E17,syria!E17,yemen!E17)</f>
        <v>450.7252344529024</v>
      </c>
      <c r="F17" s="185">
        <f>SUM(bahrain!F17,egypt!F17,jordan!F17,lebanon!F17,palestine!F17,sudan!F17,syria!F17,yemen!F17)</f>
        <v>485.74807858392546</v>
      </c>
      <c r="G17" s="21">
        <f>SUM(bahrain!G17,egypt!G17,jordan!G17,lebanon!G17,palestine!G17,sudan!G17,syria!G17,yemen!G17)</f>
        <v>17.790907977656044</v>
      </c>
      <c r="H17" s="21">
        <f>SUM(bahrain!H17,egypt!H17,jordan!H17,lebanon!H17,palestine!H17,sudan!H17,syria!H17,yemen!H17)</f>
        <v>24.461223575735495</v>
      </c>
      <c r="I17" s="21">
        <f>SUM(bahrain!I17,egypt!I17,jordan!I17,lebanon!I17,palestine!I17,sudan!I17,syria!I17,yemen!I17)</f>
        <v>19.425289658598142</v>
      </c>
      <c r="J17" s="21">
        <f>SUM(bahrain!J17,egypt!J17,jordan!J17,lebanon!J17,palestine!J17,sudan!J17,syria!J17,yemen!J17)</f>
        <v>21.521790866358224</v>
      </c>
      <c r="K17" s="178">
        <f>SUM(bahrain!K17,egypt!K17,jordan!K17,lebanon!K17,palestine!K17,sudan!K17,syria!K17,yemen!K17)</f>
        <v>39.2294665576116</v>
      </c>
      <c r="L17" s="43" t="s">
        <v>305</v>
      </c>
      <c r="N17" s="345">
        <f>B17+'oil exporter'!B17-all!B17</f>
        <v>0</v>
      </c>
      <c r="O17" s="345">
        <f>C17+'oil exporter'!C17-all!C17</f>
        <v>0</v>
      </c>
      <c r="P17" s="345">
        <f>D17+'oil exporter'!D17-all!D17</f>
        <v>0</v>
      </c>
      <c r="Q17" s="345">
        <f>E17+'oil exporter'!E17-all!E17</f>
        <v>0</v>
      </c>
      <c r="R17" s="345">
        <f>F17+'oil exporter'!F17-all!F17</f>
        <v>0</v>
      </c>
      <c r="S17" s="345">
        <f>G17+'oil exporter'!G17-all!G17</f>
        <v>0</v>
      </c>
      <c r="T17" s="345">
        <f>H17+'oil exporter'!H17-all!H17</f>
        <v>0</v>
      </c>
      <c r="U17" s="345">
        <f>I17+'oil exporter'!I17-all!I17</f>
        <v>0</v>
      </c>
      <c r="V17" s="345">
        <f>J17+'oil exporter'!J17-all!J17</f>
        <v>0</v>
      </c>
      <c r="W17" s="345">
        <f>K17+'oil exporter'!K17-all!K17</f>
        <v>0</v>
      </c>
    </row>
    <row r="18" spans="1:23" ht="12.75">
      <c r="A18" s="41" t="s">
        <v>34</v>
      </c>
      <c r="B18" s="42">
        <f>SUM(bahrain!B18,egypt!B18,jordan!B18,lebanon!B18,palestine!B18,sudan!B18,syria!B18,yemen!B18)</f>
        <v>733.7264055810481</v>
      </c>
      <c r="C18" s="42">
        <f>SUM(bahrain!C18,egypt!C18,jordan!C18,lebanon!C18,palestine!C18,sudan!C18,syria!C18,yemen!C18)</f>
        <v>889.3433282128714</v>
      </c>
      <c r="D18" s="42">
        <f>SUM(bahrain!D18,egypt!D18,jordan!D18,lebanon!D18,palestine!D18,sudan!D18,syria!D18,yemen!D18)</f>
        <v>474.4323513766593</v>
      </c>
      <c r="E18" s="42">
        <f>SUM(bahrain!E18,egypt!E18,jordan!E18,lebanon!E18,palestine!E18,sudan!E18,syria!E18,yemen!E18)</f>
        <v>545.9893183009657</v>
      </c>
      <c r="F18" s="185">
        <f>SUM(bahrain!F18,egypt!F18,jordan!F18,lebanon!F18,palestine!F18,sudan!F18,syria!F18,yemen!F18)</f>
        <v>499.97247300515534</v>
      </c>
      <c r="G18" s="42">
        <f>SUM(bahrain!G18,egypt!G18,jordan!G18,lebanon!G18,palestine!G18,sudan!G18,syria!G18,yemen!G18)</f>
        <v>20.12696106529164</v>
      </c>
      <c r="H18" s="42">
        <f>SUM(bahrain!H18,egypt!H18,jordan!H18,lebanon!H18,palestine!H18,sudan!H18,syria!H18,yemen!H18)</f>
        <v>40.27451957150504</v>
      </c>
      <c r="I18" s="42">
        <f>SUM(bahrain!I18,egypt!I18,jordan!I18,lebanon!I18,palestine!I18,sudan!I18,syria!I18,yemen!I18)</f>
        <v>24.52509690405984</v>
      </c>
      <c r="J18" s="42">
        <f>SUM(bahrain!J18,egypt!J18,jordan!J18,lebanon!J18,palestine!J18,sudan!J18,syria!J18,yemen!J18)</f>
        <v>55.140913758905434</v>
      </c>
      <c r="K18" s="185">
        <f>SUM(bahrain!K18,egypt!K18,jordan!K18,lebanon!K18,palestine!K18,sudan!K18,syria!K18,yemen!K18)</f>
        <v>33.97948635629139</v>
      </c>
      <c r="L18" s="43" t="s">
        <v>35</v>
      </c>
      <c r="N18" s="345">
        <f>B18+'oil exporter'!B18-all!B18</f>
        <v>0</v>
      </c>
      <c r="O18" s="345">
        <f>C18+'oil exporter'!C18-all!C18</f>
        <v>0</v>
      </c>
      <c r="P18" s="345">
        <f>D18+'oil exporter'!D18-all!D18</f>
        <v>0</v>
      </c>
      <c r="Q18" s="345">
        <f>E18+'oil exporter'!E18-all!E18</f>
        <v>0</v>
      </c>
      <c r="R18" s="345">
        <f>F18+'oil exporter'!F18-all!F18</f>
        <v>0</v>
      </c>
      <c r="S18" s="345">
        <f>G18+'oil exporter'!G18-all!G18</f>
        <v>0</v>
      </c>
      <c r="T18" s="345">
        <f>H18+'oil exporter'!H18-all!H18</f>
        <v>0</v>
      </c>
      <c r="U18" s="345">
        <f>I18+'oil exporter'!I18-all!I18</f>
        <v>0</v>
      </c>
      <c r="V18" s="345">
        <f>J18+'oil exporter'!J18-all!J18</f>
        <v>0</v>
      </c>
      <c r="W18" s="345">
        <f>K18+'oil exporter'!K18-all!K18</f>
        <v>0</v>
      </c>
    </row>
    <row r="19" spans="1:23" ht="12.75">
      <c r="A19" s="41" t="s">
        <v>36</v>
      </c>
      <c r="B19" s="42">
        <f>SUM(bahrain!B19,egypt!B19,jordan!B19,lebanon!B19,palestine!B19,sudan!B19,syria!B19,yemen!B19)</f>
        <v>2724.9414107702437</v>
      </c>
      <c r="C19" s="42">
        <f>SUM(bahrain!C19,egypt!C19,jordan!C19,lebanon!C19,palestine!C19,sudan!C19,syria!C19,yemen!C19)</f>
        <v>3927.558711219819</v>
      </c>
      <c r="D19" s="42">
        <f>SUM(bahrain!D19,egypt!D19,jordan!D19,lebanon!D19,palestine!D19,sudan!D19,syria!D19,yemen!D19)</f>
        <v>4539.876462114382</v>
      </c>
      <c r="E19" s="42">
        <f>SUM(bahrain!E19,egypt!E19,jordan!E19,lebanon!E19,palestine!E19,sudan!E19,syria!E19,yemen!E19)</f>
        <v>4506.575297820691</v>
      </c>
      <c r="F19" s="185">
        <f>SUM(bahrain!F19,egypt!F19,jordan!F19,lebanon!F19,palestine!F19,sudan!F19,syria!F19,yemen!F19)</f>
        <v>4311.275461250879</v>
      </c>
      <c r="G19" s="42">
        <f>SUM(bahrain!G19,egypt!G19,jordan!G19,lebanon!G19,palestine!G19,sudan!G19,syria!G19,yemen!G19)</f>
        <v>1869.0777733394768</v>
      </c>
      <c r="H19" s="42">
        <f>SUM(bahrain!H19,egypt!H19,jordan!H19,lebanon!H19,palestine!H19,sudan!H19,syria!H19,yemen!H19)</f>
        <v>2001.1144979604082</v>
      </c>
      <c r="I19" s="42">
        <f>SUM(bahrain!I19,egypt!I19,jordan!I19,lebanon!I19,palestine!I19,sudan!I19,syria!I19,yemen!I19)</f>
        <v>1536.6767150076491</v>
      </c>
      <c r="J19" s="42">
        <f>SUM(bahrain!J19,egypt!J19,jordan!J19,lebanon!J19,palestine!J19,sudan!J19,syria!J19,yemen!J19)</f>
        <v>1868.797351167994</v>
      </c>
      <c r="K19" s="185">
        <f>SUM(bahrain!K19,egypt!K19,jordan!K19,lebanon!K19,palestine!K19,sudan!K19,syria!K19,yemen!K19)</f>
        <v>1427.0607021569517</v>
      </c>
      <c r="L19" s="43" t="s">
        <v>37</v>
      </c>
      <c r="N19" s="345">
        <f>B19+'oil exporter'!B19-all!B19</f>
        <v>0</v>
      </c>
      <c r="O19" s="345">
        <f>C19+'oil exporter'!C19-all!C19</f>
        <v>0</v>
      </c>
      <c r="P19" s="345">
        <f>D19+'oil exporter'!D19-all!D19</f>
        <v>0</v>
      </c>
      <c r="Q19" s="345">
        <f>E19+'oil exporter'!E19-all!E19</f>
        <v>0</v>
      </c>
      <c r="R19" s="345">
        <f>F19+'oil exporter'!F19-all!F19</f>
        <v>0</v>
      </c>
      <c r="S19" s="345">
        <f>G19+'oil exporter'!G19-all!G19</f>
        <v>0</v>
      </c>
      <c r="T19" s="345">
        <f>H19+'oil exporter'!H19-all!H19</f>
        <v>0</v>
      </c>
      <c r="U19" s="345">
        <f>I19+'oil exporter'!I19-all!I19</f>
        <v>0</v>
      </c>
      <c r="V19" s="345">
        <f>J19+'oil exporter'!J19-all!J19</f>
        <v>0</v>
      </c>
      <c r="W19" s="345">
        <f>K19+'oil exporter'!K19-all!K19</f>
        <v>0</v>
      </c>
    </row>
    <row r="20" spans="1:23" ht="12.75">
      <c r="A20" s="41" t="s">
        <v>38</v>
      </c>
      <c r="B20" s="42">
        <f>SUM(bahrain!B20,egypt!B20,jordan!B20,lebanon!B20,palestine!B20,sudan!B20,syria!B20,yemen!B20)</f>
        <v>5124.66144332294</v>
      </c>
      <c r="C20" s="42">
        <f>SUM(bahrain!C20,egypt!C20,jordan!C20,lebanon!C20,palestine!C20,sudan!C20,syria!C20,yemen!C20)</f>
        <v>6811.621149919361</v>
      </c>
      <c r="D20" s="42">
        <f>SUM(bahrain!D20,egypt!D20,jordan!D20,lebanon!D20,palestine!D20,sudan!D20,syria!D20,yemen!D20)</f>
        <v>7299.0158291169355</v>
      </c>
      <c r="E20" s="42">
        <f>SUM(bahrain!E20,egypt!E20,jordan!E20,lebanon!E20,palestine!E20,sudan!E20,syria!E20,yemen!E20)</f>
        <v>8817.080792190349</v>
      </c>
      <c r="F20" s="185">
        <f>SUM(bahrain!F20,egypt!F20,jordan!F20,lebanon!F20,palestine!F20,sudan!F20,syria!F20,yemen!F20)</f>
        <v>6370.168109786681</v>
      </c>
      <c r="G20" s="42">
        <f>SUM(bahrain!G20,egypt!G20,jordan!G20,lebanon!G20,palestine!G20,sudan!G20,syria!G20,yemen!G20)</f>
        <v>457.19248995237825</v>
      </c>
      <c r="H20" s="42">
        <f>SUM(bahrain!H20,egypt!H20,jordan!H20,lebanon!H20,palestine!H20,sudan!H20,syria!H20,yemen!H20)</f>
        <v>2205.24771160045</v>
      </c>
      <c r="I20" s="42">
        <f>SUM(bahrain!I20,egypt!I20,jordan!I20,lebanon!I20,palestine!I20,sudan!I20,syria!I20,yemen!I20)</f>
        <v>1527.9200526773207</v>
      </c>
      <c r="J20" s="42">
        <f>SUM(bahrain!J20,egypt!J20,jordan!J20,lebanon!J20,palestine!J20,sudan!J20,syria!J20,yemen!J20)</f>
        <v>2186.9928827028425</v>
      </c>
      <c r="K20" s="185">
        <f>SUM(bahrain!K20,egypt!K20,jordan!K20,lebanon!K20,palestine!K20,sudan!K20,syria!K20,yemen!K20)</f>
        <v>885.5883156517331</v>
      </c>
      <c r="L20" s="43" t="s">
        <v>306</v>
      </c>
      <c r="N20" s="345">
        <f>B20+'oil exporter'!B20-all!B20</f>
        <v>0</v>
      </c>
      <c r="O20" s="345">
        <f>C20+'oil exporter'!C20-all!C20</f>
        <v>0</v>
      </c>
      <c r="P20" s="345">
        <f>D20+'oil exporter'!D20-all!D20</f>
        <v>0</v>
      </c>
      <c r="Q20" s="345">
        <f>E20+'oil exporter'!E20-all!E20</f>
        <v>0</v>
      </c>
      <c r="R20" s="345">
        <f>F20+'oil exporter'!F20-all!F20</f>
        <v>0</v>
      </c>
      <c r="S20" s="345">
        <f>G20+'oil exporter'!G20-all!G20</f>
        <v>0</v>
      </c>
      <c r="T20" s="345">
        <f>H20+'oil exporter'!H20-all!H20</f>
        <v>0</v>
      </c>
      <c r="U20" s="345">
        <f>I20+'oil exporter'!I20-all!I20</f>
        <v>0</v>
      </c>
      <c r="V20" s="345">
        <f>J20+'oil exporter'!J20-all!J20</f>
        <v>0</v>
      </c>
      <c r="W20" s="345">
        <f>K20+'oil exporter'!K20-all!K20</f>
        <v>0</v>
      </c>
    </row>
    <row r="21" spans="1:23" ht="12.75">
      <c r="A21" s="41" t="s">
        <v>40</v>
      </c>
      <c r="B21" s="42">
        <f>SUM(bahrain!B21,egypt!B21,jordan!B21,lebanon!B21,palestine!B21,sudan!B21,syria!B21,yemen!B21)</f>
        <v>432.76490773748174</v>
      </c>
      <c r="C21" s="42">
        <f>SUM(bahrain!C21,egypt!C21,jordan!C21,lebanon!C21,palestine!C21,sudan!C21,syria!C21,yemen!C21)</f>
        <v>488.74242126283383</v>
      </c>
      <c r="D21" s="42">
        <f>SUM(bahrain!D21,egypt!D21,jordan!D21,lebanon!D21,palestine!D21,sudan!D21,syria!D21,yemen!D21)</f>
        <v>529.3327109348397</v>
      </c>
      <c r="E21" s="42">
        <f>SUM(bahrain!E21,egypt!E21,jordan!E21,lebanon!E21,palestine!E21,sudan!E21,syria!E21,yemen!E21)</f>
        <v>852.8799321501627</v>
      </c>
      <c r="F21" s="185">
        <f>SUM(bahrain!F21,egypt!F21,jordan!F21,lebanon!F21,palestine!F21,sudan!F21,syria!F21,yemen!F21)</f>
        <v>734.0913048366023</v>
      </c>
      <c r="G21" s="42">
        <f>SUM(bahrain!G21,egypt!G21,jordan!G21,lebanon!G21,palestine!G21,sudan!G21,syria!G21,yemen!G21)</f>
        <v>232.78541979105262</v>
      </c>
      <c r="H21" s="42">
        <f>SUM(bahrain!H21,egypt!H21,jordan!H21,lebanon!H21,palestine!H21,sudan!H21,syria!H21,yemen!H21)</f>
        <v>494.82331310582026</v>
      </c>
      <c r="I21" s="42">
        <f>SUM(bahrain!I21,egypt!I21,jordan!I21,lebanon!I21,palestine!I21,sudan!I21,syria!I21,yemen!I21)</f>
        <v>332.521767022537</v>
      </c>
      <c r="J21" s="42">
        <f>SUM(bahrain!J21,egypt!J21,jordan!J21,lebanon!J21,palestine!J21,sudan!J21,syria!J21,yemen!J21)</f>
        <v>485.1456256528149</v>
      </c>
      <c r="K21" s="185">
        <f>SUM(bahrain!K21,egypt!K21,jordan!K21,lebanon!K21,palestine!K21,sudan!K21,syria!K21,yemen!K21)</f>
        <v>512.007488907047</v>
      </c>
      <c r="L21" s="43" t="s">
        <v>41</v>
      </c>
      <c r="N21" s="345">
        <f>B21+'oil exporter'!B21-all!B21</f>
        <v>0</v>
      </c>
      <c r="O21" s="345">
        <f>C21+'oil exporter'!C21-all!C21</f>
        <v>0</v>
      </c>
      <c r="P21" s="345">
        <f>D21+'oil exporter'!D21-all!D21</f>
        <v>0</v>
      </c>
      <c r="Q21" s="345">
        <f>E21+'oil exporter'!E21-all!E21</f>
        <v>0</v>
      </c>
      <c r="R21" s="345">
        <f>F21+'oil exporter'!F21-all!F21</f>
        <v>0</v>
      </c>
      <c r="S21" s="345">
        <f>G21+'oil exporter'!G21-all!G21</f>
        <v>0</v>
      </c>
      <c r="T21" s="345">
        <f>H21+'oil exporter'!H21-all!H21</f>
        <v>0</v>
      </c>
      <c r="U21" s="345">
        <f>I21+'oil exporter'!I21-all!I21</f>
        <v>0</v>
      </c>
      <c r="V21" s="345">
        <f>J21+'oil exporter'!J21-all!J21</f>
        <v>0</v>
      </c>
      <c r="W21" s="345">
        <f>K21+'oil exporter'!K21-all!K21</f>
        <v>0</v>
      </c>
    </row>
    <row r="22" spans="1:23" ht="12.75">
      <c r="A22" s="41" t="s">
        <v>42</v>
      </c>
      <c r="B22" s="42">
        <f>SUM(bahrain!B22,egypt!B22,jordan!B22,lebanon!B22,palestine!B22,sudan!B22,syria!B22,yemen!B22)</f>
        <v>227.34497007087924</v>
      </c>
      <c r="C22" s="42">
        <f>SUM(bahrain!C22,egypt!C22,jordan!C22,lebanon!C22,palestine!C22,sudan!C22,syria!C22,yemen!C22)</f>
        <v>374.1256624801148</v>
      </c>
      <c r="D22" s="42">
        <f>SUM(bahrain!D22,egypt!D22,jordan!D22,lebanon!D22,palestine!D22,sudan!D22,syria!D22,yemen!D22)</f>
        <v>442.4181748031443</v>
      </c>
      <c r="E22" s="42">
        <f>SUM(bahrain!E22,egypt!E22,jordan!E22,lebanon!E22,palestine!E22,sudan!E22,syria!E22,yemen!E22)</f>
        <v>473.29977895276204</v>
      </c>
      <c r="F22" s="185">
        <f>SUM(bahrain!F22,egypt!F22,jordan!F22,lebanon!F22,palestine!F22,sudan!F22,syria!F22,yemen!F22)</f>
        <v>412.80571687634983</v>
      </c>
      <c r="G22" s="42">
        <f>SUM(bahrain!G22,egypt!G22,jordan!G22,lebanon!G22,palestine!G22,sudan!G22,syria!G22,yemen!G22)</f>
        <v>34.06512536975441</v>
      </c>
      <c r="H22" s="42">
        <f>SUM(bahrain!H22,egypt!H22,jordan!H22,lebanon!H22,palestine!H22,sudan!H22,syria!H22,yemen!H22)</f>
        <v>33.3299584486208</v>
      </c>
      <c r="I22" s="42">
        <f>SUM(bahrain!I22,egypt!I22,jordan!I22,lebanon!I22,palestine!I22,sudan!I22,syria!I22,yemen!I22)</f>
        <v>31.159486336559006</v>
      </c>
      <c r="J22" s="42">
        <f>SUM(bahrain!J22,egypt!J22,jordan!J22,lebanon!J22,palestine!J22,sudan!J22,syria!J22,yemen!J22)</f>
        <v>31.11030935389059</v>
      </c>
      <c r="K22" s="185">
        <f>SUM(bahrain!K22,egypt!K22,jordan!K22,lebanon!K22,palestine!K22,sudan!K22,syria!K22,yemen!K22)</f>
        <v>27.626973303422847</v>
      </c>
      <c r="L22" s="43" t="s">
        <v>307</v>
      </c>
      <c r="N22" s="345">
        <f>B22+'oil exporter'!B22-all!B22</f>
        <v>0</v>
      </c>
      <c r="O22" s="345">
        <f>C22+'oil exporter'!C22-all!C22</f>
        <v>0</v>
      </c>
      <c r="P22" s="345">
        <f>D22+'oil exporter'!D22-all!D22</f>
        <v>0</v>
      </c>
      <c r="Q22" s="345">
        <f>E22+'oil exporter'!E22-all!E22</f>
        <v>0</v>
      </c>
      <c r="R22" s="345">
        <f>F22+'oil exporter'!F22-all!F22</f>
        <v>0</v>
      </c>
      <c r="S22" s="345">
        <f>G22+'oil exporter'!G22-all!G22</f>
        <v>0</v>
      </c>
      <c r="T22" s="345">
        <f>H22+'oil exporter'!H22-all!H22</f>
        <v>0</v>
      </c>
      <c r="U22" s="345">
        <f>I22+'oil exporter'!I22-all!I22</f>
        <v>0</v>
      </c>
      <c r="V22" s="345">
        <f>J22+'oil exporter'!J22-all!J22</f>
        <v>0</v>
      </c>
      <c r="W22" s="345">
        <f>K22+'oil exporter'!K22-all!K22</f>
        <v>0</v>
      </c>
    </row>
    <row r="23" spans="1:23" ht="12.75">
      <c r="A23" s="41" t="s">
        <v>44</v>
      </c>
      <c r="B23" s="42">
        <f>SUM(bahrain!B23,egypt!B23,jordan!B23,lebanon!B23,palestine!B23,sudan!B23,syria!B23,yemen!B23)</f>
        <v>4054.5024213315164</v>
      </c>
      <c r="C23" s="42">
        <f>SUM(bahrain!C23,egypt!C23,jordan!C23,lebanon!C23,palestine!C23,sudan!C23,syria!C23,yemen!C23)</f>
        <v>6373.320513743267</v>
      </c>
      <c r="D23" s="42">
        <f>SUM(bahrain!D23,egypt!D23,jordan!D23,lebanon!D23,palestine!D23,sudan!D23,syria!D23,yemen!D23)</f>
        <v>5542.448243912891</v>
      </c>
      <c r="E23" s="42">
        <f>SUM(bahrain!E23,egypt!E23,jordan!E23,lebanon!E23,palestine!E23,sudan!E23,syria!E23,yemen!E23)</f>
        <v>6795.529939139608</v>
      </c>
      <c r="F23" s="185">
        <f>SUM(bahrain!F23,egypt!F23,jordan!F23,lebanon!F23,palestine!F23,sudan!F23,syria!F23,yemen!F23)</f>
        <v>6233.168056766749</v>
      </c>
      <c r="G23" s="42">
        <f>SUM(bahrain!G23,egypt!G23,jordan!G23,lebanon!G23,palestine!G23,sudan!G23,syria!G23,yemen!G23)</f>
        <v>4266.339884155558</v>
      </c>
      <c r="H23" s="42">
        <f>SUM(bahrain!H23,egypt!H23,jordan!H23,lebanon!H23,palestine!H23,sudan!H23,syria!H23,yemen!H23)</f>
        <v>4165.256929408837</v>
      </c>
      <c r="I23" s="42">
        <f>SUM(bahrain!I23,egypt!I23,jordan!I23,lebanon!I23,palestine!I23,sudan!I23,syria!I23,yemen!I23)</f>
        <v>2267.141688214768</v>
      </c>
      <c r="J23" s="42">
        <f>SUM(bahrain!J23,egypt!J23,jordan!J23,lebanon!J23,palestine!J23,sudan!J23,syria!J23,yemen!J23)</f>
        <v>3941.9069753885237</v>
      </c>
      <c r="K23" s="185">
        <f>SUM(bahrain!K23,egypt!K23,jordan!K23,lebanon!K23,palestine!K23,sudan!K23,syria!K23,yemen!K23)</f>
        <v>2957.9071657510935</v>
      </c>
      <c r="L23" s="43" t="s">
        <v>308</v>
      </c>
      <c r="N23" s="345">
        <f>B23+'oil exporter'!B23-all!B23</f>
        <v>0</v>
      </c>
      <c r="O23" s="345">
        <f>C23+'oil exporter'!C23-all!C23</f>
        <v>0</v>
      </c>
      <c r="P23" s="345">
        <f>D23+'oil exporter'!D23-all!D23</f>
        <v>0</v>
      </c>
      <c r="Q23" s="345">
        <f>E23+'oil exporter'!E23-all!E23</f>
        <v>0</v>
      </c>
      <c r="R23" s="345">
        <f>F23+'oil exporter'!F23-all!F23</f>
        <v>0</v>
      </c>
      <c r="S23" s="345">
        <f>G23+'oil exporter'!G23-all!G23</f>
        <v>0</v>
      </c>
      <c r="T23" s="345">
        <f>H23+'oil exporter'!H23-all!H23</f>
        <v>0</v>
      </c>
      <c r="U23" s="345">
        <f>I23+'oil exporter'!I23-all!I23</f>
        <v>0</v>
      </c>
      <c r="V23" s="345">
        <f>J23+'oil exporter'!J23-all!J23</f>
        <v>0</v>
      </c>
      <c r="W23" s="345">
        <f>K23+'oil exporter'!K23-all!K23</f>
        <v>0</v>
      </c>
    </row>
    <row r="24" spans="1:23" ht="12.75">
      <c r="A24" s="44" t="s">
        <v>46</v>
      </c>
      <c r="B24" s="42">
        <f>SUM(bahrain!B24,egypt!B24,jordan!B24,lebanon!B24,palestine!B24,sudan!B24,syria!B24,yemen!B24)</f>
        <v>4.136286511726607</v>
      </c>
      <c r="C24" s="42">
        <f>SUM(bahrain!C24,egypt!C24,jordan!C24,lebanon!C24,palestine!C24,sudan!C24,syria!C24,yemen!C24)</f>
        <v>13.263336566907821</v>
      </c>
      <c r="D24" s="42">
        <f>SUM(bahrain!D24,egypt!D24,jordan!D24,lebanon!D24,palestine!D24,sudan!D24,syria!D24,yemen!D24)</f>
        <v>8.709274246681892</v>
      </c>
      <c r="E24" s="42">
        <f>SUM(bahrain!E24,egypt!E24,jordan!E24,lebanon!E24,palestine!E24,sudan!E24,syria!E24,yemen!E24)</f>
        <v>14.03759537021261</v>
      </c>
      <c r="F24" s="185">
        <f>SUM(bahrain!F24,egypt!F24,jordan!F24,lebanon!F24,palestine!F24,sudan!F24,syria!F24,yemen!F24)</f>
        <v>13.46805675570265</v>
      </c>
      <c r="G24" s="42">
        <f>SUM(bahrain!G24,egypt!G24,jordan!G24,lebanon!G24,palestine!G24,sudan!G24,syria!G24,yemen!G24)</f>
        <v>1.2606946717361973</v>
      </c>
      <c r="H24" s="42">
        <f>SUM(bahrain!H24,egypt!H24,jordan!H24,lebanon!H24,palestine!H24,sudan!H24,syria!H24,yemen!H24)</f>
        <v>0.4869114105596567</v>
      </c>
      <c r="I24" s="42">
        <f>SUM(bahrain!I24,egypt!I24,jordan!I24,lebanon!I24,palestine!I24,sudan!I24,syria!I24,yemen!I24)</f>
        <v>2.254233050486868</v>
      </c>
      <c r="J24" s="42">
        <f>SUM(bahrain!J24,egypt!J24,jordan!J24,lebanon!J24,palestine!J24,sudan!J24,syria!J24,yemen!J24)</f>
        <v>0.06977232273714445</v>
      </c>
      <c r="K24" s="185">
        <f>SUM(bahrain!K24,egypt!K24,jordan!K24,lebanon!K24,palestine!K24,sudan!K24,syria!K24,yemen!K24)</f>
        <v>1.4532075364238413</v>
      </c>
      <c r="L24" s="45" t="s">
        <v>309</v>
      </c>
      <c r="N24" s="345">
        <f>B24+'oil exporter'!B24-all!B24</f>
        <v>0</v>
      </c>
      <c r="O24" s="345">
        <f>C24+'oil exporter'!C24-all!C24</f>
        <v>0</v>
      </c>
      <c r="P24" s="345">
        <f>D24+'oil exporter'!D24-all!D24</f>
        <v>0</v>
      </c>
      <c r="Q24" s="345">
        <f>E24+'oil exporter'!E24-all!E24</f>
        <v>0</v>
      </c>
      <c r="R24" s="345">
        <f>F24+'oil exporter'!F24-all!F24</f>
        <v>0</v>
      </c>
      <c r="S24" s="345">
        <f>G24+'oil exporter'!G24-all!G24</f>
        <v>0</v>
      </c>
      <c r="T24" s="345">
        <f>H24+'oil exporter'!H24-all!H24</f>
        <v>0</v>
      </c>
      <c r="U24" s="345">
        <f>I24+'oil exporter'!I24-all!I24</f>
        <v>0</v>
      </c>
      <c r="V24" s="345">
        <f>J24+'oil exporter'!J24-all!J24</f>
        <v>0</v>
      </c>
      <c r="W24" s="345">
        <f>K24+'oil exporter'!K24-all!K24</f>
        <v>0</v>
      </c>
    </row>
    <row r="25" spans="1:23" ht="12.75">
      <c r="A25" s="41" t="s">
        <v>48</v>
      </c>
      <c r="B25" s="42">
        <f>SUM(bahrain!B25,egypt!B25,jordan!B25,lebanon!B25,palestine!B25,sudan!B25,syria!B25,yemen!B25)</f>
        <v>1322.9577103932202</v>
      </c>
      <c r="C25" s="42">
        <f>SUM(bahrain!C25,egypt!C25,jordan!C25,lebanon!C25,palestine!C25,sudan!C25,syria!C25,yemen!C25)</f>
        <v>1991.1827851304001</v>
      </c>
      <c r="D25" s="42">
        <f>SUM(bahrain!D25,egypt!D25,jordan!D25,lebanon!D25,palestine!D25,sudan!D25,syria!D25,yemen!D25)</f>
        <v>1955.3014438439684</v>
      </c>
      <c r="E25" s="42">
        <f>SUM(bahrain!E25,egypt!E25,jordan!E25,lebanon!E25,palestine!E25,sudan!E25,syria!E25,yemen!E25)</f>
        <v>2270.7004985166186</v>
      </c>
      <c r="F25" s="185">
        <f>SUM(bahrain!F25,egypt!F25,jordan!F25,lebanon!F25,palestine!F25,sudan!F25,syria!F25,yemen!F25)</f>
        <v>3032.050495313477</v>
      </c>
      <c r="G25" s="42">
        <f>SUM(bahrain!G25,egypt!G25,jordan!G25,lebanon!G25,palestine!G25,sudan!G25,syria!G25,yemen!G25)</f>
        <v>719.4947473251681</v>
      </c>
      <c r="H25" s="42">
        <f>SUM(bahrain!H25,egypt!H25,jordan!H25,lebanon!H25,palestine!H25,sudan!H25,syria!H25,yemen!H25)</f>
        <v>1968.8945978966142</v>
      </c>
      <c r="I25" s="42">
        <f>SUM(bahrain!I25,egypt!I25,jordan!I25,lebanon!I25,palestine!I25,sudan!I25,syria!I25,yemen!I25)</f>
        <v>846.5539843171404</v>
      </c>
      <c r="J25" s="42">
        <f>SUM(bahrain!J25,egypt!J25,jordan!J25,lebanon!J25,palestine!J25,sudan!J25,syria!J25,yemen!J25)</f>
        <v>1156.4971509130307</v>
      </c>
      <c r="K25" s="185">
        <f>SUM(bahrain!K25,egypt!K25,jordan!K25,lebanon!K25,palestine!K25,sudan!K25,syria!K25,yemen!K25)</f>
        <v>945.1546385044267</v>
      </c>
      <c r="L25" s="43" t="s">
        <v>49</v>
      </c>
      <c r="N25" s="345">
        <f>B25+'oil exporter'!B25-all!B25</f>
        <v>0</v>
      </c>
      <c r="O25" s="345">
        <f>C25+'oil exporter'!C25-all!C25</f>
        <v>0</v>
      </c>
      <c r="P25" s="345">
        <f>D25+'oil exporter'!D25-all!D25</f>
        <v>0</v>
      </c>
      <c r="Q25" s="345">
        <f>E25+'oil exporter'!E25-all!E25</f>
        <v>0</v>
      </c>
      <c r="R25" s="345">
        <f>F25+'oil exporter'!F25-all!F25</f>
        <v>0</v>
      </c>
      <c r="S25" s="345">
        <f>G25+'oil exporter'!G25-all!G25</f>
        <v>0</v>
      </c>
      <c r="T25" s="345">
        <f>H25+'oil exporter'!H25-all!H25</f>
        <v>0</v>
      </c>
      <c r="U25" s="345">
        <f>I25+'oil exporter'!I25-all!I25</f>
        <v>0</v>
      </c>
      <c r="V25" s="345">
        <f>J25+'oil exporter'!J25-all!J25</f>
        <v>0</v>
      </c>
      <c r="W25" s="345">
        <f>K25+'oil exporter'!K25-all!K25</f>
        <v>0</v>
      </c>
    </row>
    <row r="26" spans="1:23" ht="12.75">
      <c r="A26" s="41" t="s">
        <v>50</v>
      </c>
      <c r="B26" s="42">
        <f>SUM(bahrain!B26,egypt!B26,jordan!B26,lebanon!B26,palestine!B26,sudan!B26,syria!B26,yemen!B26)</f>
        <v>79.68345223108733</v>
      </c>
      <c r="C26" s="42">
        <f>SUM(bahrain!C26,egypt!C26,jordan!C26,lebanon!C26,palestine!C26,sudan!C26,syria!C26,yemen!C26)</f>
        <v>143.41409355556036</v>
      </c>
      <c r="D26" s="42">
        <f>SUM(bahrain!D26,egypt!D26,jordan!D26,lebanon!D26,palestine!D26,sudan!D26,syria!D26,yemen!D26)</f>
        <v>157.75310504551803</v>
      </c>
      <c r="E26" s="42">
        <f>SUM(bahrain!E26,egypt!E26,jordan!E26,lebanon!E26,palestine!E26,sudan!E26,syria!E26,yemen!E26)</f>
        <v>188.5791585866889</v>
      </c>
      <c r="F26" s="185">
        <f>SUM(bahrain!F26,egypt!F26,jordan!F26,lebanon!F26,palestine!F26,sudan!F26,syria!F26,yemen!F26)</f>
        <v>203.98172478383725</v>
      </c>
      <c r="G26" s="42">
        <f>SUM(bahrain!G26,egypt!G26,jordan!G26,lebanon!G26,palestine!G26,sudan!G26,syria!G26,yemen!G26)</f>
        <v>46.04732345854515</v>
      </c>
      <c r="H26" s="42">
        <f>SUM(bahrain!H26,egypt!H26,jordan!H26,lebanon!H26,palestine!H26,sudan!H26,syria!H26,yemen!H26)</f>
        <v>96.83388323293823</v>
      </c>
      <c r="I26" s="42">
        <f>SUM(bahrain!I26,egypt!I26,jordan!I26,lebanon!I26,palestine!I26,sudan!I26,syria!I26,yemen!I26)</f>
        <v>67.76420527843744</v>
      </c>
      <c r="J26" s="42">
        <f>SUM(bahrain!J26,egypt!J26,jordan!J26,lebanon!J26,palestine!J26,sudan!J26,syria!J26,yemen!J26)</f>
        <v>106.3793410036077</v>
      </c>
      <c r="K26" s="185">
        <f>SUM(bahrain!K26,egypt!K26,jordan!K26,lebanon!K26,palestine!K26,sudan!K26,syria!K26,yemen!K26)</f>
        <v>98.1568416433107</v>
      </c>
      <c r="L26" s="43" t="s">
        <v>51</v>
      </c>
      <c r="N26" s="345">
        <f>B26+'oil exporter'!B26-all!B26</f>
        <v>0</v>
      </c>
      <c r="O26" s="345">
        <f>C26+'oil exporter'!C26-all!C26</f>
        <v>0</v>
      </c>
      <c r="P26" s="345">
        <f>D26+'oil exporter'!D26-all!D26</f>
        <v>0</v>
      </c>
      <c r="Q26" s="345">
        <f>E26+'oil exporter'!E26-all!E26</f>
        <v>0</v>
      </c>
      <c r="R26" s="345">
        <f>F26+'oil exporter'!F26-all!F26</f>
        <v>0</v>
      </c>
      <c r="S26" s="345">
        <f>G26+'oil exporter'!G26-all!G26</f>
        <v>0</v>
      </c>
      <c r="T26" s="345">
        <f>H26+'oil exporter'!H26-all!H26</f>
        <v>0</v>
      </c>
      <c r="U26" s="345">
        <f>I26+'oil exporter'!I26-all!I26</f>
        <v>0</v>
      </c>
      <c r="V26" s="345">
        <f>J26+'oil exporter'!J26-all!J26</f>
        <v>0</v>
      </c>
      <c r="W26" s="345">
        <f>K26+'oil exporter'!K26-all!K26</f>
        <v>0</v>
      </c>
    </row>
    <row r="27" spans="1:23" ht="12.75">
      <c r="A27" s="41" t="s">
        <v>52</v>
      </c>
      <c r="B27" s="42">
        <f>SUM(bahrain!B27,egypt!B27,jordan!B27,lebanon!B27,palestine!B27,sudan!B27,syria!B27,yemen!B27)</f>
        <v>821.4586816210486</v>
      </c>
      <c r="C27" s="42">
        <f>SUM(bahrain!C27,egypt!C27,jordan!C27,lebanon!C27,palestine!C27,sudan!C27,syria!C27,yemen!C27)</f>
        <v>1531.1414686548624</v>
      </c>
      <c r="D27" s="42">
        <f>SUM(bahrain!D27,egypt!D27,jordan!D27,lebanon!D27,palestine!D27,sudan!D27,syria!D27,yemen!D27)</f>
        <v>1540.4546024375431</v>
      </c>
      <c r="E27" s="42">
        <f>SUM(bahrain!E27,egypt!E27,jordan!E27,lebanon!E27,palestine!E27,sudan!E27,syria!E27,yemen!E27)</f>
        <v>1638.3051777294695</v>
      </c>
      <c r="F27" s="185">
        <f>SUM(bahrain!F27,egypt!F27,jordan!F27,lebanon!F27,palestine!F27,sudan!F27,syria!F27,yemen!F27)</f>
        <v>1815.7711281139605</v>
      </c>
      <c r="G27" s="42">
        <f>SUM(bahrain!G27,egypt!G27,jordan!G27,lebanon!G27,palestine!G27,sudan!G27,syria!G27,yemen!G27)</f>
        <v>1372.9054850195746</v>
      </c>
      <c r="H27" s="42">
        <f>SUM(bahrain!H27,egypt!H27,jordan!H27,lebanon!H27,palestine!H27,sudan!H27,syria!H27,yemen!H27)</f>
        <v>2088.6197232544787</v>
      </c>
      <c r="I27" s="42">
        <f>SUM(bahrain!I27,egypt!I27,jordan!I27,lebanon!I27,palestine!I27,sudan!I27,syria!I27,yemen!I27)</f>
        <v>1966.9428716420819</v>
      </c>
      <c r="J27" s="42">
        <f>SUM(bahrain!J27,egypt!J27,jordan!J27,lebanon!J27,palestine!J27,sudan!J27,syria!J27,yemen!J27)</f>
        <v>2035.8967786169421</v>
      </c>
      <c r="K27" s="185">
        <f>SUM(bahrain!K27,egypt!K27,jordan!K27,lebanon!K27,palestine!K27,sudan!K27,syria!K27,yemen!K27)</f>
        <v>1427.265065969211</v>
      </c>
      <c r="L27" s="43" t="s">
        <v>310</v>
      </c>
      <c r="N27" s="345">
        <f>B27+'oil exporter'!B27-all!B27</f>
        <v>0</v>
      </c>
      <c r="O27" s="345">
        <f>C27+'oil exporter'!C27-all!C27</f>
        <v>0</v>
      </c>
      <c r="P27" s="345">
        <f>D27+'oil exporter'!D27-all!D27</f>
        <v>0</v>
      </c>
      <c r="Q27" s="345">
        <f>E27+'oil exporter'!E27-all!E27</f>
        <v>0</v>
      </c>
      <c r="R27" s="345">
        <f>F27+'oil exporter'!F27-all!F27</f>
        <v>0</v>
      </c>
      <c r="S27" s="345">
        <f>G27+'oil exporter'!G27-all!G27</f>
        <v>0</v>
      </c>
      <c r="T27" s="345">
        <f>H27+'oil exporter'!H27-all!H27</f>
        <v>0</v>
      </c>
      <c r="U27" s="345">
        <f>I27+'oil exporter'!I27-all!I27</f>
        <v>0</v>
      </c>
      <c r="V27" s="345">
        <f>J27+'oil exporter'!J27-all!J27</f>
        <v>0</v>
      </c>
      <c r="W27" s="345">
        <f>K27+'oil exporter'!K27-all!K27</f>
        <v>0</v>
      </c>
    </row>
    <row r="28" spans="1:23" ht="12.75">
      <c r="A28" s="41" t="s">
        <v>54</v>
      </c>
      <c r="B28" s="42">
        <f>SUM(bahrain!B28,egypt!B28,jordan!B28,lebanon!B28,palestine!B28,sudan!B28,syria!B28,yemen!B28)</f>
        <v>1020.6587037152904</v>
      </c>
      <c r="C28" s="42">
        <f>SUM(bahrain!C28,egypt!C28,jordan!C28,lebanon!C28,palestine!C28,sudan!C28,syria!C28,yemen!C28)</f>
        <v>1199.5759979203433</v>
      </c>
      <c r="D28" s="42">
        <f>SUM(bahrain!D28,egypt!D28,jordan!D28,lebanon!D28,palestine!D28,sudan!D28,syria!D28,yemen!D28)</f>
        <v>1184.7491124240175</v>
      </c>
      <c r="E28" s="42">
        <f>SUM(bahrain!E28,egypt!E28,jordan!E28,lebanon!E28,palestine!E28,sudan!E28,syria!E28,yemen!E28)</f>
        <v>1139.775933588108</v>
      </c>
      <c r="F28" s="185">
        <f>SUM(bahrain!F28,egypt!F28,jordan!F28,lebanon!F28,palestine!F28,sudan!F28,syria!F28,yemen!F28)</f>
        <v>937.5279371325321</v>
      </c>
      <c r="G28" s="42">
        <f>SUM(bahrain!G28,egypt!G28,jordan!G28,lebanon!G28,palestine!G28,sudan!G28,syria!G28,yemen!G28)</f>
        <v>26.298323750343783</v>
      </c>
      <c r="H28" s="42">
        <f>SUM(bahrain!H28,egypt!H28,jordan!H28,lebanon!H28,palestine!H28,sudan!H28,syria!H28,yemen!H28)</f>
        <v>54.032098244126885</v>
      </c>
      <c r="I28" s="42">
        <f>SUM(bahrain!I28,egypt!I28,jordan!I28,lebanon!I28,palestine!I28,sudan!I28,syria!I28,yemen!I28)</f>
        <v>56.93167601023533</v>
      </c>
      <c r="J28" s="42">
        <f>SUM(bahrain!J28,egypt!J28,jordan!J28,lebanon!J28,palestine!J28,sudan!J28,syria!J28,yemen!J28)</f>
        <v>58.311733503942826</v>
      </c>
      <c r="K28" s="185">
        <f>SUM(bahrain!K28,egypt!K28,jordan!K28,lebanon!K28,palestine!K28,sudan!K28,syria!K28,yemen!K28)</f>
        <v>62.81203852636798</v>
      </c>
      <c r="L28" s="43" t="s">
        <v>55</v>
      </c>
      <c r="N28" s="345">
        <f>B28+'oil exporter'!B28-all!B28</f>
        <v>0</v>
      </c>
      <c r="O28" s="345">
        <f>C28+'oil exporter'!C28-all!C28</f>
        <v>0</v>
      </c>
      <c r="P28" s="345">
        <f>D28+'oil exporter'!D28-all!D28</f>
        <v>0</v>
      </c>
      <c r="Q28" s="345">
        <f>E28+'oil exporter'!E28-all!E28</f>
        <v>0</v>
      </c>
      <c r="R28" s="345">
        <f>F28+'oil exporter'!F28-all!F28</f>
        <v>0</v>
      </c>
      <c r="S28" s="345">
        <f>G28+'oil exporter'!G28-all!G28</f>
        <v>0</v>
      </c>
      <c r="T28" s="345">
        <f>H28+'oil exporter'!H28-all!H28</f>
        <v>0</v>
      </c>
      <c r="U28" s="345">
        <f>I28+'oil exporter'!I28-all!I28</f>
        <v>0</v>
      </c>
      <c r="V28" s="345">
        <f>J28+'oil exporter'!J28-all!J28</f>
        <v>0</v>
      </c>
      <c r="W28" s="345">
        <f>K28+'oil exporter'!K28-all!K28</f>
        <v>0</v>
      </c>
    </row>
    <row r="29" spans="1:23" s="16" customFormat="1" ht="25.5">
      <c r="A29" s="46" t="s">
        <v>284</v>
      </c>
      <c r="B29" s="42">
        <f>SUM(bahrain!B29,egypt!B29,jordan!B29,lebanon!B29,palestine!B29,sudan!B29,syria!B29,yemen!B29)</f>
        <v>2269.1667326201514</v>
      </c>
      <c r="C29" s="42">
        <f>SUM(bahrain!C29,egypt!C29,jordan!C29,lebanon!C29,palestine!C29,sudan!C29,syria!C29,yemen!C29)</f>
        <v>3872.233899428171</v>
      </c>
      <c r="D29" s="42">
        <f>SUM(bahrain!D29,egypt!D29,jordan!D29,lebanon!D29,palestine!D29,sudan!D29,syria!D29,yemen!D29)</f>
        <v>2545.463955874619</v>
      </c>
      <c r="E29" s="42">
        <f>SUM(bahrain!E29,egypt!E29,jordan!E29,lebanon!E29,palestine!E29,sudan!E29,syria!E29,yemen!E29)</f>
        <v>3206.042668190312</v>
      </c>
      <c r="F29" s="185">
        <f>SUM(bahrain!F29,egypt!F29,jordan!F29,lebanon!F29,palestine!F29,sudan!F29,syria!F29,yemen!F29)</f>
        <v>2420.295027745982</v>
      </c>
      <c r="G29" s="42">
        <f>SUM(bahrain!G29,egypt!G29,jordan!G29,lebanon!G29,palestine!G29,sudan!G29,syria!G29,yemen!G29)</f>
        <v>624.2319451287751</v>
      </c>
      <c r="H29" s="42">
        <f>SUM(bahrain!H29,egypt!H29,jordan!H29,lebanon!H29,palestine!H29,sudan!H29,syria!H29,yemen!H29)</f>
        <v>1269.0390943736054</v>
      </c>
      <c r="I29" s="42">
        <f>SUM(bahrain!I29,egypt!I29,jordan!I29,lebanon!I29,palestine!I29,sudan!I29,syria!I29,yemen!I29)</f>
        <v>1132.402148776023</v>
      </c>
      <c r="J29" s="42">
        <f>SUM(bahrain!J29,egypt!J29,jordan!J29,lebanon!J29,palestine!J29,sudan!J29,syria!J29,yemen!J29)</f>
        <v>1114.6602355467646</v>
      </c>
      <c r="K29" s="185">
        <f>SUM(bahrain!K29,egypt!K29,jordan!K29,lebanon!K29,palestine!K29,sudan!K29,syria!K29,yemen!K29)</f>
        <v>1237.0136449215818</v>
      </c>
      <c r="L29" s="47" t="s">
        <v>57</v>
      </c>
      <c r="M29" s="15"/>
      <c r="N29" s="345">
        <f>B29+'oil exporter'!B29-all!B29</f>
        <v>0</v>
      </c>
      <c r="O29" s="345">
        <f>C29+'oil exporter'!C29-all!C29</f>
        <v>0</v>
      </c>
      <c r="P29" s="345">
        <f>D29+'oil exporter'!D29-all!D29</f>
        <v>0</v>
      </c>
      <c r="Q29" s="345">
        <f>E29+'oil exporter'!E29-all!E29</f>
        <v>0</v>
      </c>
      <c r="R29" s="345">
        <f>F29+'oil exporter'!F29-all!F29</f>
        <v>0</v>
      </c>
      <c r="S29" s="345">
        <f>G29+'oil exporter'!G29-all!G29</f>
        <v>0</v>
      </c>
      <c r="T29" s="345">
        <f>H29+'oil exporter'!H29-all!H29</f>
        <v>0</v>
      </c>
      <c r="U29" s="345">
        <f>I29+'oil exporter'!I29-all!I29</f>
        <v>0</v>
      </c>
      <c r="V29" s="345">
        <f>J29+'oil exporter'!J29-all!J29</f>
        <v>0</v>
      </c>
      <c r="W29" s="345">
        <f>K29+'oil exporter'!K29-all!K29</f>
        <v>0</v>
      </c>
    </row>
    <row r="30" spans="1:23" ht="14.25">
      <c r="A30" s="48" t="s">
        <v>58</v>
      </c>
      <c r="B30" s="21">
        <f>SUM(bahrain!B30,egypt!B30,jordan!B30,lebanon!B30,palestine!B30,sudan!B30,syria!B30,yemen!B30)</f>
        <v>1873.8836143925275</v>
      </c>
      <c r="C30" s="21">
        <f>SUM(bahrain!C30,egypt!C30,jordan!C30,lebanon!C30,palestine!C30,sudan!C30,syria!C30,yemen!C30)</f>
        <v>3312.0374334106286</v>
      </c>
      <c r="D30" s="21">
        <f>SUM(bahrain!D30,egypt!D30,jordan!D30,lebanon!D30,palestine!D30,sudan!D30,syria!D30,yemen!D30)</f>
        <v>1707.9894994761485</v>
      </c>
      <c r="E30" s="21">
        <f>SUM(bahrain!E30,egypt!E30,jordan!E30,lebanon!E30,palestine!E30,sudan!E30,syria!E30,yemen!E30)</f>
        <v>3069.821813098352</v>
      </c>
      <c r="F30" s="178">
        <f>SUM(bahrain!F30,egypt!F30,jordan!F30,lebanon!F30,palestine!F30,sudan!F30,syria!F30,yemen!F30)</f>
        <v>1448.2838087470361</v>
      </c>
      <c r="G30" s="21">
        <f>SUM(bahrain!G30,egypt!G30,jordan!G30,lebanon!G30,palestine!G30,sudan!G30,syria!G30,yemen!G30)</f>
        <v>247.8102152652385</v>
      </c>
      <c r="H30" s="21">
        <f>SUM(bahrain!H30,egypt!H30,jordan!H30,lebanon!H30,palestine!H30,sudan!H30,syria!H30,yemen!H30)</f>
        <v>500.6485598399652</v>
      </c>
      <c r="I30" s="21">
        <f>SUM(bahrain!I30,egypt!I30,jordan!I30,lebanon!I30,palestine!I30,sudan!I30,syria!I30,yemen!I30)</f>
        <v>394.1444353976509</v>
      </c>
      <c r="J30" s="21">
        <f>SUM(bahrain!J30,egypt!J30,jordan!J30,lebanon!J30,palestine!J30,sudan!J30,syria!J30,yemen!J30)</f>
        <v>404.3282641378477</v>
      </c>
      <c r="K30" s="178">
        <f>SUM(bahrain!K30,egypt!K30,jordan!K30,lebanon!K30,palestine!K30,sudan!K30,syria!K30,yemen!K30)</f>
        <v>688.6107967896742</v>
      </c>
      <c r="L30" s="49" t="s">
        <v>59</v>
      </c>
      <c r="N30" s="345">
        <f>B30+'oil exporter'!B30-all!B30</f>
        <v>0</v>
      </c>
      <c r="O30" s="345">
        <f>C30+'oil exporter'!C30-all!C30</f>
        <v>0</v>
      </c>
      <c r="P30" s="345">
        <f>D30+'oil exporter'!D30-all!D30</f>
        <v>0</v>
      </c>
      <c r="Q30" s="345">
        <f>E30+'oil exporter'!E30-all!E30</f>
        <v>0</v>
      </c>
      <c r="R30" s="345">
        <f>F30+'oil exporter'!F30-all!F30</f>
        <v>0</v>
      </c>
      <c r="S30" s="345">
        <f>G30+'oil exporter'!G30-all!G30</f>
        <v>0</v>
      </c>
      <c r="T30" s="345">
        <f>H30+'oil exporter'!H30-all!H30</f>
        <v>0</v>
      </c>
      <c r="U30" s="345">
        <f>I30+'oil exporter'!I30-all!I30</f>
        <v>0</v>
      </c>
      <c r="V30" s="345">
        <f>J30+'oil exporter'!J30-all!J30</f>
        <v>0</v>
      </c>
      <c r="W30" s="345">
        <f>K30+'oil exporter'!K30-all!K30</f>
        <v>0</v>
      </c>
    </row>
    <row r="31" spans="1:23" ht="12.75">
      <c r="A31" s="44" t="s">
        <v>60</v>
      </c>
      <c r="B31" s="116">
        <f>SUM(bahrain!B31,egypt!B31,jordan!B31,lebanon!B31,palestine!B31,sudan!B31,syria!B31,yemen!B31)</f>
        <v>201.43212231686792</v>
      </c>
      <c r="C31" s="116">
        <f>SUM(bahrain!C31,egypt!C31,jordan!C31,lebanon!C31,palestine!C31,sudan!C31,syria!C31,yemen!C31)</f>
        <v>132.6362440266091</v>
      </c>
      <c r="D31" s="116">
        <f>SUM(bahrain!D31,egypt!D31,jordan!D31,lebanon!D31,palestine!D31,sudan!D31,syria!D31,yemen!D31)</f>
        <v>131.76804787322584</v>
      </c>
      <c r="E31" s="116">
        <f>SUM(bahrain!E31,egypt!E31,jordan!E31,lebanon!E31,palestine!E31,sudan!E31,syria!E31,yemen!E31)</f>
        <v>435.36828629713017</v>
      </c>
      <c r="F31" s="256">
        <f>SUM(bahrain!F31,egypt!F31,jordan!F31,lebanon!F31,palestine!F31,sudan!F31,syria!F31,yemen!F31)</f>
        <v>111.9600690908744</v>
      </c>
      <c r="G31" s="50">
        <f>SUM(bahrain!G31,egypt!G31,jordan!G31,lebanon!G31,palestine!G31,sudan!G31,syria!G31,yemen!G31)</f>
        <v>126.85947613953442</v>
      </c>
      <c r="H31" s="50">
        <f>SUM(bahrain!H31,egypt!H31,jordan!H31,lebanon!H31,palestine!H31,sudan!H31,syria!H31,yemen!H31)</f>
        <v>201.280409383986</v>
      </c>
      <c r="I31" s="50">
        <f>SUM(bahrain!I31,egypt!I31,jordan!I31,lebanon!I31,palestine!I31,sudan!I31,syria!I31,yemen!I31)</f>
        <v>164.07741133554347</v>
      </c>
      <c r="J31" s="50">
        <f>SUM(bahrain!J31,egypt!J31,jordan!J31,lebanon!J31,palestine!J31,sudan!J31,syria!J31,yemen!J31)</f>
        <v>143.8407083462742</v>
      </c>
      <c r="K31" s="186">
        <f>SUM(bahrain!K31,egypt!K31,jordan!K31,lebanon!K31,palestine!K31,sudan!K31,syria!K31,yemen!K31)</f>
        <v>164.46005658386258</v>
      </c>
      <c r="L31" s="45" t="s">
        <v>61</v>
      </c>
      <c r="N31" s="345">
        <f>B31+'oil exporter'!B31-all!B31</f>
        <v>0</v>
      </c>
      <c r="O31" s="345">
        <f>C31+'oil exporter'!C31-all!C31</f>
        <v>0</v>
      </c>
      <c r="P31" s="345">
        <f>D31+'oil exporter'!D31-all!D31</f>
        <v>0</v>
      </c>
      <c r="Q31" s="345">
        <f>E31+'oil exporter'!E31-all!E31</f>
        <v>0</v>
      </c>
      <c r="R31" s="345">
        <f>F31+'oil exporter'!F31-all!F31</f>
        <v>0</v>
      </c>
      <c r="S31" s="345">
        <f>G31+'oil exporter'!G31-all!G31</f>
        <v>0</v>
      </c>
      <c r="T31" s="345">
        <f>H31+'oil exporter'!H31-all!H31</f>
        <v>0</v>
      </c>
      <c r="U31" s="345">
        <f>I31+'oil exporter'!I31-all!I31</f>
        <v>0</v>
      </c>
      <c r="V31" s="345">
        <f>J31+'oil exporter'!J31-all!J31</f>
        <v>0</v>
      </c>
      <c r="W31" s="345">
        <f>K31+'oil exporter'!K31-all!K31</f>
        <v>0</v>
      </c>
    </row>
    <row r="32" spans="1:23" ht="12.75">
      <c r="A32" s="44" t="s">
        <v>62</v>
      </c>
      <c r="B32" s="42">
        <f>SUM(bahrain!B32,egypt!B32,jordan!B32,lebanon!B32,palestine!B32,sudan!B32,syria!B32,yemen!B32)</f>
        <v>357.8567795113458</v>
      </c>
      <c r="C32" s="42">
        <f>SUM(bahrain!C32,egypt!C32,jordan!C32,lebanon!C32,palestine!C32,sudan!C32,syria!C32,yemen!C32)</f>
        <v>302.06338856399975</v>
      </c>
      <c r="D32" s="42">
        <f>SUM(bahrain!D32,egypt!D32,jordan!D32,lebanon!D32,palestine!D32,sudan!D32,syria!D32,yemen!D32)</f>
        <v>250.89652295205983</v>
      </c>
      <c r="E32" s="42">
        <f>SUM(bahrain!E32,egypt!E32,jordan!E32,lebanon!E32,palestine!E32,sudan!E32,syria!E32,yemen!E32)</f>
        <v>376.58881559248954</v>
      </c>
      <c r="F32" s="185">
        <f>SUM(bahrain!F32,egypt!F32,jordan!F32,lebanon!F32,palestine!F32,sudan!F32,syria!F32,yemen!F32)</f>
        <v>320.5895793153104</v>
      </c>
      <c r="G32" s="42">
        <f>SUM(bahrain!G32,egypt!G32,jordan!G32,lebanon!G32,palestine!G32,sudan!G32,syria!G32,yemen!G32)</f>
        <v>4.504067084567023</v>
      </c>
      <c r="H32" s="42">
        <f>SUM(bahrain!H32,egypt!H32,jordan!H32,lebanon!H32,palestine!H32,sudan!H32,syria!H32,yemen!H32)</f>
        <v>34.56465546825538</v>
      </c>
      <c r="I32" s="42">
        <f>SUM(bahrain!I32,egypt!I32,jordan!I32,lebanon!I32,palestine!I32,sudan!I32,syria!I32,yemen!I32)</f>
        <v>34.21386700460831</v>
      </c>
      <c r="J32" s="42">
        <f>SUM(bahrain!J32,egypt!J32,jordan!J32,lebanon!J32,palestine!J32,sudan!J32,syria!J32,yemen!J32)</f>
        <v>47.13822826614375</v>
      </c>
      <c r="K32" s="185">
        <f>SUM(bahrain!K32,egypt!K32,jordan!K32,lebanon!K32,palestine!K32,sudan!K32,syria!K32,yemen!K32)</f>
        <v>62.242442059027816</v>
      </c>
      <c r="L32" s="45" t="s">
        <v>63</v>
      </c>
      <c r="N32" s="345">
        <f>B32+'oil exporter'!B32-all!B32</f>
        <v>0</v>
      </c>
      <c r="O32" s="345">
        <f>C32+'oil exporter'!C32-all!C32</f>
        <v>0</v>
      </c>
      <c r="P32" s="345">
        <f>D32+'oil exporter'!D32-all!D32</f>
        <v>0</v>
      </c>
      <c r="Q32" s="345">
        <f>E32+'oil exporter'!E32-all!E32</f>
        <v>0</v>
      </c>
      <c r="R32" s="345">
        <f>F32+'oil exporter'!F32-all!F32</f>
        <v>0</v>
      </c>
      <c r="S32" s="345">
        <f>G32+'oil exporter'!G32-all!G32</f>
        <v>0</v>
      </c>
      <c r="T32" s="345">
        <f>H32+'oil exporter'!H32-all!H32</f>
        <v>0</v>
      </c>
      <c r="U32" s="345">
        <f>I32+'oil exporter'!I32-all!I32</f>
        <v>0</v>
      </c>
      <c r="V32" s="345">
        <f>J32+'oil exporter'!J32-all!J32</f>
        <v>0</v>
      </c>
      <c r="W32" s="345">
        <f>K32+'oil exporter'!K32-all!K32</f>
        <v>0</v>
      </c>
    </row>
    <row r="33" spans="1:23" s="16" customFormat="1" ht="12.75">
      <c r="A33" s="41" t="s">
        <v>64</v>
      </c>
      <c r="B33" s="42">
        <f>SUM(bahrain!B33,egypt!B33,jordan!B33,lebanon!B33,palestine!B33,sudan!B33,syria!B33,yemen!B33)</f>
        <v>309.8483572061955</v>
      </c>
      <c r="C33" s="42">
        <f>SUM(bahrain!C33,egypt!C33,jordan!C33,lebanon!C33,palestine!C33,sudan!C33,syria!C33,yemen!C33)</f>
        <v>505.5099906522447</v>
      </c>
      <c r="D33" s="42">
        <f>SUM(bahrain!D33,egypt!D33,jordan!D33,lebanon!D33,palestine!D33,sudan!D33,syria!D33,yemen!D33)</f>
        <v>215.85508033064565</v>
      </c>
      <c r="E33" s="42">
        <f>SUM(bahrain!E33,egypt!E33,jordan!E33,lebanon!E33,palestine!E33,sudan!E33,syria!E33,yemen!E33)</f>
        <v>269.4185898440981</v>
      </c>
      <c r="F33" s="185">
        <f>SUM(bahrain!F33,egypt!F33,jordan!F33,lebanon!F33,palestine!F33,sudan!F33,syria!F33,yemen!F33)</f>
        <v>256.7592751885572</v>
      </c>
      <c r="G33" s="42">
        <f>SUM(bahrain!G33,egypt!G33,jordan!G33,lebanon!G33,palestine!G33,sudan!G33,syria!G33,yemen!G33)</f>
        <v>27.315169898297906</v>
      </c>
      <c r="H33" s="42">
        <f>SUM(bahrain!H33,egypt!H33,jordan!H33,lebanon!H33,palestine!H33,sudan!H33,syria!H33,yemen!H33)</f>
        <v>24.394553066526967</v>
      </c>
      <c r="I33" s="42">
        <f>SUM(bahrain!I33,egypt!I33,jordan!I33,lebanon!I33,palestine!I33,sudan!I33,syria!I33,yemen!I33)</f>
        <v>19.35730718071526</v>
      </c>
      <c r="J33" s="42">
        <f>SUM(bahrain!J33,egypt!J33,jordan!J33,lebanon!J33,palestine!J33,sudan!J33,syria!J33,yemen!J33)</f>
        <v>19.746808619437463</v>
      </c>
      <c r="K33" s="185">
        <f>SUM(bahrain!K33,egypt!K33,jordan!K33,lebanon!K33,palestine!K33,sudan!K33,syria!K33,yemen!K33)</f>
        <v>21.057869709875703</v>
      </c>
      <c r="L33" s="43" t="s">
        <v>65</v>
      </c>
      <c r="M33" s="15"/>
      <c r="N33" s="345">
        <f>B33+'oil exporter'!B33-all!B33</f>
        <v>0</v>
      </c>
      <c r="O33" s="345">
        <f>C33+'oil exporter'!C33-all!C33</f>
        <v>0</v>
      </c>
      <c r="P33" s="345">
        <f>D33+'oil exporter'!D33-all!D33</f>
        <v>0</v>
      </c>
      <c r="Q33" s="345">
        <f>E33+'oil exporter'!E33-all!E33</f>
        <v>0</v>
      </c>
      <c r="R33" s="345">
        <f>F33+'oil exporter'!F33-all!F33</f>
        <v>0</v>
      </c>
      <c r="S33" s="345">
        <f>G33+'oil exporter'!G33-all!G33</f>
        <v>0</v>
      </c>
      <c r="T33" s="345">
        <f>H33+'oil exporter'!H33-all!H33</f>
        <v>0</v>
      </c>
      <c r="U33" s="345">
        <f>I33+'oil exporter'!I33-all!I33</f>
        <v>0</v>
      </c>
      <c r="V33" s="345">
        <f>J33+'oil exporter'!J33-all!J33</f>
        <v>0</v>
      </c>
      <c r="W33" s="345">
        <f>K33+'oil exporter'!K33-all!K33</f>
        <v>0</v>
      </c>
    </row>
    <row r="34" spans="1:23" s="16" customFormat="1" ht="12.75">
      <c r="A34" s="41" t="s">
        <v>66</v>
      </c>
      <c r="B34" s="42">
        <f>SUM(bahrain!B34,egypt!B34,jordan!B34,lebanon!B34,palestine!B34,sudan!B34,syria!B34,yemen!B34)</f>
        <v>125.17664008899122</v>
      </c>
      <c r="C34" s="42">
        <f>SUM(bahrain!C34,egypt!C34,jordan!C34,lebanon!C34,palestine!C34,sudan!C34,syria!C34,yemen!C34)</f>
        <v>215.95349314880124</v>
      </c>
      <c r="D34" s="42">
        <f>SUM(bahrain!D34,egypt!D34,jordan!D34,lebanon!D34,palestine!D34,sudan!D34,syria!D34,yemen!D34)</f>
        <v>365.11414556591177</v>
      </c>
      <c r="E34" s="42">
        <f>SUM(bahrain!E34,egypt!E34,jordan!E34,lebanon!E34,palestine!E34,sudan!E34,syria!E34,yemen!E34)</f>
        <v>374.67224168755376</v>
      </c>
      <c r="F34" s="185">
        <f>SUM(bahrain!F34,egypt!F34,jordan!F34,lebanon!F34,palestine!F34,sudan!F34,syria!F34,yemen!F34)</f>
        <v>256.77548663975625</v>
      </c>
      <c r="G34" s="42">
        <f>SUM(bahrain!G34,egypt!G34,jordan!G34,lebanon!G34,palestine!G34,sudan!G34,syria!G34,yemen!G34)</f>
        <v>22.78118597010879</v>
      </c>
      <c r="H34" s="42">
        <f>SUM(bahrain!H34,egypt!H34,jordan!H34,lebanon!H34,palestine!H34,sudan!H34,syria!H34,yemen!H34)</f>
        <v>71.6397747563828</v>
      </c>
      <c r="I34" s="42">
        <f>SUM(bahrain!I34,egypt!I34,jordan!I34,lebanon!I34,palestine!I34,sudan!I34,syria!I34,yemen!I34)</f>
        <v>45.59281351276904</v>
      </c>
      <c r="J34" s="42">
        <f>SUM(bahrain!J34,egypt!J34,jordan!J34,lebanon!J34,palestine!J34,sudan!J34,syria!J34,yemen!J34)</f>
        <v>62.71370755033817</v>
      </c>
      <c r="K34" s="185">
        <f>SUM(bahrain!K34,egypt!K34,jordan!K34,lebanon!K34,palestine!K34,sudan!K34,syria!K34,yemen!K34)</f>
        <v>70.17880999535416</v>
      </c>
      <c r="L34" s="43" t="s">
        <v>67</v>
      </c>
      <c r="M34" s="15"/>
      <c r="N34" s="345">
        <f>B34+'oil exporter'!B34-all!B34</f>
        <v>0</v>
      </c>
      <c r="O34" s="345">
        <f>C34+'oil exporter'!C34-all!C34</f>
        <v>0</v>
      </c>
      <c r="P34" s="345">
        <f>D34+'oil exporter'!D34-all!D34</f>
        <v>0</v>
      </c>
      <c r="Q34" s="345">
        <f>E34+'oil exporter'!E34-all!E34</f>
        <v>0</v>
      </c>
      <c r="R34" s="345">
        <f>F34+'oil exporter'!F34-all!F34</f>
        <v>0</v>
      </c>
      <c r="S34" s="345">
        <f>G34+'oil exporter'!G34-all!G34</f>
        <v>0</v>
      </c>
      <c r="T34" s="345">
        <f>H34+'oil exporter'!H34-all!H34</f>
        <v>0</v>
      </c>
      <c r="U34" s="345">
        <f>I34+'oil exporter'!I34-all!I34</f>
        <v>0</v>
      </c>
      <c r="V34" s="345">
        <f>J34+'oil exporter'!J34-all!J34</f>
        <v>0</v>
      </c>
      <c r="W34" s="345">
        <f>K34+'oil exporter'!K34-all!K34</f>
        <v>0</v>
      </c>
    </row>
    <row r="35" spans="1:23" ht="12.75">
      <c r="A35" s="44" t="s">
        <v>68</v>
      </c>
      <c r="B35" s="42">
        <f>SUM(bahrain!B35,egypt!B35,jordan!B35,lebanon!B35,palestine!B35,sudan!B35,syria!B35,yemen!B35)</f>
        <v>39.373899519605345</v>
      </c>
      <c r="C35" s="42">
        <f>SUM(bahrain!C35,egypt!C35,jordan!C35,lebanon!C35,palestine!C35,sudan!C35,syria!C35,yemen!C35)</f>
        <v>46.170786581229166</v>
      </c>
      <c r="D35" s="42">
        <f>SUM(bahrain!D35,egypt!D35,jordan!D35,lebanon!D35,palestine!D35,sudan!D35,syria!D35,yemen!D35)</f>
        <v>42.448141618094006</v>
      </c>
      <c r="E35" s="42">
        <f>SUM(bahrain!E35,egypt!E35,jordan!E35,lebanon!E35,palestine!E35,sudan!E35,syria!E35,yemen!E35)</f>
        <v>36.152835265987434</v>
      </c>
      <c r="F35" s="185">
        <f>SUM(bahrain!F35,egypt!F35,jordan!F35,lebanon!F35,palestine!F35,sudan!F35,syria!F35,yemen!F35)</f>
        <v>41.64014185744297</v>
      </c>
      <c r="G35" s="42">
        <f>SUM(bahrain!G35,egypt!G35,jordan!G35,lebanon!G35,palestine!G35,sudan!G35,syria!G35,yemen!G35)</f>
        <v>4.631249220727238</v>
      </c>
      <c r="H35" s="42">
        <f>SUM(bahrain!H35,egypt!H35,jordan!H35,lebanon!H35,palestine!H35,sudan!H35,syria!H35,yemen!H35)</f>
        <v>3.9105517418602522</v>
      </c>
      <c r="I35" s="42">
        <f>SUM(bahrain!I35,egypt!I35,jordan!I35,lebanon!I35,palestine!I35,sudan!I35,syria!I35,yemen!I35)</f>
        <v>1.59154724083348</v>
      </c>
      <c r="J35" s="42">
        <f>SUM(bahrain!J35,egypt!J35,jordan!J35,lebanon!J35,palestine!J35,sudan!J35,syria!J35,yemen!J35)</f>
        <v>24.351103911943998</v>
      </c>
      <c r="K35" s="185">
        <f>SUM(bahrain!K35,egypt!K35,jordan!K35,lebanon!K35,palestine!K35,sudan!K35,syria!K35,yemen!K35)</f>
        <v>2.41942421065</v>
      </c>
      <c r="L35" s="45" t="s">
        <v>69</v>
      </c>
      <c r="N35" s="345">
        <f>B35+'oil exporter'!B35-all!B35</f>
        <v>0</v>
      </c>
      <c r="O35" s="345">
        <f>C35+'oil exporter'!C35-all!C35</f>
        <v>0</v>
      </c>
      <c r="P35" s="345">
        <f>D35+'oil exporter'!D35-all!D35</f>
        <v>0</v>
      </c>
      <c r="Q35" s="345">
        <f>E35+'oil exporter'!E35-all!E35</f>
        <v>0</v>
      </c>
      <c r="R35" s="345">
        <f>F35+'oil exporter'!F35-all!F35</f>
        <v>0</v>
      </c>
      <c r="S35" s="345">
        <f>G35+'oil exporter'!G35-all!G35</f>
        <v>0</v>
      </c>
      <c r="T35" s="345">
        <f>H35+'oil exporter'!H35-all!H35</f>
        <v>0</v>
      </c>
      <c r="U35" s="345">
        <f>I35+'oil exporter'!I35-all!I35</f>
        <v>0</v>
      </c>
      <c r="V35" s="345">
        <f>J35+'oil exporter'!J35-all!J35</f>
        <v>0</v>
      </c>
      <c r="W35" s="345">
        <f>K35+'oil exporter'!K35-all!K35</f>
        <v>0</v>
      </c>
    </row>
    <row r="36" spans="1:23" ht="12.75">
      <c r="A36" s="44" t="s">
        <v>70</v>
      </c>
      <c r="B36" s="42">
        <f>SUM(bahrain!B36,egypt!B36,jordan!B36,lebanon!B36,palestine!B36,sudan!B36,syria!B36,yemen!B36)</f>
        <v>840.1958157495218</v>
      </c>
      <c r="C36" s="42">
        <f>SUM(bahrain!C36,egypt!C36,jordan!C36,lebanon!C36,palestine!C36,sudan!C36,syria!C36,yemen!C36)</f>
        <v>2109.703530437745</v>
      </c>
      <c r="D36" s="42">
        <f>SUM(bahrain!D36,egypt!D36,jordan!D36,lebanon!D36,palestine!D36,sudan!D36,syria!D36,yemen!D36)</f>
        <v>701.9075611362113</v>
      </c>
      <c r="E36" s="42">
        <f>SUM(bahrain!E36,egypt!E36,jordan!E36,lebanon!E36,palestine!E36,sudan!E36,syria!E36,yemen!E36)</f>
        <v>1577.6210444110936</v>
      </c>
      <c r="F36" s="185">
        <f>SUM(bahrain!F36,egypt!F36,jordan!F36,lebanon!F36,palestine!F36,sudan!F36,syria!F36,yemen!F36)</f>
        <v>460.5592566550948</v>
      </c>
      <c r="G36" s="42">
        <f>SUM(bahrain!G36,egypt!G36,jordan!G36,lebanon!G36,palestine!G36,sudan!G36,syria!G36,yemen!G36)</f>
        <v>61.608512172647515</v>
      </c>
      <c r="H36" s="42">
        <f>SUM(bahrain!H36,egypt!H36,jordan!H36,lebanon!H36,palestine!H36,sudan!H36,syria!H36,yemen!H36)</f>
        <v>164.72775602956966</v>
      </c>
      <c r="I36" s="42">
        <f>SUM(bahrain!I36,egypt!I36,jordan!I36,lebanon!I36,palestine!I36,sudan!I36,syria!I36,yemen!I36)</f>
        <v>129.26368020979146</v>
      </c>
      <c r="J36" s="42">
        <f>SUM(bahrain!J36,egypt!J36,jordan!J36,lebanon!J36,palestine!J36,sudan!J36,syria!J36,yemen!J36)</f>
        <v>106.50494858719674</v>
      </c>
      <c r="K36" s="185">
        <f>SUM(bahrain!K36,egypt!K36,jordan!K36,lebanon!K36,palestine!K36,sudan!K36,syria!K36,yemen!K36)</f>
        <v>368.2329428345944</v>
      </c>
      <c r="L36" s="51" t="s">
        <v>71</v>
      </c>
      <c r="N36" s="345">
        <f>B36+'oil exporter'!B36-all!B36</f>
        <v>0</v>
      </c>
      <c r="O36" s="345">
        <f>C36+'oil exporter'!C36-all!C36</f>
        <v>0</v>
      </c>
      <c r="P36" s="345">
        <f>D36+'oil exporter'!D36-all!D36</f>
        <v>0</v>
      </c>
      <c r="Q36" s="345">
        <f>E36+'oil exporter'!E36-all!E36</f>
        <v>0</v>
      </c>
      <c r="R36" s="345">
        <f>F36+'oil exporter'!F36-all!F36</f>
        <v>0</v>
      </c>
      <c r="S36" s="345">
        <f>G36+'oil exporter'!G36-all!G36</f>
        <v>0</v>
      </c>
      <c r="T36" s="345">
        <f>H36+'oil exporter'!H36-all!H36</f>
        <v>0</v>
      </c>
      <c r="U36" s="345">
        <f>I36+'oil exporter'!I36-all!I36</f>
        <v>0</v>
      </c>
      <c r="V36" s="345">
        <f>J36+'oil exporter'!J36-all!J36</f>
        <v>0</v>
      </c>
      <c r="W36" s="345">
        <f>K36+'oil exporter'!K36-all!K36</f>
        <v>0</v>
      </c>
    </row>
    <row r="37" spans="1:23" ht="25.5">
      <c r="A37" s="52" t="s">
        <v>72</v>
      </c>
      <c r="B37" s="25">
        <f>SUM(bahrain!B37,egypt!B37,jordan!B37,lebanon!B37,palestine!B37,sudan!B37,syria!B37,yemen!B37)</f>
        <v>1559.3680539455884</v>
      </c>
      <c r="C37" s="25">
        <f>SUM(bahrain!C37,egypt!C37,jordan!C37,lebanon!C37,palestine!C37,sudan!C37,syria!C37,yemen!C37)</f>
        <v>2615.6551597350744</v>
      </c>
      <c r="D37" s="25">
        <f>SUM(bahrain!D37,egypt!D37,jordan!D37,lebanon!D37,palestine!D37,sudan!D37,syria!D37,yemen!D37)</f>
        <v>1972.2775535180651</v>
      </c>
      <c r="E37" s="25">
        <f>SUM(bahrain!E37,egypt!E37,jordan!E37,lebanon!E37,palestine!E37,sudan!E37,syria!E37,yemen!E37)</f>
        <v>2165.8379249957447</v>
      </c>
      <c r="F37" s="179">
        <f>SUM(bahrain!F37,egypt!F37,jordan!F37,lebanon!F37,palestine!F37,sudan!F37,syria!F37,yemen!F37)</f>
        <v>3069.9567518068125</v>
      </c>
      <c r="G37" s="25">
        <f>SUM(bahrain!G37,egypt!G37,jordan!G37,lebanon!G37,palestine!G37,sudan!G37,syria!G37,yemen!G37)</f>
        <v>934.9375652307049</v>
      </c>
      <c r="H37" s="25">
        <f>SUM(bahrain!H37,egypt!H37,jordan!H37,lebanon!H37,palestine!H37,sudan!H37,syria!H37,yemen!H37)</f>
        <v>639.9822558492467</v>
      </c>
      <c r="I37" s="25">
        <f>SUM(bahrain!I37,egypt!I37,jordan!I37,lebanon!I37,palestine!I37,sudan!I37,syria!I37,yemen!I37)</f>
        <v>1832.7481490639875</v>
      </c>
      <c r="J37" s="25">
        <f>SUM(bahrain!J37,egypt!J37,jordan!J37,lebanon!J37,palestine!J37,sudan!J37,syria!J37,yemen!J37)</f>
        <v>1088.0264467381073</v>
      </c>
      <c r="K37" s="179">
        <f>SUM(bahrain!K37,egypt!K37,jordan!K37,lebanon!K37,palestine!K37,sudan!K37,syria!K37,yemen!K37)</f>
        <v>930.9283424836431</v>
      </c>
      <c r="L37" s="53" t="s">
        <v>73</v>
      </c>
      <c r="N37" s="345">
        <f>B37+'oil exporter'!B37-all!B37</f>
        <v>0</v>
      </c>
      <c r="O37" s="345">
        <f>C37+'oil exporter'!C37-all!C37</f>
        <v>0</v>
      </c>
      <c r="P37" s="345">
        <f>D37+'oil exporter'!D37-all!D37</f>
        <v>0</v>
      </c>
      <c r="Q37" s="345">
        <f>E37+'oil exporter'!E37-all!E37</f>
        <v>0</v>
      </c>
      <c r="R37" s="345">
        <f>F37+'oil exporter'!F37-all!F37</f>
        <v>0</v>
      </c>
      <c r="S37" s="345">
        <f>G37+'oil exporter'!G37-all!G37</f>
        <v>0</v>
      </c>
      <c r="T37" s="345">
        <f>H37+'oil exporter'!H37-all!H37</f>
        <v>0</v>
      </c>
      <c r="U37" s="345">
        <f>I37+'oil exporter'!I37-all!I37</f>
        <v>0</v>
      </c>
      <c r="V37" s="345">
        <f>J37+'oil exporter'!J37-all!J37</f>
        <v>0</v>
      </c>
      <c r="W37" s="345">
        <f>K37+'oil exporter'!K37-all!K37</f>
        <v>0</v>
      </c>
    </row>
    <row r="38" spans="1:23" ht="12.75">
      <c r="A38" s="41" t="s">
        <v>74</v>
      </c>
      <c r="B38" s="42">
        <f>SUM(bahrain!B38,egypt!B38,jordan!B38,lebanon!B38,palestine!B38,sudan!B38,syria!B38,yemen!B38)</f>
        <v>122.53196321064203</v>
      </c>
      <c r="C38" s="42">
        <f>SUM(bahrain!C38,egypt!C38,jordan!C38,lebanon!C38,palestine!C38,sudan!C38,syria!C38,yemen!C38)</f>
        <v>316.3357630163738</v>
      </c>
      <c r="D38" s="42">
        <f>SUM(bahrain!D38,egypt!D38,jordan!D38,lebanon!D38,palestine!D38,sudan!D38,syria!D38,yemen!D38)</f>
        <v>226.47518363034524</v>
      </c>
      <c r="E38" s="42">
        <f>SUM(bahrain!E38,egypt!E38,jordan!E38,lebanon!E38,palestine!E38,sudan!E38,syria!E38,yemen!E38)</f>
        <v>136.5445036370461</v>
      </c>
      <c r="F38" s="185">
        <f>SUM(bahrain!F38,egypt!F38,jordan!F38,lebanon!F38,palestine!F38,sudan!F38,syria!F38,yemen!F38)</f>
        <v>274.71073168203174</v>
      </c>
      <c r="G38" s="42">
        <f>SUM(bahrain!G38,egypt!G38,jordan!G38,lebanon!G38,palestine!G38,sudan!G38,syria!G38,yemen!G38)</f>
        <v>27.648312485731015</v>
      </c>
      <c r="H38" s="42">
        <f>SUM(bahrain!H38,egypt!H38,jordan!H38,lebanon!H38,palestine!H38,sudan!H38,syria!H38,yemen!H38)</f>
        <v>27.67368003092679</v>
      </c>
      <c r="I38" s="42">
        <f>SUM(bahrain!I38,egypt!I38,jordan!I38,lebanon!I38,palestine!I38,sudan!I38,syria!I38,yemen!I38)</f>
        <v>20.71429281867886</v>
      </c>
      <c r="J38" s="42">
        <f>SUM(bahrain!J38,egypt!J38,jordan!J38,lebanon!J38,palestine!J38,sudan!J38,syria!J38,yemen!J38)</f>
        <v>23.15832730571663</v>
      </c>
      <c r="K38" s="185">
        <f>SUM(bahrain!K38,egypt!K38,jordan!K38,lebanon!K38,palestine!K38,sudan!K38,syria!K38,yemen!K38)</f>
        <v>21.496263246357618</v>
      </c>
      <c r="L38" s="43" t="s">
        <v>75</v>
      </c>
      <c r="N38" s="345">
        <f>B38+'oil exporter'!B38-all!B38</f>
        <v>0</v>
      </c>
      <c r="O38" s="345">
        <f>C38+'oil exporter'!C38-all!C38</f>
        <v>0</v>
      </c>
      <c r="P38" s="345">
        <f>D38+'oil exporter'!D38-all!D38</f>
        <v>0</v>
      </c>
      <c r="Q38" s="345">
        <f>E38+'oil exporter'!E38-all!E38</f>
        <v>0</v>
      </c>
      <c r="R38" s="345">
        <f>F38+'oil exporter'!F38-all!F38</f>
        <v>0</v>
      </c>
      <c r="S38" s="345">
        <f>G38+'oil exporter'!G38-all!G38</f>
        <v>0</v>
      </c>
      <c r="T38" s="345">
        <f>H38+'oil exporter'!H38-all!H38</f>
        <v>0</v>
      </c>
      <c r="U38" s="345">
        <f>I38+'oil exporter'!I38-all!I38</f>
        <v>0</v>
      </c>
      <c r="V38" s="345">
        <f>J38+'oil exporter'!J38-all!J38</f>
        <v>0</v>
      </c>
      <c r="W38" s="345">
        <f>K38+'oil exporter'!K38-all!K38</f>
        <v>0</v>
      </c>
    </row>
    <row r="39" spans="1:23" ht="12.75">
      <c r="A39" s="41" t="s">
        <v>76</v>
      </c>
      <c r="B39" s="42">
        <f>SUM(bahrain!B39,egypt!B39,jordan!B39,lebanon!B39,palestine!B39,sudan!B39,syria!B39,yemen!B39)</f>
        <v>1432.692999493173</v>
      </c>
      <c r="C39" s="42">
        <f>SUM(bahrain!C39,egypt!C39,jordan!C39,lebanon!C39,palestine!C39,sudan!C39,syria!C39,yemen!C39)</f>
        <v>2296.770081355365</v>
      </c>
      <c r="D39" s="42">
        <f>SUM(bahrain!D39,egypt!D39,jordan!D39,lebanon!D39,palestine!D39,sudan!D39,syria!D39,yemen!D39)</f>
        <v>1743.459391574384</v>
      </c>
      <c r="E39" s="42">
        <f>SUM(bahrain!E39,egypt!E39,jordan!E39,lebanon!E39,palestine!E39,sudan!E39,syria!E39,yemen!E39)</f>
        <v>2026.48229671113</v>
      </c>
      <c r="F39" s="185">
        <f>SUM(bahrain!F39,egypt!F39,jordan!F39,lebanon!F39,palestine!F39,sudan!F39,syria!F39,yemen!F39)</f>
        <v>2783.3160555561453</v>
      </c>
      <c r="G39" s="42">
        <f>SUM(bahrain!G39,egypt!G39,jordan!G39,lebanon!G39,palestine!G39,sudan!G39,syria!G39,yemen!G39)</f>
        <v>907.1532409430456</v>
      </c>
      <c r="H39" s="42">
        <f>SUM(bahrain!H39,egypt!H39,jordan!H39,lebanon!H39,palestine!H39,sudan!H39,syria!H39,yemen!H39)</f>
        <v>611.8445756639921</v>
      </c>
      <c r="I39" s="42">
        <f>SUM(bahrain!I39,egypt!I39,jordan!I39,lebanon!I39,palestine!I39,sudan!I39,syria!I39,yemen!I39)</f>
        <v>1811.375042743629</v>
      </c>
      <c r="J39" s="42">
        <f>SUM(bahrain!J39,egypt!J39,jordan!J39,lebanon!J39,palestine!J39,sudan!J39,syria!J39,yemen!J39)</f>
        <v>1064.306242194343</v>
      </c>
      <c r="K39" s="185">
        <f>SUM(bahrain!K39,egypt!K39,jordan!K39,lebanon!K39,palestine!K39,sudan!K39,syria!K39,yemen!K39)</f>
        <v>909.0991926457187</v>
      </c>
      <c r="L39" s="43" t="s">
        <v>77</v>
      </c>
      <c r="N39" s="345">
        <f>B39+'oil exporter'!B39-all!B39</f>
        <v>0</v>
      </c>
      <c r="O39" s="345">
        <f>C39+'oil exporter'!C39-all!C39</f>
        <v>0</v>
      </c>
      <c r="P39" s="345">
        <f>D39+'oil exporter'!D39-all!D39</f>
        <v>0</v>
      </c>
      <c r="Q39" s="345">
        <f>E39+'oil exporter'!E39-all!E39</f>
        <v>0</v>
      </c>
      <c r="R39" s="345">
        <f>F39+'oil exporter'!F39-all!F39</f>
        <v>0</v>
      </c>
      <c r="S39" s="345">
        <f>G39+'oil exporter'!G39-all!G39</f>
        <v>0</v>
      </c>
      <c r="T39" s="345">
        <f>H39+'oil exporter'!H39-all!H39</f>
        <v>0</v>
      </c>
      <c r="U39" s="345">
        <f>I39+'oil exporter'!I39-all!I39</f>
        <v>0</v>
      </c>
      <c r="V39" s="345">
        <f>J39+'oil exporter'!J39-all!J39</f>
        <v>0</v>
      </c>
      <c r="W39" s="345">
        <f>K39+'oil exporter'!K39-all!K39</f>
        <v>0</v>
      </c>
    </row>
    <row r="40" spans="1:23" ht="12.75">
      <c r="A40" s="44" t="s">
        <v>70</v>
      </c>
      <c r="B40" s="42">
        <f>SUM(bahrain!B40,egypt!B40,jordan!B40,lebanon!B40,palestine!B40,sudan!B40,syria!B40,yemen!B40)</f>
        <v>4.1430912417734564</v>
      </c>
      <c r="C40" s="42">
        <f>SUM(bahrain!C40,egypt!C40,jordan!C40,lebanon!C40,palestine!C40,sudan!C40,syria!C40,yemen!C40)</f>
        <v>2.5041217900149038</v>
      </c>
      <c r="D40" s="42">
        <f>SUM(bahrain!D40,egypt!D40,jordan!D40,lebanon!D40,palestine!D40,sudan!D40,syria!D40,yemen!D40)</f>
        <v>2.340621313335486</v>
      </c>
      <c r="E40" s="42">
        <f>SUM(bahrain!E40,egypt!E40,jordan!E40,lebanon!E40,palestine!E40,sudan!E40,syria!E40,yemen!E40)</f>
        <v>2.779770670915293</v>
      </c>
      <c r="F40" s="185">
        <f>SUM(bahrain!F40,egypt!F40,jordan!F40,lebanon!F40,palestine!F40,sudan!F40,syria!F40,yemen!F40)</f>
        <v>11.92996456863561</v>
      </c>
      <c r="G40" s="42">
        <f>SUM(bahrain!G40,egypt!G40,jordan!G40,lebanon!G40,palestine!G40,sudan!G40,syria!G40,yemen!G40)</f>
        <v>0.06869971152</v>
      </c>
      <c r="H40" s="42">
        <f>SUM(bahrain!H40,egypt!H40,jordan!H40,lebanon!H40,palestine!H40,sudan!H40,syria!H40,yemen!H40)</f>
        <v>0.35912570850613657</v>
      </c>
      <c r="I40" s="42">
        <f>SUM(bahrain!I40,egypt!I40,jordan!I40,lebanon!I40,palestine!I40,sudan!I40,syria!I40,yemen!I40)</f>
        <v>0.5585659555315752</v>
      </c>
      <c r="J40" s="42">
        <f>SUM(bahrain!J40,egypt!J40,jordan!J40,lebanon!J40,palestine!J40,sudan!J40,syria!J40,yemen!J40)</f>
        <v>0.5037283046473379</v>
      </c>
      <c r="K40" s="185">
        <f>SUM(bahrain!K40,egypt!K40,jordan!K40,lebanon!K40,palestine!K40,sudan!K40,syria!K40,yemen!K40)</f>
        <v>0.3143215908</v>
      </c>
      <c r="L40" s="51" t="s">
        <v>71</v>
      </c>
      <c r="N40" s="345">
        <f>B40+'oil exporter'!B40-all!B40</f>
        <v>0</v>
      </c>
      <c r="O40" s="345">
        <f>C40+'oil exporter'!C40-all!C40</f>
        <v>0</v>
      </c>
      <c r="P40" s="345">
        <f>D40+'oil exporter'!D40-all!D40</f>
        <v>0</v>
      </c>
      <c r="Q40" s="345">
        <f>E40+'oil exporter'!E40-all!E40</f>
        <v>0</v>
      </c>
      <c r="R40" s="345">
        <f>F40+'oil exporter'!F40-all!F40</f>
        <v>0</v>
      </c>
      <c r="S40" s="345">
        <f>G40+'oil exporter'!G40-all!G40</f>
        <v>0</v>
      </c>
      <c r="T40" s="345">
        <f>H40+'oil exporter'!H40-all!H40</f>
        <v>0</v>
      </c>
      <c r="U40" s="345">
        <f>I40+'oil exporter'!I40-all!I40</f>
        <v>0</v>
      </c>
      <c r="V40" s="345">
        <f>J40+'oil exporter'!J40-all!J40</f>
        <v>0</v>
      </c>
      <c r="W40" s="345">
        <f>K40+'oil exporter'!K40-all!K40</f>
        <v>0</v>
      </c>
    </row>
    <row r="41" spans="1:23" ht="13.5" thickBot="1">
      <c r="A41" s="55" t="s">
        <v>78</v>
      </c>
      <c r="B41" s="57">
        <f>SUM(bahrain!B41,egypt!B41,jordan!B41,lebanon!B41,palestine!B41,sudan!B41,syria!B41,yemen!B41)</f>
        <v>1218.6012647640441</v>
      </c>
      <c r="C41" s="57">
        <f>SUM(bahrain!C41,egypt!C41,jordan!C41,lebanon!C41,palestine!C41,sudan!C41,syria!C41,yemen!C41)</f>
        <v>2651.09376900079</v>
      </c>
      <c r="D41" s="57">
        <f>SUM(bahrain!D41,egypt!D41,jordan!D41,lebanon!D41,palestine!D41,sudan!D41,syria!D41,yemen!D41)</f>
        <v>1698.6743372401725</v>
      </c>
      <c r="E41" s="57">
        <f>SUM(bahrain!E41,egypt!E41,jordan!E41,lebanon!E41,palestine!E41,sudan!E41,syria!E41,yemen!E41)</f>
        <v>428.55048042304503</v>
      </c>
      <c r="F41" s="187">
        <f>SUM(bahrain!F41,egypt!F41,jordan!F41,lebanon!F41,palestine!F41,sudan!F41,syria!F41,yemen!F41)</f>
        <v>34.39141559931619</v>
      </c>
      <c r="G41" s="57">
        <f>SUM(bahrain!G41,egypt!G41,jordan!G41,lebanon!G41,palestine!G41,sudan!G41,syria!G41,yemen!G41)</f>
        <v>22.4507864891905</v>
      </c>
      <c r="H41" s="57">
        <f>SUM(bahrain!H41,egypt!H41,jordan!H41,lebanon!H41,palestine!H41,sudan!H41,syria!H41,yemen!H41)</f>
        <v>32.24346937254388</v>
      </c>
      <c r="I41" s="57">
        <f>SUM(bahrain!I41,egypt!I41,jordan!I41,lebanon!I41,palestine!I41,sudan!I41,syria!I41,yemen!I41)</f>
        <v>6.673602569954873</v>
      </c>
      <c r="J41" s="57">
        <f>SUM(bahrain!J41,egypt!J41,jordan!J41,lebanon!J41,palestine!J41,sudan!J41,syria!J41,yemen!J41)</f>
        <v>5.713712575146976</v>
      </c>
      <c r="K41" s="187">
        <f>SUM(bahrain!K41,egypt!K41,jordan!K41,lebanon!K41,palestine!K41,sudan!K41,syria!K41,yemen!K41)</f>
        <v>0.85494187878451</v>
      </c>
      <c r="L41" s="58" t="s">
        <v>79</v>
      </c>
      <c r="N41" s="345">
        <f>B41+'oil exporter'!B41-all!B41</f>
        <v>0</v>
      </c>
      <c r="O41" s="345">
        <f>C41+'oil exporter'!C41-all!C41</f>
        <v>0</v>
      </c>
      <c r="P41" s="345">
        <f>D41+'oil exporter'!D41-all!D41</f>
        <v>0</v>
      </c>
      <c r="Q41" s="345">
        <f>E41+'oil exporter'!E41-all!E41</f>
        <v>0</v>
      </c>
      <c r="R41" s="345">
        <f>F41+'oil exporter'!F41-all!F41</f>
        <v>0</v>
      </c>
      <c r="S41" s="345">
        <f>G41+'oil exporter'!G41-all!G41</f>
        <v>0</v>
      </c>
      <c r="T41" s="345">
        <f>H41+'oil exporter'!H41-all!H41</f>
        <v>0</v>
      </c>
      <c r="U41" s="345">
        <f>I41+'oil exporter'!I41-all!I41</f>
        <v>0</v>
      </c>
      <c r="V41" s="345">
        <f>J41+'oil exporter'!J41-all!J41</f>
        <v>0</v>
      </c>
      <c r="W41" s="345">
        <f>K41+'oil exporter'!K41-all!K41</f>
        <v>0</v>
      </c>
    </row>
    <row r="42" spans="1:23" ht="15" thickBot="1">
      <c r="A42" s="59" t="s">
        <v>250</v>
      </c>
      <c r="B42" s="60">
        <f>SUM(bahrain!B42,egypt!B42,jordan!B42,lebanon!B42,palestine!B42,sudan!B42,syria!B42,yemen!B42)</f>
        <v>8259.660993719905</v>
      </c>
      <c r="C42" s="60">
        <f>SUM(bahrain!C42,egypt!C42,jordan!C42,lebanon!C42,palestine!C42,sudan!C42,syria!C42,yemen!C42)</f>
        <v>16616.01499541992</v>
      </c>
      <c r="D42" s="60">
        <f>SUM(bahrain!D42,egypt!D42,jordan!D42,lebanon!D42,palestine!D42,sudan!D42,syria!D42,yemen!D42)</f>
        <v>10317.605688152775</v>
      </c>
      <c r="E42" s="60">
        <f>SUM(bahrain!E42,egypt!E42,jordan!E42,lebanon!E42,palestine!E42,sudan!E42,syria!E42,yemen!E42)</f>
        <v>12074.73360736851</v>
      </c>
      <c r="F42" s="188">
        <f>SUM(bahrain!F42,egypt!F42,jordan!F42,lebanon!F42,palestine!F42,sudan!F42,syria!F42,yemen!F42)</f>
        <v>8811.255506306594</v>
      </c>
      <c r="G42" s="60">
        <f>SUM(bahrain!G42,egypt!G42,jordan!G42,lebanon!G42,palestine!G42,sudan!G42,syria!G42,yemen!G42)</f>
        <v>723.330950484114</v>
      </c>
      <c r="H42" s="60">
        <f>SUM(bahrain!H42,egypt!H42,jordan!H42,lebanon!H42,palestine!H42,sudan!H42,syria!H42,yemen!H42)</f>
        <v>1135.7460923333656</v>
      </c>
      <c r="I42" s="60">
        <f>SUM(bahrain!I42,egypt!I42,jordan!I42,lebanon!I42,palestine!I42,sudan!I42,syria!I42,yemen!I42)</f>
        <v>880.1660619890237</v>
      </c>
      <c r="J42" s="60">
        <f>SUM(bahrain!J42,egypt!J42,jordan!J42,lebanon!J42,palestine!J42,sudan!J42,syria!J42,yemen!J42)</f>
        <v>1078.0880313512607</v>
      </c>
      <c r="K42" s="188">
        <f>SUM(bahrain!K42,egypt!K42,jordan!K42,lebanon!K42,palestine!K42,sudan!K42,syria!K42,yemen!K42)</f>
        <v>1434.2458453407853</v>
      </c>
      <c r="L42" s="61" t="s">
        <v>251</v>
      </c>
      <c r="N42" s="345">
        <f>B42+'oil exporter'!B42-all!B42</f>
        <v>0</v>
      </c>
      <c r="O42" s="345">
        <f>C42+'oil exporter'!C42-all!C42</f>
        <v>0</v>
      </c>
      <c r="P42" s="345">
        <f>D42+'oil exporter'!D42-all!D42</f>
        <v>0</v>
      </c>
      <c r="Q42" s="345">
        <f>E42+'oil exporter'!E42-all!E42</f>
        <v>0</v>
      </c>
      <c r="R42" s="345">
        <f>F42+'oil exporter'!F42-all!F42</f>
        <v>0</v>
      </c>
      <c r="S42" s="345">
        <f>G42+'oil exporter'!G42-all!G42</f>
        <v>0</v>
      </c>
      <c r="T42" s="345">
        <f>H42+'oil exporter'!H42-all!H42</f>
        <v>0</v>
      </c>
      <c r="U42" s="345">
        <f>I42+'oil exporter'!I42-all!I42</f>
        <v>0</v>
      </c>
      <c r="V42" s="345">
        <f>J42+'oil exporter'!J42-all!J42</f>
        <v>0</v>
      </c>
      <c r="W42" s="345">
        <f>K42+'oil exporter'!K42-all!K42</f>
        <v>0</v>
      </c>
    </row>
    <row r="43" spans="1:23" ht="12.75">
      <c r="A43" s="41" t="s">
        <v>82</v>
      </c>
      <c r="B43" s="42">
        <f>SUM(bahrain!B43,egypt!B43,jordan!B43,lebanon!B43,palestine!B43,sudan!B43,syria!B43,yemen!B43)</f>
        <v>277.9029495273271</v>
      </c>
      <c r="C43" s="42">
        <f>SUM(bahrain!C43,egypt!C43,jordan!C43,lebanon!C43,palestine!C43,sudan!C43,syria!C43,yemen!C43)</f>
        <v>492.90584740554226</v>
      </c>
      <c r="D43" s="42">
        <f>SUM(bahrain!D43,egypt!D43,jordan!D43,lebanon!D43,palestine!D43,sudan!D43,syria!D43,yemen!D43)</f>
        <v>312.27054350917143</v>
      </c>
      <c r="E43" s="42">
        <f>SUM(bahrain!E43,egypt!E43,jordan!E43,lebanon!E43,palestine!E43,sudan!E43,syria!E43,yemen!E43)</f>
        <v>348.48852445818125</v>
      </c>
      <c r="F43" s="185">
        <f>SUM(bahrain!F43,egypt!F43,jordan!F43,lebanon!F43,palestine!F43,sudan!F43,syria!F43,yemen!F43)</f>
        <v>259.976258112823</v>
      </c>
      <c r="G43" s="42">
        <f>SUM(bahrain!G43,egypt!G43,jordan!G43,lebanon!G43,palestine!G43,sudan!G43,syria!G43,yemen!G43)</f>
        <v>43.720481022662895</v>
      </c>
      <c r="H43" s="42">
        <f>SUM(bahrain!H43,egypt!H43,jordan!H43,lebanon!H43,palestine!H43,sudan!H43,syria!H43,yemen!H43)</f>
        <v>97.9619536588858</v>
      </c>
      <c r="I43" s="42">
        <f>SUM(bahrain!I43,egypt!I43,jordan!I43,lebanon!I43,palestine!I43,sudan!I43,syria!I43,yemen!I43)</f>
        <v>75.04261531146425</v>
      </c>
      <c r="J43" s="42">
        <f>SUM(bahrain!J43,egypt!J43,jordan!J43,lebanon!J43,palestine!J43,sudan!J43,syria!J43,yemen!J43)</f>
        <v>84.93108914258403</v>
      </c>
      <c r="K43" s="185">
        <f>SUM(bahrain!K43,egypt!K43,jordan!K43,lebanon!K43,palestine!K43,sudan!K43,syria!K43,yemen!K43)</f>
        <v>73.5002140075</v>
      </c>
      <c r="L43" s="43" t="s">
        <v>83</v>
      </c>
      <c r="N43" s="345">
        <f>B43+'oil exporter'!B43-all!B43</f>
        <v>0</v>
      </c>
      <c r="O43" s="345">
        <f>C43+'oil exporter'!C43-all!C43</f>
        <v>0</v>
      </c>
      <c r="P43" s="345">
        <f>D43+'oil exporter'!D43-all!D43</f>
        <v>0</v>
      </c>
      <c r="Q43" s="345">
        <f>E43+'oil exporter'!E43-all!E43</f>
        <v>0</v>
      </c>
      <c r="R43" s="345">
        <f>F43+'oil exporter'!F43-all!F43</f>
        <v>0</v>
      </c>
      <c r="S43" s="345">
        <f>G43+'oil exporter'!G43-all!G43</f>
        <v>0</v>
      </c>
      <c r="T43" s="345">
        <f>H43+'oil exporter'!H43-all!H43</f>
        <v>0</v>
      </c>
      <c r="U43" s="345">
        <f>I43+'oil exporter'!I43-all!I43</f>
        <v>0</v>
      </c>
      <c r="V43" s="345">
        <f>J43+'oil exporter'!J43-all!J43</f>
        <v>0</v>
      </c>
      <c r="W43" s="345">
        <f>K43+'oil exporter'!K43-all!K43</f>
        <v>0</v>
      </c>
    </row>
    <row r="44" spans="1:23" s="16" customFormat="1" ht="12.75">
      <c r="A44" s="44" t="s">
        <v>84</v>
      </c>
      <c r="B44" s="42">
        <f>SUM(bahrain!B44,egypt!B44,jordan!B44,lebanon!B44,palestine!B44,sudan!B44,syria!B44,yemen!B44)</f>
        <v>7.531461391452805</v>
      </c>
      <c r="C44" s="42">
        <f>SUM(bahrain!C44,egypt!C44,jordan!C44,lebanon!C44,palestine!C44,sudan!C44,syria!C44,yemen!C44)</f>
        <v>51.8957032406761</v>
      </c>
      <c r="D44" s="42">
        <f>SUM(bahrain!D44,egypt!D44,jordan!D44,lebanon!D44,palestine!D44,sudan!D44,syria!D44,yemen!D44)</f>
        <v>45.08401256405808</v>
      </c>
      <c r="E44" s="42">
        <f>SUM(bahrain!E44,egypt!E44,jordan!E44,lebanon!E44,palestine!E44,sudan!E44,syria!E44,yemen!E44)</f>
        <v>69.3664187429372</v>
      </c>
      <c r="F44" s="185">
        <f>SUM(bahrain!F44,egypt!F44,jordan!F44,lebanon!F44,palestine!F44,sudan!F44,syria!F44,yemen!F44)</f>
        <v>3.17176046695</v>
      </c>
      <c r="G44" s="42">
        <f>SUM(bahrain!G44,egypt!G44,jordan!G44,lebanon!G44,palestine!G44,sudan!G44,syria!G44,yemen!G44)</f>
        <v>2.1451324530846936</v>
      </c>
      <c r="H44" s="42">
        <f>SUM(bahrain!H44,egypt!H44,jordan!H44,lebanon!H44,palestine!H44,sudan!H44,syria!H44,yemen!H44)</f>
        <v>7.558816700309562</v>
      </c>
      <c r="I44" s="42">
        <f>SUM(bahrain!I44,egypt!I44,jordan!I44,lebanon!I44,palestine!I44,sudan!I44,syria!I44,yemen!I44)</f>
        <v>5.462286260272408</v>
      </c>
      <c r="J44" s="42">
        <f>SUM(bahrain!J44,egypt!J44,jordan!J44,lebanon!J44,palestine!J44,sudan!J44,syria!J44,yemen!J44)</f>
        <v>7.497984842176679</v>
      </c>
      <c r="K44" s="185">
        <f>SUM(bahrain!K44,egypt!K44,jordan!K44,lebanon!K44,palestine!K44,sudan!K44,syria!K44,yemen!K44)</f>
        <v>0.17362103995</v>
      </c>
      <c r="L44" s="45" t="s">
        <v>85</v>
      </c>
      <c r="M44" s="15"/>
      <c r="N44" s="345">
        <f>B44+'oil exporter'!B44-all!B44</f>
        <v>0</v>
      </c>
      <c r="O44" s="345">
        <f>C44+'oil exporter'!C44-all!C44</f>
        <v>0</v>
      </c>
      <c r="P44" s="345">
        <f>D44+'oil exporter'!D44-all!D44</f>
        <v>0</v>
      </c>
      <c r="Q44" s="345">
        <f>E44+'oil exporter'!E44-all!E44</f>
        <v>0</v>
      </c>
      <c r="R44" s="345">
        <f>F44+'oil exporter'!F44-all!F44</f>
        <v>0</v>
      </c>
      <c r="S44" s="345">
        <f>G44+'oil exporter'!G44-all!G44</f>
        <v>0</v>
      </c>
      <c r="T44" s="345">
        <f>H44+'oil exporter'!H44-all!H44</f>
        <v>0</v>
      </c>
      <c r="U44" s="345">
        <f>I44+'oil exporter'!I44-all!I44</f>
        <v>0</v>
      </c>
      <c r="V44" s="345">
        <f>J44+'oil exporter'!J44-all!J44</f>
        <v>0</v>
      </c>
      <c r="W44" s="345">
        <f>K44+'oil exporter'!K44-all!K44</f>
        <v>0</v>
      </c>
    </row>
    <row r="45" spans="1:23" ht="12.75">
      <c r="A45" s="41" t="s">
        <v>86</v>
      </c>
      <c r="B45" s="42">
        <f>SUM(bahrain!B45,egypt!B45,jordan!B45,lebanon!B45,palestine!B45,sudan!B45,syria!B45,yemen!B45)</f>
        <v>424.61283553790355</v>
      </c>
      <c r="C45" s="42">
        <f>SUM(bahrain!C45,egypt!C45,jordan!C45,lebanon!C45,palestine!C45,sudan!C45,syria!C45,yemen!C45)</f>
        <v>725.2605059201248</v>
      </c>
      <c r="D45" s="42">
        <f>SUM(bahrain!D45,egypt!D45,jordan!D45,lebanon!D45,palestine!D45,sudan!D45,syria!D45,yemen!D45)</f>
        <v>649.6585301364232</v>
      </c>
      <c r="E45" s="42">
        <f>SUM(bahrain!E45,egypt!E45,jordan!E45,lebanon!E45,palestine!E45,sudan!E45,syria!E45,yemen!E45)</f>
        <v>678.3905006200662</v>
      </c>
      <c r="F45" s="185">
        <f>SUM(bahrain!F45,egypt!F45,jordan!F45,lebanon!F45,palestine!F45,sudan!F45,syria!F45,yemen!F45)</f>
        <v>725.1813416275295</v>
      </c>
      <c r="G45" s="42">
        <f>SUM(bahrain!G45,egypt!G45,jordan!G45,lebanon!G45,palestine!G45,sudan!G45,syria!G45,yemen!G45)</f>
        <v>78.55853210890065</v>
      </c>
      <c r="H45" s="42">
        <f>SUM(bahrain!H45,egypt!H45,jordan!H45,lebanon!H45,palestine!H45,sudan!H45,syria!H45,yemen!H45)</f>
        <v>112.39774251181124</v>
      </c>
      <c r="I45" s="42">
        <f>SUM(bahrain!I45,egypt!I45,jordan!I45,lebanon!I45,palestine!I45,sudan!I45,syria!I45,yemen!I45)</f>
        <v>74.45689673414435</v>
      </c>
      <c r="J45" s="42">
        <f>SUM(bahrain!J45,egypt!J45,jordan!J45,lebanon!J45,palestine!J45,sudan!J45,syria!J45,yemen!J45)</f>
        <v>115.18852905364704</v>
      </c>
      <c r="K45" s="185">
        <f>SUM(bahrain!K45,egypt!K45,jordan!K45,lebanon!K45,palestine!K45,sudan!K45,syria!K45,yemen!K45)</f>
        <v>90.97925053275297</v>
      </c>
      <c r="L45" s="43" t="s">
        <v>87</v>
      </c>
      <c r="N45" s="345">
        <f>B45+'oil exporter'!B45-all!B45</f>
        <v>0</v>
      </c>
      <c r="O45" s="345">
        <f>C45+'oil exporter'!C45-all!C45</f>
        <v>0</v>
      </c>
      <c r="P45" s="345">
        <f>D45+'oil exporter'!D45-all!D45</f>
        <v>0</v>
      </c>
      <c r="Q45" s="345">
        <f>E45+'oil exporter'!E45-all!E45</f>
        <v>0</v>
      </c>
      <c r="R45" s="345">
        <f>F45+'oil exporter'!F45-all!F45</f>
        <v>0</v>
      </c>
      <c r="S45" s="345">
        <f>G45+'oil exporter'!G45-all!G45</f>
        <v>0</v>
      </c>
      <c r="T45" s="345">
        <f>H45+'oil exporter'!H45-all!H45</f>
        <v>0</v>
      </c>
      <c r="U45" s="345">
        <f>I45+'oil exporter'!I45-all!I45</f>
        <v>0</v>
      </c>
      <c r="V45" s="345">
        <f>J45+'oil exporter'!J45-all!J45</f>
        <v>0</v>
      </c>
      <c r="W45" s="345">
        <f>K45+'oil exporter'!K45-all!K45</f>
        <v>0</v>
      </c>
    </row>
    <row r="46" spans="1:23" s="16" customFormat="1" ht="12.75">
      <c r="A46" s="44" t="s">
        <v>88</v>
      </c>
      <c r="B46" s="42">
        <f>SUM(bahrain!B46,egypt!B46,jordan!B46,lebanon!B46,palestine!B46,sudan!B46,syria!B46,yemen!B46)</f>
        <v>3514.420964773232</v>
      </c>
      <c r="C46" s="42">
        <f>SUM(bahrain!C46,egypt!C46,jordan!C46,lebanon!C46,palestine!C46,sudan!C46,syria!C46,yemen!C46)</f>
        <v>6353.3652548452</v>
      </c>
      <c r="D46" s="42">
        <f>SUM(bahrain!D46,egypt!D46,jordan!D46,lebanon!D46,palestine!D46,sudan!D46,syria!D46,yemen!D46)</f>
        <v>3442.410335892896</v>
      </c>
      <c r="E46" s="42">
        <f>SUM(bahrain!E46,egypt!E46,jordan!E46,lebanon!E46,palestine!E46,sudan!E46,syria!E46,yemen!E46)</f>
        <v>3935.1442403771457</v>
      </c>
      <c r="F46" s="185">
        <f>SUM(bahrain!F46,egypt!F46,jordan!F46,lebanon!F46,palestine!F46,sudan!F46,syria!F46,yemen!F46)</f>
        <v>3603.8949804053145</v>
      </c>
      <c r="G46" s="42">
        <f>SUM(bahrain!G46,egypt!G46,jordan!G46,lebanon!G46,palestine!G46,sudan!G46,syria!G46,yemen!G46)</f>
        <v>132.73733726278243</v>
      </c>
      <c r="H46" s="42">
        <f>SUM(bahrain!H46,egypt!H46,jordan!H46,lebanon!H46,palestine!H46,sudan!H46,syria!H46,yemen!H46)</f>
        <v>167.01315287339986</v>
      </c>
      <c r="I46" s="42">
        <f>SUM(bahrain!I46,egypt!I46,jordan!I46,lebanon!I46,palestine!I46,sudan!I46,syria!I46,yemen!I46)</f>
        <v>195.19542269819556</v>
      </c>
      <c r="J46" s="42">
        <f>SUM(bahrain!J46,egypt!J46,jordan!J46,lebanon!J46,palestine!J46,sudan!J46,syria!J46,yemen!J46)</f>
        <v>271.7241912698648</v>
      </c>
      <c r="K46" s="185">
        <f>SUM(bahrain!K46,egypt!K46,jordan!K46,lebanon!K46,palestine!K46,sudan!K46,syria!K46,yemen!K46)</f>
        <v>396.1703343319924</v>
      </c>
      <c r="L46" s="45" t="s">
        <v>89</v>
      </c>
      <c r="M46" s="15"/>
      <c r="N46" s="345">
        <f>B46+'oil exporter'!B46-all!B46</f>
        <v>0</v>
      </c>
      <c r="O46" s="345">
        <f>C46+'oil exporter'!C46-all!C46</f>
        <v>0</v>
      </c>
      <c r="P46" s="345">
        <f>D46+'oil exporter'!D46-all!D46</f>
        <v>0</v>
      </c>
      <c r="Q46" s="345">
        <f>E46+'oil exporter'!E46-all!E46</f>
        <v>0</v>
      </c>
      <c r="R46" s="345">
        <f>F46+'oil exporter'!F46-all!F46</f>
        <v>0</v>
      </c>
      <c r="S46" s="345">
        <f>G46+'oil exporter'!G46-all!G46</f>
        <v>0</v>
      </c>
      <c r="T46" s="345">
        <f>H46+'oil exporter'!H46-all!H46</f>
        <v>0</v>
      </c>
      <c r="U46" s="345">
        <f>I46+'oil exporter'!I46-all!I46</f>
        <v>0</v>
      </c>
      <c r="V46" s="345">
        <f>J46+'oil exporter'!J46-all!J46</f>
        <v>0</v>
      </c>
      <c r="W46" s="345">
        <f>K46+'oil exporter'!K46-all!K46</f>
        <v>0</v>
      </c>
    </row>
    <row r="47" spans="1:23" ht="12.75">
      <c r="A47" s="44" t="s">
        <v>90</v>
      </c>
      <c r="B47" s="42">
        <f>SUM(bahrain!B47,egypt!B47,jordan!B47,lebanon!B47,palestine!B47,sudan!B47,syria!B47,yemen!B47)</f>
        <v>2018.0135052154403</v>
      </c>
      <c r="C47" s="42">
        <f>SUM(bahrain!C47,egypt!C47,jordan!C47,lebanon!C47,palestine!C47,sudan!C47,syria!C47,yemen!C47)</f>
        <v>5418.334610428212</v>
      </c>
      <c r="D47" s="42">
        <f>SUM(bahrain!D47,egypt!D47,jordan!D47,lebanon!D47,palestine!D47,sudan!D47,syria!D47,yemen!D47)</f>
        <v>3579.310977684873</v>
      </c>
      <c r="E47" s="42">
        <f>SUM(bahrain!E47,egypt!E47,jordan!E47,lebanon!E47,palestine!E47,sudan!E47,syria!E47,yemen!E47)</f>
        <v>3462.135266495284</v>
      </c>
      <c r="F47" s="185">
        <f>SUM(bahrain!F47,egypt!F47,jordan!F47,lebanon!F47,palestine!F47,sudan!F47,syria!F47,yemen!F47)</f>
        <v>2417.228546894338</v>
      </c>
      <c r="G47" s="42">
        <f>SUM(bahrain!G47,egypt!G47,jordan!G47,lebanon!G47,palestine!G47,sudan!G47,syria!G47,yemen!G47)</f>
        <v>123.76684037560406</v>
      </c>
      <c r="H47" s="42">
        <f>SUM(bahrain!H47,egypt!H47,jordan!H47,lebanon!H47,palestine!H47,sudan!H47,syria!H47,yemen!H47)</f>
        <v>194.0434817893106</v>
      </c>
      <c r="I47" s="42">
        <f>SUM(bahrain!I47,egypt!I47,jordan!I47,lebanon!I47,palestine!I47,sudan!I47,syria!I47,yemen!I47)</f>
        <v>96.44913629196749</v>
      </c>
      <c r="J47" s="42">
        <f>SUM(bahrain!J47,egypt!J47,jordan!J47,lebanon!J47,palestine!J47,sudan!J47,syria!J47,yemen!J47)</f>
        <v>158.32168048701027</v>
      </c>
      <c r="K47" s="185">
        <f>SUM(bahrain!K47,egypt!K47,jordan!K47,lebanon!K47,palestine!K47,sudan!K47,syria!K47,yemen!K47)</f>
        <v>132.29187385408213</v>
      </c>
      <c r="L47" s="45" t="s">
        <v>91</v>
      </c>
      <c r="N47" s="345">
        <f>B47+'oil exporter'!B47-all!B47</f>
        <v>0</v>
      </c>
      <c r="O47" s="345">
        <f>C47+'oil exporter'!C47-all!C47</f>
        <v>0</v>
      </c>
      <c r="P47" s="345">
        <f>D47+'oil exporter'!D47-all!D47</f>
        <v>0</v>
      </c>
      <c r="Q47" s="345">
        <f>E47+'oil exporter'!E47-all!E47</f>
        <v>0</v>
      </c>
      <c r="R47" s="345">
        <f>F47+'oil exporter'!F47-all!F47</f>
        <v>0</v>
      </c>
      <c r="S47" s="345">
        <f>G47+'oil exporter'!G47-all!G47</f>
        <v>0</v>
      </c>
      <c r="T47" s="345">
        <f>H47+'oil exporter'!H47-all!H47</f>
        <v>0</v>
      </c>
      <c r="U47" s="345">
        <f>I47+'oil exporter'!I47-all!I47</f>
        <v>0</v>
      </c>
      <c r="V47" s="345">
        <f>J47+'oil exporter'!J47-all!J47</f>
        <v>0</v>
      </c>
      <c r="W47" s="345">
        <f>K47+'oil exporter'!K47-all!K47</f>
        <v>0</v>
      </c>
    </row>
    <row r="48" spans="1:23" ht="13.5" thickBot="1">
      <c r="A48" s="62" t="s">
        <v>92</v>
      </c>
      <c r="B48" s="63">
        <f>SUM(bahrain!B48,egypt!B48,jordan!B48,lebanon!B48,palestine!B48,sudan!B48,syria!B48,yemen!B48)</f>
        <v>143.28864862529443</v>
      </c>
      <c r="C48" s="63">
        <f>SUM(bahrain!C48,egypt!C48,jordan!C48,lebanon!C48,palestine!C48,sudan!C48,syria!C48,yemen!C48)</f>
        <v>262.215640169538</v>
      </c>
      <c r="D48" s="63">
        <f>SUM(bahrain!D48,egypt!D48,jordan!D48,lebanon!D48,palestine!D48,sudan!D48,syria!D48,yemen!D48)</f>
        <v>580.880918889205</v>
      </c>
      <c r="E48" s="63">
        <f>SUM(bahrain!E48,egypt!E48,jordan!E48,lebanon!E48,palestine!E48,sudan!E48,syria!E48,yemen!E48)</f>
        <v>511.3513393932975</v>
      </c>
      <c r="F48" s="189">
        <f>SUM(bahrain!F48,egypt!F48,jordan!F48,lebanon!F48,palestine!F48,sudan!F48,syria!F48,yemen!F48)</f>
        <v>353.5107014220874</v>
      </c>
      <c r="G48" s="63">
        <f>SUM(bahrain!G48,egypt!G48,jordan!G48,lebanon!G48,palestine!G48,sudan!G48,syria!G48,yemen!G48)</f>
        <v>94.48973746449525</v>
      </c>
      <c r="H48" s="63">
        <f>SUM(bahrain!H48,egypt!H48,jordan!H48,lebanon!H48,palestine!H48,sudan!H48,syria!H48,yemen!H48)</f>
        <v>56.021724899607584</v>
      </c>
      <c r="I48" s="63">
        <f>SUM(bahrain!I48,egypt!I48,jordan!I48,lebanon!I48,palestine!I48,sudan!I48,syria!I48,yemen!I48)</f>
        <v>39.268183370719306</v>
      </c>
      <c r="J48" s="63">
        <f>SUM(bahrain!J48,egypt!J48,jordan!J48,lebanon!J48,palestine!J48,sudan!J48,syria!J48,yemen!J48)</f>
        <v>35.95235472609322</v>
      </c>
      <c r="K48" s="189">
        <f>SUM(bahrain!K48,egypt!K48,jordan!K48,lebanon!K48,palestine!K48,sudan!K48,syria!K48,yemen!K48)</f>
        <v>52.50202666436622</v>
      </c>
      <c r="L48" s="64" t="s">
        <v>311</v>
      </c>
      <c r="N48" s="345">
        <f>B48+'oil exporter'!B48-all!B48</f>
        <v>0</v>
      </c>
      <c r="O48" s="345">
        <f>C48+'oil exporter'!C48-all!C48</f>
        <v>0</v>
      </c>
      <c r="P48" s="345">
        <f>D48+'oil exporter'!D48-all!D48</f>
        <v>0</v>
      </c>
      <c r="Q48" s="345">
        <f>E48+'oil exporter'!E48-all!E48</f>
        <v>0</v>
      </c>
      <c r="R48" s="345">
        <f>F48+'oil exporter'!F48-all!F48</f>
        <v>0</v>
      </c>
      <c r="S48" s="345">
        <f>G48+'oil exporter'!G48-all!G48</f>
        <v>0</v>
      </c>
      <c r="T48" s="345">
        <f>H48+'oil exporter'!H48-all!H48</f>
        <v>0</v>
      </c>
      <c r="U48" s="345">
        <f>I48+'oil exporter'!I48-all!I48</f>
        <v>0</v>
      </c>
      <c r="V48" s="345">
        <f>J48+'oil exporter'!J48-all!J48</f>
        <v>0</v>
      </c>
      <c r="W48" s="345">
        <f>K48+'oil exporter'!K48-all!K48</f>
        <v>0</v>
      </c>
    </row>
    <row r="49" spans="1:23" s="16" customFormat="1" ht="19.5" thickBot="1">
      <c r="A49" s="117" t="s">
        <v>94</v>
      </c>
      <c r="B49" s="30">
        <f>SUM(bahrain!B49,egypt!B49,jordan!B49,lebanon!B49,palestine!B49,sudan!B49,syria!B49,yemen!B49)</f>
        <v>9205.363346314207</v>
      </c>
      <c r="C49" s="30">
        <f>SUM(bahrain!C49,egypt!C49,jordan!C49,lebanon!C49,palestine!C49,sudan!C49,syria!C49,yemen!C49)</f>
        <v>16640.61043840769</v>
      </c>
      <c r="D49" s="30">
        <f>SUM(bahrain!D49,egypt!D49,jordan!D49,lebanon!D49,palestine!D49,sudan!D49,syria!D49,yemen!D49)</f>
        <v>15371.283240177461</v>
      </c>
      <c r="E49" s="30">
        <f>SUM(bahrain!E49,egypt!E49,jordan!E49,lebanon!E49,palestine!E49,sudan!E49,syria!E49,yemen!E49)</f>
        <v>18210.83314722301</v>
      </c>
      <c r="F49" s="182">
        <f>SUM(bahrain!F49,egypt!F49,jordan!F49,lebanon!F49,palestine!F49,sudan!F49,syria!F49,yemen!F49)</f>
        <v>18628.446698137297</v>
      </c>
      <c r="G49" s="21">
        <f>SUM(bahrain!G49,egypt!G49,jordan!G49,lebanon!G49,palestine!G49,sudan!G49,syria!G49,yemen!G49)</f>
        <v>3533.2881813691706</v>
      </c>
      <c r="H49" s="21">
        <f>SUM(bahrain!H49,egypt!H49,jordan!H49,lebanon!H49,palestine!H49,sudan!H49,syria!H49,yemen!H49)</f>
        <v>3971.1243447245656</v>
      </c>
      <c r="I49" s="21">
        <f>SUM(bahrain!I49,egypt!I49,jordan!I49,lebanon!I49,palestine!I49,sudan!I49,syria!I49,yemen!I49)</f>
        <v>3979.406231040821</v>
      </c>
      <c r="J49" s="21">
        <f>SUM(bahrain!J49,egypt!J49,jordan!J49,lebanon!J49,palestine!J49,sudan!J49,syria!J49,yemen!J49)</f>
        <v>4242.456913969322</v>
      </c>
      <c r="K49" s="178">
        <f>SUM(bahrain!K49,egypt!K49,jordan!K49,lebanon!K49,palestine!K49,sudan!K49,syria!K49,yemen!K49)</f>
        <v>4012.3227191999035</v>
      </c>
      <c r="L49" s="118" t="s">
        <v>95</v>
      </c>
      <c r="M49" s="15"/>
      <c r="N49" s="345">
        <f>B49+'oil exporter'!B49-all!B49</f>
        <v>0</v>
      </c>
      <c r="O49" s="345">
        <f>C49+'oil exporter'!C49-all!C49</f>
        <v>0</v>
      </c>
      <c r="P49" s="345">
        <f>D49+'oil exporter'!D49-all!D49</f>
        <v>0</v>
      </c>
      <c r="Q49" s="345">
        <f>E49+'oil exporter'!E49-all!E49</f>
        <v>0</v>
      </c>
      <c r="R49" s="345">
        <f>F49+'oil exporter'!F49-all!F49</f>
        <v>0</v>
      </c>
      <c r="S49" s="345">
        <f>G49+'oil exporter'!G49-all!G49</f>
        <v>0</v>
      </c>
      <c r="T49" s="345">
        <f>H49+'oil exporter'!H49-all!H49</f>
        <v>0</v>
      </c>
      <c r="U49" s="345">
        <f>I49+'oil exporter'!I49-all!I49</f>
        <v>0</v>
      </c>
      <c r="V49" s="345">
        <f>J49+'oil exporter'!J49-all!J49</f>
        <v>0</v>
      </c>
      <c r="W49" s="345">
        <f>K49+'oil exporter'!K49-all!K49</f>
        <v>0</v>
      </c>
    </row>
    <row r="50" spans="1:23" ht="15" thickBot="1">
      <c r="A50" s="66" t="s">
        <v>12</v>
      </c>
      <c r="B50" s="33">
        <f>SUM(bahrain!B50,egypt!B50,jordan!B50,lebanon!B50,palestine!B50,sudan!B50,syria!B50,yemen!B50)</f>
        <v>6157.62384179597</v>
      </c>
      <c r="C50" s="33">
        <f>SUM(bahrain!C50,egypt!C50,jordan!C50,lebanon!C50,palestine!C50,sudan!C50,syria!C50,yemen!C50)</f>
        <v>11481.012021719609</v>
      </c>
      <c r="D50" s="33">
        <f>SUM(bahrain!D50,egypt!D50,jordan!D50,lebanon!D50,palestine!D50,sudan!D50,syria!D50,yemen!D50)</f>
        <v>10396.51535169766</v>
      </c>
      <c r="E50" s="33">
        <f>SUM(bahrain!E50,egypt!E50,jordan!E50,lebanon!E50,palestine!E50,sudan!E50,syria!E50,yemen!E50)</f>
        <v>10655.233948251296</v>
      </c>
      <c r="F50" s="67">
        <f>SUM(bahrain!F50,egypt!F50,jordan!F50,lebanon!F50,palestine!F50,sudan!F50,syria!F50,yemen!F50)</f>
        <v>11634.390069223435</v>
      </c>
      <c r="G50" s="33">
        <f>SUM(bahrain!G50,egypt!G50,jordan!G50,lebanon!G50,palestine!G50,sudan!G50,syria!G50,yemen!G50)</f>
        <v>3137.807807905223</v>
      </c>
      <c r="H50" s="33">
        <f>SUM(bahrain!H50,egypt!H50,jordan!H50,lebanon!H50,palestine!H50,sudan!H50,syria!H50,yemen!H50)</f>
        <v>3229.4988171671166</v>
      </c>
      <c r="I50" s="33">
        <f>SUM(bahrain!I50,egypt!I50,jordan!I50,lebanon!I50,palestine!I50,sudan!I50,syria!I50,yemen!I50)</f>
        <v>3699.2634545536816</v>
      </c>
      <c r="J50" s="33">
        <f>SUM(bahrain!J50,egypt!J50,jordan!J50,lebanon!J50,palestine!J50,sudan!J50,syria!J50,yemen!J50)</f>
        <v>3670.5629196403693</v>
      </c>
      <c r="K50" s="67">
        <f>SUM(bahrain!K50,egypt!K50,jordan!K50,lebanon!K50,palestine!K50,sudan!K50,syria!K50,yemen!K50)</f>
        <v>3376.554610701471</v>
      </c>
      <c r="L50" s="68" t="s">
        <v>13</v>
      </c>
      <c r="N50" s="345">
        <f>B50+'oil exporter'!B50-all!B50</f>
        <v>0</v>
      </c>
      <c r="O50" s="345">
        <f>C50+'oil exporter'!C50-all!C50</f>
        <v>0</v>
      </c>
      <c r="P50" s="345">
        <f>D50+'oil exporter'!D50-all!D50</f>
        <v>0</v>
      </c>
      <c r="Q50" s="345">
        <f>E50+'oil exporter'!E50-all!E50</f>
        <v>0</v>
      </c>
      <c r="R50" s="345">
        <f>F50+'oil exporter'!F50-all!F50</f>
        <v>0</v>
      </c>
      <c r="S50" s="345">
        <f>G50+'oil exporter'!G50-all!G50</f>
        <v>0</v>
      </c>
      <c r="T50" s="345">
        <f>H50+'oil exporter'!H50-all!H50</f>
        <v>0</v>
      </c>
      <c r="U50" s="345">
        <f>I50+'oil exporter'!I50-all!I50</f>
        <v>0</v>
      </c>
      <c r="V50" s="345">
        <f>J50+'oil exporter'!J50-all!J50</f>
        <v>0</v>
      </c>
      <c r="W50" s="345">
        <f>K50+'oil exporter'!K50-all!K50</f>
        <v>0</v>
      </c>
    </row>
    <row r="51" spans="1:23" ht="12.75">
      <c r="A51" s="41" t="s">
        <v>96</v>
      </c>
      <c r="B51" s="42">
        <f>SUM(bahrain!B51,egypt!B51,jordan!B51,lebanon!B51,palestine!B51,sudan!B51,syria!B51,yemen!B51)</f>
        <v>535.1942768290224</v>
      </c>
      <c r="C51" s="42">
        <f>SUM(bahrain!C51,egypt!C51,jordan!C51,lebanon!C51,palestine!C51,sudan!C51,syria!C51,yemen!C51)</f>
        <v>1085.617469327459</v>
      </c>
      <c r="D51" s="42">
        <f>SUM(bahrain!D51,egypt!D51,jordan!D51,lebanon!D51,palestine!D51,sudan!D51,syria!D51,yemen!D51)</f>
        <v>825.0431509410839</v>
      </c>
      <c r="E51" s="42">
        <f>SUM(bahrain!E51,egypt!E51,jordan!E51,lebanon!E51,palestine!E51,sudan!E51,syria!E51,yemen!E51)</f>
        <v>972.0853045643894</v>
      </c>
      <c r="F51" s="185">
        <f>SUM(bahrain!F51,egypt!F51,jordan!F51,lebanon!F51,palestine!F51,sudan!F51,syria!F51,yemen!F51)</f>
        <v>781.6947464928353</v>
      </c>
      <c r="G51" s="42">
        <f>SUM(bahrain!G51,egypt!G51,jordan!G51,lebanon!G51,palestine!G51,sudan!G51,syria!G51,yemen!G51)</f>
        <v>77.01452697200821</v>
      </c>
      <c r="H51" s="42">
        <f>SUM(bahrain!H51,egypt!H51,jordan!H51,lebanon!H51,palestine!H51,sudan!H51,syria!H51,yemen!H51)</f>
        <v>88.85489197437586</v>
      </c>
      <c r="I51" s="42">
        <f>SUM(bahrain!I51,egypt!I51,jordan!I51,lebanon!I51,palestine!I51,sudan!I51,syria!I51,yemen!I51)</f>
        <v>886.7497205249621</v>
      </c>
      <c r="J51" s="42">
        <f>SUM(bahrain!J51,egypt!J51,jordan!J51,lebanon!J51,palestine!J51,sudan!J51,syria!J51,yemen!J51)</f>
        <v>230.5276652608353</v>
      </c>
      <c r="K51" s="185">
        <f>SUM(bahrain!K51,egypt!K51,jordan!K51,lebanon!K51,palestine!K51,sudan!K51,syria!K51,yemen!K51)</f>
        <v>89.79404556538574</v>
      </c>
      <c r="L51" s="43" t="s">
        <v>97</v>
      </c>
      <c r="N51" s="345">
        <f>B51+'oil exporter'!B51-all!B51</f>
        <v>0</v>
      </c>
      <c r="O51" s="345">
        <f>C51+'oil exporter'!C51-all!C51</f>
        <v>0</v>
      </c>
      <c r="P51" s="345">
        <f>D51+'oil exporter'!D51-all!D51</f>
        <v>0</v>
      </c>
      <c r="Q51" s="345">
        <f>E51+'oil exporter'!E51-all!E51</f>
        <v>0</v>
      </c>
      <c r="R51" s="345">
        <f>F51+'oil exporter'!F51-all!F51</f>
        <v>0</v>
      </c>
      <c r="S51" s="345">
        <f>G51+'oil exporter'!G51-all!G51</f>
        <v>0</v>
      </c>
      <c r="T51" s="345">
        <f>H51+'oil exporter'!H51-all!H51</f>
        <v>0</v>
      </c>
      <c r="U51" s="345">
        <f>I51+'oil exporter'!I51-all!I51</f>
        <v>0</v>
      </c>
      <c r="V51" s="345">
        <f>J51+'oil exporter'!J51-all!J51</f>
        <v>0</v>
      </c>
      <c r="W51" s="345">
        <f>K51+'oil exporter'!K51-all!K51</f>
        <v>0</v>
      </c>
    </row>
    <row r="52" spans="1:23" ht="13.5" thickBot="1">
      <c r="A52" s="41" t="s">
        <v>98</v>
      </c>
      <c r="B52" s="42">
        <f>SUM(bahrain!B52,egypt!B52,jordan!B52,lebanon!B52,palestine!B52,sudan!B52,syria!B52,yemen!B52)</f>
        <v>5622.4295649669475</v>
      </c>
      <c r="C52" s="42">
        <f>SUM(bahrain!C52,egypt!C52,jordan!C52,lebanon!C52,palestine!C52,sudan!C52,syria!C52,yemen!C52)</f>
        <v>10395.39455239215</v>
      </c>
      <c r="D52" s="42">
        <f>SUM(bahrain!D52,egypt!D52,jordan!D52,lebanon!D52,palestine!D52,sudan!D52,syria!D52,yemen!D52)</f>
        <v>9571.472200756576</v>
      </c>
      <c r="E52" s="42">
        <f>SUM(bahrain!E52,egypt!E52,jordan!E52,lebanon!E52,palestine!E52,sudan!E52,syria!E52,yemen!E52)</f>
        <v>9683.148643686907</v>
      </c>
      <c r="F52" s="185">
        <f>SUM(bahrain!F52,egypt!F52,jordan!F52,lebanon!F52,palestine!F52,sudan!F52,syria!F52,yemen!F52)</f>
        <v>10852.6953227306</v>
      </c>
      <c r="G52" s="42">
        <f>SUM(bahrain!G52,egypt!G52,jordan!G52,lebanon!G52,palestine!G52,sudan!G52,syria!G52,yemen!G52)</f>
        <v>3060.793280933215</v>
      </c>
      <c r="H52" s="42">
        <f>SUM(bahrain!H52,egypt!H52,jordan!H52,lebanon!H52,palestine!H52,sudan!H52,syria!H52,yemen!H52)</f>
        <v>3140.6439251927413</v>
      </c>
      <c r="I52" s="42">
        <f>SUM(bahrain!I52,egypt!I52,jordan!I52,lebanon!I52,palestine!I52,sudan!I52,syria!I52,yemen!I52)</f>
        <v>2812.5137340287188</v>
      </c>
      <c r="J52" s="42">
        <f>SUM(bahrain!J52,egypt!J52,jordan!J52,lebanon!J52,palestine!J52,sudan!J52,syria!J52,yemen!J52)</f>
        <v>3440.0352543795334</v>
      </c>
      <c r="K52" s="185">
        <f>SUM(bahrain!K52,egypt!K52,jordan!K52,lebanon!K52,palestine!K52,sudan!K52,syria!K52,yemen!K52)</f>
        <v>3286.7445823164144</v>
      </c>
      <c r="L52" s="43" t="s">
        <v>312</v>
      </c>
      <c r="N52" s="345">
        <f>B52+'oil exporter'!B52-all!B52</f>
        <v>0</v>
      </c>
      <c r="O52" s="345">
        <f>C52+'oil exporter'!C52-all!C52</f>
        <v>0</v>
      </c>
      <c r="P52" s="345">
        <f>D52+'oil exporter'!D52-all!D52</f>
        <v>0</v>
      </c>
      <c r="Q52" s="345">
        <f>E52+'oil exporter'!E52-all!E52</f>
        <v>0</v>
      </c>
      <c r="R52" s="345">
        <f>F52+'oil exporter'!F52-all!F52</f>
        <v>0</v>
      </c>
      <c r="S52" s="345">
        <f>G52+'oil exporter'!G52-all!G52</f>
        <v>0</v>
      </c>
      <c r="T52" s="345">
        <f>H52+'oil exporter'!H52-all!H52</f>
        <v>0</v>
      </c>
      <c r="U52" s="345">
        <f>I52+'oil exporter'!I52-all!I52</f>
        <v>0</v>
      </c>
      <c r="V52" s="345">
        <f>J52+'oil exporter'!J52-all!J52</f>
        <v>0</v>
      </c>
      <c r="W52" s="345">
        <f>K52+'oil exporter'!K52-all!K52</f>
        <v>0</v>
      </c>
    </row>
    <row r="53" spans="1:23" ht="15" thickBot="1">
      <c r="A53" s="69" t="s">
        <v>100</v>
      </c>
      <c r="B53" s="33">
        <f>SUM(bahrain!B53,egypt!B53,jordan!B53,lebanon!B53,palestine!B53,sudan!B53,syria!B53,yemen!B53)</f>
        <v>3047.7395045182357</v>
      </c>
      <c r="C53" s="33">
        <f>SUM(bahrain!C53,egypt!C53,jordan!C53,lebanon!C53,palestine!C53,sudan!C53,syria!C53,yemen!C53)</f>
        <v>5159.598416688083</v>
      </c>
      <c r="D53" s="33">
        <f>SUM(bahrain!D53,egypt!D53,jordan!D53,lebanon!D53,palestine!D53,sudan!D53,syria!D53,yemen!D53)</f>
        <v>4974.7678884798015</v>
      </c>
      <c r="E53" s="33">
        <f>SUM(bahrain!E53,egypt!E53,jordan!E53,lebanon!E53,palestine!E53,sudan!E53,syria!E53,yemen!E53)</f>
        <v>7555.599198971712</v>
      </c>
      <c r="F53" s="67">
        <f>SUM(bahrain!F53,egypt!F53,jordan!F53,lebanon!F53,palestine!F53,sudan!F53,syria!F53,yemen!F53)</f>
        <v>6994.056628913861</v>
      </c>
      <c r="G53" s="33">
        <f>SUM(bahrain!G53,egypt!G53,jordan!G53,lebanon!G53,palestine!G53,sudan!G53,syria!G53,yemen!G53)</f>
        <v>395.4654048037259</v>
      </c>
      <c r="H53" s="33">
        <f>SUM(bahrain!H53,egypt!H53,jordan!H53,lebanon!H53,palestine!H53,sudan!H53,syria!H53,yemen!H53)</f>
        <v>741.6133335574482</v>
      </c>
      <c r="I53" s="33">
        <f>SUM(bahrain!I53,egypt!I53,jordan!I53,lebanon!I53,palestine!I53,sudan!I53,syria!I53,yemen!I53)</f>
        <v>280.13585848713967</v>
      </c>
      <c r="J53" s="33">
        <f>SUM(bahrain!J53,egypt!J53,jordan!J53,lebanon!J53,palestine!J53,sudan!J53,syria!J53,yemen!J53)</f>
        <v>571.8939943289528</v>
      </c>
      <c r="K53" s="67">
        <f>SUM(bahrain!K53,egypt!K53,jordan!K53,lebanon!K53,palestine!K53,sudan!K53,syria!K53,yemen!K53)</f>
        <v>635.7681084984321</v>
      </c>
      <c r="L53" s="68" t="s">
        <v>101</v>
      </c>
      <c r="N53" s="345">
        <f>B53+'oil exporter'!B53-all!B53</f>
        <v>0</v>
      </c>
      <c r="O53" s="345">
        <f>C53+'oil exporter'!C53-all!C53</f>
        <v>0</v>
      </c>
      <c r="P53" s="345">
        <f>D53+'oil exporter'!D53-all!D53</f>
        <v>0</v>
      </c>
      <c r="Q53" s="345">
        <f>E53+'oil exporter'!E53-all!E53</f>
        <v>0</v>
      </c>
      <c r="R53" s="345">
        <f>F53+'oil exporter'!F53-all!F53</f>
        <v>0</v>
      </c>
      <c r="S53" s="345">
        <f>G53+'oil exporter'!G53-all!G53</f>
        <v>0</v>
      </c>
      <c r="T53" s="345">
        <f>H53+'oil exporter'!H53-all!H53</f>
        <v>0</v>
      </c>
      <c r="U53" s="345">
        <f>I53+'oil exporter'!I53-all!I53</f>
        <v>0</v>
      </c>
      <c r="V53" s="345">
        <f>J53+'oil exporter'!J53-all!J53</f>
        <v>0</v>
      </c>
      <c r="W53" s="345">
        <f>K53+'oil exporter'!K53-all!K53</f>
        <v>0</v>
      </c>
    </row>
    <row r="54" spans="1:23" ht="25.5">
      <c r="A54" s="52" t="s">
        <v>102</v>
      </c>
      <c r="B54" s="70">
        <f>SUM(bahrain!B54,egypt!B54,jordan!B54,lebanon!B54,palestine!B54,sudan!B54,syria!B54,yemen!B54)</f>
        <v>2915.185661125655</v>
      </c>
      <c r="C54" s="70">
        <f>SUM(bahrain!C54,egypt!C54,jordan!C54,lebanon!C54,palestine!C54,sudan!C54,syria!C54,yemen!C54)</f>
        <v>5048.099459275718</v>
      </c>
      <c r="D54" s="70">
        <f>SUM(bahrain!D54,egypt!D54,jordan!D54,lebanon!D54,palestine!D54,sudan!D54,syria!D54,yemen!D54)</f>
        <v>4709.557544023422</v>
      </c>
      <c r="E54" s="70">
        <f>SUM(bahrain!E54,egypt!E54,jordan!E54,lebanon!E54,palestine!E54,sudan!E54,syria!E54,yemen!E54)</f>
        <v>7335.478369190334</v>
      </c>
      <c r="F54" s="190">
        <f>SUM(bahrain!F54,egypt!F54,jordan!F54,lebanon!F54,palestine!F54,sudan!F54,syria!F54,yemen!F54)</f>
        <v>6869.291616803647</v>
      </c>
      <c r="G54" s="70">
        <f>SUM(bahrain!G54,egypt!G54,jordan!G54,lebanon!G54,palestine!G54,sudan!G54,syria!G54,yemen!G54)</f>
        <v>333.73059035330675</v>
      </c>
      <c r="H54" s="70">
        <f>SUM(bahrain!H54,egypt!H54,jordan!H54,lebanon!H54,palestine!H54,sudan!H54,syria!H54,yemen!H54)</f>
        <v>661.6358143006088</v>
      </c>
      <c r="I54" s="70">
        <f>SUM(bahrain!I54,egypt!I54,jordan!I54,lebanon!I54,palestine!I54,sudan!I54,syria!I54,yemen!I54)</f>
        <v>218.40348176885584</v>
      </c>
      <c r="J54" s="70">
        <f>SUM(bahrain!J54,egypt!J54,jordan!J54,lebanon!J54,palestine!J54,sudan!J54,syria!J54,yemen!J54)</f>
        <v>529.0064802251186</v>
      </c>
      <c r="K54" s="190">
        <f>SUM(bahrain!K54,egypt!K54,jordan!K54,lebanon!K54,palestine!K54,sudan!K54,syria!K54,yemen!K54)</f>
        <v>591.5830109570363</v>
      </c>
      <c r="L54" s="53" t="s">
        <v>103</v>
      </c>
      <c r="N54" s="345">
        <f>B54+'oil exporter'!B54-all!B54</f>
        <v>0</v>
      </c>
      <c r="O54" s="345">
        <f>C54+'oil exporter'!C54-all!C54</f>
        <v>0</v>
      </c>
      <c r="P54" s="345">
        <f>D54+'oil exporter'!D54-all!D54</f>
        <v>0</v>
      </c>
      <c r="Q54" s="345">
        <f>E54+'oil exporter'!E54-all!E54</f>
        <v>0</v>
      </c>
      <c r="R54" s="345">
        <f>F54+'oil exporter'!F54-all!F54</f>
        <v>0</v>
      </c>
      <c r="S54" s="345">
        <f>G54+'oil exporter'!G54-all!G54</f>
        <v>0</v>
      </c>
      <c r="T54" s="345">
        <f>H54+'oil exporter'!H54-all!H54</f>
        <v>0</v>
      </c>
      <c r="U54" s="345">
        <f>I54+'oil exporter'!I54-all!I54</f>
        <v>0</v>
      </c>
      <c r="V54" s="345">
        <f>J54+'oil exporter'!J54-all!J54</f>
        <v>0</v>
      </c>
      <c r="W54" s="345">
        <f>K54+'oil exporter'!K54-all!K54</f>
        <v>0</v>
      </c>
    </row>
    <row r="55" spans="1:23" ht="12.75">
      <c r="A55" s="41" t="s">
        <v>104</v>
      </c>
      <c r="B55" s="42">
        <f>SUM(bahrain!B55,egypt!B55,jordan!B55,lebanon!B55,palestine!B55,sudan!B55,syria!B55,yemen!B55)</f>
        <v>753.5413195040923</v>
      </c>
      <c r="C55" s="42">
        <f>SUM(bahrain!C55,egypt!C55,jordan!C55,lebanon!C55,palestine!C55,sudan!C55,syria!C55,yemen!C55)</f>
        <v>1438.2616327110343</v>
      </c>
      <c r="D55" s="42">
        <f>SUM(bahrain!D55,egypt!D55,jordan!D55,lebanon!D55,palestine!D55,sudan!D55,syria!D55,yemen!D55)</f>
        <v>1140.1164004200155</v>
      </c>
      <c r="E55" s="42">
        <f>SUM(bahrain!E55,egypt!E55,jordan!E55,lebanon!E55,palestine!E55,sudan!E55,syria!E55,yemen!E55)</f>
        <v>1595.9004609969893</v>
      </c>
      <c r="F55" s="185">
        <f>SUM(bahrain!F55,egypt!F55,jordan!F55,lebanon!F55,palestine!F55,sudan!F55,syria!F55,yemen!F55)</f>
        <v>2115.3440505158724</v>
      </c>
      <c r="G55" s="42">
        <f>SUM(bahrain!G55,egypt!G55,jordan!G55,lebanon!G55,palestine!G55,sudan!G55,syria!G55,yemen!G55)</f>
        <v>6.865996649215527</v>
      </c>
      <c r="H55" s="42">
        <f>SUM(bahrain!H55,egypt!H55,jordan!H55,lebanon!H55,palestine!H55,sudan!H55,syria!H55,yemen!H55)</f>
        <v>113.20127087523898</v>
      </c>
      <c r="I55" s="42">
        <f>SUM(bahrain!I55,egypt!I55,jordan!I55,lebanon!I55,palestine!I55,sudan!I55,syria!I55,yemen!I55)</f>
        <v>23.23881577109074</v>
      </c>
      <c r="J55" s="42">
        <f>SUM(bahrain!J55,egypt!J55,jordan!J55,lebanon!J55,palestine!J55,sudan!J55,syria!J55,yemen!J55)</f>
        <v>25.821906922693476</v>
      </c>
      <c r="K55" s="185">
        <f>SUM(bahrain!K55,egypt!K55,jordan!K55,lebanon!K55,palestine!K55,sudan!K55,syria!K55,yemen!K55)</f>
        <v>9.54491031185</v>
      </c>
      <c r="L55" s="43" t="s">
        <v>105</v>
      </c>
      <c r="N55" s="345">
        <f>B55+'oil exporter'!B55-all!B55</f>
        <v>0</v>
      </c>
      <c r="O55" s="345">
        <f>C55+'oil exporter'!C55-all!C55</f>
        <v>0</v>
      </c>
      <c r="P55" s="345">
        <f>D55+'oil exporter'!D55-all!D55</f>
        <v>0</v>
      </c>
      <c r="Q55" s="345">
        <f>E55+'oil exporter'!E55-all!E55</f>
        <v>0</v>
      </c>
      <c r="R55" s="345">
        <f>F55+'oil exporter'!F55-all!F55</f>
        <v>0</v>
      </c>
      <c r="S55" s="345">
        <f>G55+'oil exporter'!G55-all!G55</f>
        <v>0</v>
      </c>
      <c r="T55" s="345">
        <f>H55+'oil exporter'!H55-all!H55</f>
        <v>0</v>
      </c>
      <c r="U55" s="345">
        <f>I55+'oil exporter'!I55-all!I55</f>
        <v>0</v>
      </c>
      <c r="V55" s="345">
        <f>J55+'oil exporter'!J55-all!J55</f>
        <v>0</v>
      </c>
      <c r="W55" s="345">
        <f>K55+'oil exporter'!K55-all!K55</f>
        <v>0</v>
      </c>
    </row>
    <row r="56" spans="1:23" ht="12.75">
      <c r="A56" s="44" t="s">
        <v>106</v>
      </c>
      <c r="B56" s="42">
        <f>SUM(bahrain!B56,egypt!B56,jordan!B56,lebanon!B56,palestine!B56,sudan!B56,syria!B56,yemen!B56)</f>
        <v>1.6213142888946193</v>
      </c>
      <c r="C56" s="42">
        <f>SUM(bahrain!C56,egypt!C56,jordan!C56,lebanon!C56,palestine!C56,sudan!C56,syria!C56,yemen!C56)</f>
        <v>0.9090410193853784</v>
      </c>
      <c r="D56" s="42">
        <f>SUM(bahrain!D56,egypt!D56,jordan!D56,lebanon!D56,palestine!D56,sudan!D56,syria!D56,yemen!D56)</f>
        <v>5.636649084151852</v>
      </c>
      <c r="E56" s="42">
        <f>SUM(bahrain!E56,egypt!E56,jordan!E56,lebanon!E56,palestine!E56,sudan!E56,syria!E56,yemen!E56)</f>
        <v>1.4176049070510206</v>
      </c>
      <c r="F56" s="185">
        <f>SUM(bahrain!F56,egypt!F56,jordan!F56,lebanon!F56,palestine!F56,sudan!F56,syria!F56,yemen!F56)</f>
        <v>0.765307</v>
      </c>
      <c r="G56" s="42">
        <f>SUM(bahrain!G56,egypt!G56,jordan!G56,lebanon!G56,palestine!G56,sudan!G56,syria!G56,yemen!G56)</f>
        <v>0.42540031144</v>
      </c>
      <c r="H56" s="42">
        <f>SUM(bahrain!H56,egypt!H56,jordan!H56,lebanon!H56,palestine!H56,sudan!H56,syria!H56,yemen!H56)</f>
        <v>0.4311946632235852</v>
      </c>
      <c r="I56" s="42">
        <f>SUM(bahrain!I56,egypt!I56,jordan!I56,lebanon!I56,palestine!I56,sudan!I56,syria!I56,yemen!I56)</f>
        <v>1.2235987886368656</v>
      </c>
      <c r="J56" s="42">
        <f>SUM(bahrain!J56,egypt!J56,jordan!J56,lebanon!J56,palestine!J56,sudan!J56,syria!J56,yemen!J56)</f>
        <v>0.90871708146433</v>
      </c>
      <c r="K56" s="185">
        <f>SUM(bahrain!K56,egypt!K56,jordan!K56,lebanon!K56,palestine!K56,sudan!K56,syria!K56,yemen!K56)</f>
        <v>0.280687528</v>
      </c>
      <c r="L56" s="45" t="s">
        <v>107</v>
      </c>
      <c r="N56" s="345">
        <f>B56+'oil exporter'!B56-all!B56</f>
        <v>0</v>
      </c>
      <c r="O56" s="345">
        <f>C56+'oil exporter'!C56-all!C56</f>
        <v>0</v>
      </c>
      <c r="P56" s="345">
        <f>D56+'oil exporter'!D56-all!D56</f>
        <v>0</v>
      </c>
      <c r="Q56" s="345">
        <f>E56+'oil exporter'!E56-all!E56</f>
        <v>0</v>
      </c>
      <c r="R56" s="345">
        <f>F56+'oil exporter'!F56-all!F56</f>
        <v>0</v>
      </c>
      <c r="S56" s="345">
        <f>G56+'oil exporter'!G56-all!G56</f>
        <v>0</v>
      </c>
      <c r="T56" s="345">
        <f>H56+'oil exporter'!H56-all!H56</f>
        <v>0</v>
      </c>
      <c r="U56" s="345">
        <f>I56+'oil exporter'!I56-all!I56</f>
        <v>0</v>
      </c>
      <c r="V56" s="345">
        <f>J56+'oil exporter'!J56-all!J56</f>
        <v>0</v>
      </c>
      <c r="W56" s="345">
        <f>K56+'oil exporter'!K56-all!K56</f>
        <v>0</v>
      </c>
    </row>
    <row r="57" spans="1:23" ht="12.75">
      <c r="A57" s="41" t="s">
        <v>108</v>
      </c>
      <c r="B57" s="42">
        <f>SUM(bahrain!B57,egypt!B57,jordan!B57,lebanon!B57,palestine!B57,sudan!B57,syria!B57,yemen!B57)</f>
        <v>1841.2013347603188</v>
      </c>
      <c r="C57" s="42">
        <f>SUM(bahrain!C57,egypt!C57,jordan!C57,lebanon!C57,palestine!C57,sudan!C57,syria!C57,yemen!C57)</f>
        <v>2994.6719336545116</v>
      </c>
      <c r="D57" s="42">
        <f>SUM(bahrain!D57,egypt!D57,jordan!D57,lebanon!D57,palestine!D57,sudan!D57,syria!D57,yemen!D57)</f>
        <v>2955.8487477228323</v>
      </c>
      <c r="E57" s="42">
        <f>SUM(bahrain!E57,egypt!E57,jordan!E57,lebanon!E57,palestine!E57,sudan!E57,syria!E57,yemen!E57)</f>
        <v>5122.208934131533</v>
      </c>
      <c r="F57" s="185">
        <f>SUM(bahrain!F57,egypt!F57,jordan!F57,lebanon!F57,palestine!F57,sudan!F57,syria!F57,yemen!F57)</f>
        <v>4286.8754209433055</v>
      </c>
      <c r="G57" s="42">
        <f>SUM(bahrain!G57,egypt!G57,jordan!G57,lebanon!G57,palestine!G57,sudan!G57,syria!G57,yemen!G57)</f>
        <v>64.64917315617753</v>
      </c>
      <c r="H57" s="42">
        <f>SUM(bahrain!H57,egypt!H57,jordan!H57,lebanon!H57,palestine!H57,sudan!H57,syria!H57,yemen!H57)</f>
        <v>205.67426360100407</v>
      </c>
      <c r="I57" s="42">
        <f>SUM(bahrain!I57,egypt!I57,jordan!I57,lebanon!I57,palestine!I57,sudan!I57,syria!I57,yemen!I57)</f>
        <v>72.16772098910633</v>
      </c>
      <c r="J57" s="42">
        <f>SUM(bahrain!J57,egypt!J57,jordan!J57,lebanon!J57,palestine!J57,sudan!J57,syria!J57,yemen!J57)</f>
        <v>258.58039304659513</v>
      </c>
      <c r="K57" s="185">
        <f>SUM(bahrain!K57,egypt!K57,jordan!K57,lebanon!K57,palestine!K57,sudan!K57,syria!K57,yemen!K57)</f>
        <v>299.21451239655687</v>
      </c>
      <c r="L57" s="43" t="s">
        <v>109</v>
      </c>
      <c r="N57" s="345">
        <f>B57+'oil exporter'!B57-all!B57</f>
        <v>0</v>
      </c>
      <c r="O57" s="345">
        <f>C57+'oil exporter'!C57-all!C57</f>
        <v>0</v>
      </c>
      <c r="P57" s="345">
        <f>D57+'oil exporter'!D57-all!D57</f>
        <v>0</v>
      </c>
      <c r="Q57" s="345">
        <f>E57+'oil exporter'!E57-all!E57</f>
        <v>0</v>
      </c>
      <c r="R57" s="345">
        <f>F57+'oil exporter'!F57-all!F57</f>
        <v>0</v>
      </c>
      <c r="S57" s="345">
        <f>G57+'oil exporter'!G57-all!G57</f>
        <v>0</v>
      </c>
      <c r="T57" s="345">
        <f>H57+'oil exporter'!H57-all!H57</f>
        <v>0</v>
      </c>
      <c r="U57" s="345">
        <f>I57+'oil exporter'!I57-all!I57</f>
        <v>0</v>
      </c>
      <c r="V57" s="345">
        <f>J57+'oil exporter'!J57-all!J57</f>
        <v>0</v>
      </c>
      <c r="W57" s="345">
        <f>K57+'oil exporter'!K57-all!K57</f>
        <v>0</v>
      </c>
    </row>
    <row r="58" spans="1:23" ht="12.75">
      <c r="A58" s="44" t="s">
        <v>110</v>
      </c>
      <c r="B58" s="42">
        <f>SUM(bahrain!B58,egypt!B58,jordan!B58,lebanon!B58,palestine!B58,sudan!B58,syria!B58,yemen!B58)</f>
        <v>34.18675168546704</v>
      </c>
      <c r="C58" s="42">
        <f>SUM(bahrain!C58,egypt!C58,jordan!C58,lebanon!C58,palestine!C58,sudan!C58,syria!C58,yemen!C58)</f>
        <v>110.08823334426909</v>
      </c>
      <c r="D58" s="42">
        <f>SUM(bahrain!D58,egypt!D58,jordan!D58,lebanon!D58,palestine!D58,sudan!D58,syria!D58,yemen!D58)</f>
        <v>47.62997597752658</v>
      </c>
      <c r="E58" s="42">
        <f>SUM(bahrain!E58,egypt!E58,jordan!E58,lebanon!E58,palestine!E58,sudan!E58,syria!E58,yemen!E58)</f>
        <v>40.0661335311566</v>
      </c>
      <c r="F58" s="185">
        <f>SUM(bahrain!F58,egypt!F58,jordan!F58,lebanon!F58,palestine!F58,sudan!F58,syria!F58,yemen!F58)</f>
        <v>49.99972487779905</v>
      </c>
      <c r="G58" s="42">
        <f>SUM(bahrain!G58,egypt!G58,jordan!G58,lebanon!G58,palestine!G58,sudan!G58,syria!G58,yemen!G58)</f>
        <v>13.559830882947638</v>
      </c>
      <c r="H58" s="42">
        <f>SUM(bahrain!H58,egypt!H58,jordan!H58,lebanon!H58,palestine!H58,sudan!H58,syria!H58,yemen!H58)</f>
        <v>6.141593964885809</v>
      </c>
      <c r="I58" s="42">
        <f>SUM(bahrain!I58,egypt!I58,jordan!I58,lebanon!I58,palestine!I58,sudan!I58,syria!I58,yemen!I58)</f>
        <v>3.0537973396452847</v>
      </c>
      <c r="J58" s="42">
        <f>SUM(bahrain!J58,egypt!J58,jordan!J58,lebanon!J58,palestine!J58,sudan!J58,syria!J58,yemen!J58)</f>
        <v>106.01623285401504</v>
      </c>
      <c r="K58" s="185">
        <f>SUM(bahrain!K58,egypt!K58,jordan!K58,lebanon!K58,palestine!K58,sudan!K58,syria!K58,yemen!K58)</f>
        <v>70.26872289010645</v>
      </c>
      <c r="L58" s="45" t="s">
        <v>111</v>
      </c>
      <c r="N58" s="345">
        <f>B58+'oil exporter'!B58-all!B58</f>
        <v>0</v>
      </c>
      <c r="O58" s="345">
        <f>C58+'oil exporter'!C58-all!C58</f>
        <v>0</v>
      </c>
      <c r="P58" s="345">
        <f>D58+'oil exporter'!D58-all!D58</f>
        <v>0</v>
      </c>
      <c r="Q58" s="345">
        <f>E58+'oil exporter'!E58-all!E58</f>
        <v>0</v>
      </c>
      <c r="R58" s="345">
        <f>F58+'oil exporter'!F58-all!F58</f>
        <v>0</v>
      </c>
      <c r="S58" s="345">
        <f>G58+'oil exporter'!G58-all!G58</f>
        <v>0</v>
      </c>
      <c r="T58" s="345">
        <f>H58+'oil exporter'!H58-all!H58</f>
        <v>0</v>
      </c>
      <c r="U58" s="345">
        <f>I58+'oil exporter'!I58-all!I58</f>
        <v>0</v>
      </c>
      <c r="V58" s="345">
        <f>J58+'oil exporter'!J58-all!J58</f>
        <v>0</v>
      </c>
      <c r="W58" s="345">
        <f>K58+'oil exporter'!K58-all!K58</f>
        <v>0</v>
      </c>
    </row>
    <row r="59" spans="1:23" ht="12.75">
      <c r="A59" s="44" t="s">
        <v>112</v>
      </c>
      <c r="B59" s="42">
        <f>SUM(bahrain!B59,egypt!B59,jordan!B59,lebanon!B59,palestine!B59,sudan!B59,syria!B59,yemen!B59)</f>
        <v>59.97094645853202</v>
      </c>
      <c r="C59" s="42">
        <f>SUM(bahrain!C59,egypt!C59,jordan!C59,lebanon!C59,palestine!C59,sudan!C59,syria!C59,yemen!C59)</f>
        <v>64.24660748349126</v>
      </c>
      <c r="D59" s="42">
        <f>SUM(bahrain!D59,egypt!D59,jordan!D59,lebanon!D59,palestine!D59,sudan!D59,syria!D59,yemen!D59)</f>
        <v>102.11001278482514</v>
      </c>
      <c r="E59" s="42">
        <f>SUM(bahrain!E59,egypt!E59,jordan!E59,lebanon!E59,palestine!E59,sudan!E59,syria!E59,yemen!E59)</f>
        <v>116.62986155234002</v>
      </c>
      <c r="F59" s="185">
        <f>SUM(bahrain!F59,egypt!F59,jordan!F59,lebanon!F59,palestine!F59,sudan!F59,syria!F59,yemen!F59)</f>
        <v>25.16227325003308</v>
      </c>
      <c r="G59" s="42">
        <f>SUM(bahrain!G59,egypt!G59,jordan!G59,lebanon!G59,palestine!G59,sudan!G59,syria!G59,yemen!G59)</f>
        <v>17.158668027441493</v>
      </c>
      <c r="H59" s="42">
        <f>SUM(bahrain!H59,egypt!H59,jordan!H59,lebanon!H59,palestine!H59,sudan!H59,syria!H59,yemen!H59)</f>
        <v>2.7706232040441416</v>
      </c>
      <c r="I59" s="42">
        <f>SUM(bahrain!I59,egypt!I59,jordan!I59,lebanon!I59,palestine!I59,sudan!I59,syria!I59,yemen!I59)</f>
        <v>3.3654656600845723</v>
      </c>
      <c r="J59" s="42">
        <f>SUM(bahrain!J59,egypt!J59,jordan!J59,lebanon!J59,palestine!J59,sudan!J59,syria!J59,yemen!J59)</f>
        <v>5.46688462290786</v>
      </c>
      <c r="K59" s="185">
        <f>SUM(bahrain!K59,egypt!K59,jordan!K59,lebanon!K59,palestine!K59,sudan!K59,syria!K59,yemen!K59)</f>
        <v>2.5762699857999998</v>
      </c>
      <c r="L59" s="45" t="s">
        <v>113</v>
      </c>
      <c r="N59" s="345">
        <f>B59+'oil exporter'!B59-all!B59</f>
        <v>0</v>
      </c>
      <c r="O59" s="345">
        <f>C59+'oil exporter'!C59-all!C59</f>
        <v>0</v>
      </c>
      <c r="P59" s="345">
        <f>D59+'oil exporter'!D59-all!D59</f>
        <v>0</v>
      </c>
      <c r="Q59" s="345">
        <f>E59+'oil exporter'!E59-all!E59</f>
        <v>0</v>
      </c>
      <c r="R59" s="345">
        <f>F59+'oil exporter'!F59-all!F59</f>
        <v>0</v>
      </c>
      <c r="S59" s="345">
        <f>G59+'oil exporter'!G59-all!G59</f>
        <v>0</v>
      </c>
      <c r="T59" s="345">
        <f>H59+'oil exporter'!H59-all!H59</f>
        <v>0</v>
      </c>
      <c r="U59" s="345">
        <f>I59+'oil exporter'!I59-all!I59</f>
        <v>0</v>
      </c>
      <c r="V59" s="345">
        <f>J59+'oil exporter'!J59-all!J59</f>
        <v>0</v>
      </c>
      <c r="W59" s="345">
        <f>K59+'oil exporter'!K59-all!K59</f>
        <v>0</v>
      </c>
    </row>
    <row r="60" spans="1:23" ht="12.75">
      <c r="A60" s="44" t="s">
        <v>114</v>
      </c>
      <c r="B60" s="42">
        <f>SUM(bahrain!B60,egypt!B60,jordan!B60,lebanon!B60,palestine!B60,sudan!B60,syria!B60,yemen!B60)</f>
        <v>69.15021093808629</v>
      </c>
      <c r="C60" s="42">
        <f>SUM(bahrain!C60,egypt!C60,jordan!C60,lebanon!C60,palestine!C60,sudan!C60,syria!C60,yemen!C60)</f>
        <v>191.10932519153255</v>
      </c>
      <c r="D60" s="42">
        <f>SUM(bahrain!D60,egypt!D60,jordan!D60,lebanon!D60,palestine!D60,sudan!D60,syria!D60,yemen!D60)</f>
        <v>148.82092198269174</v>
      </c>
      <c r="E60" s="42">
        <f>SUM(bahrain!E60,egypt!E60,jordan!E60,lebanon!E60,palestine!E60,sudan!E60,syria!E60,yemen!E60)</f>
        <v>185.8330281408656</v>
      </c>
      <c r="F60" s="185">
        <f>SUM(bahrain!F60,egypt!F60,jordan!F60,lebanon!F60,palestine!F60,sudan!F60,syria!F60,yemen!F60)</f>
        <v>177.8455088093856</v>
      </c>
      <c r="G60" s="42">
        <f>SUM(bahrain!G60,egypt!G60,jordan!G60,lebanon!G60,palestine!G60,sudan!G60,syria!G60,yemen!G60)</f>
        <v>207.56057640755662</v>
      </c>
      <c r="H60" s="42">
        <f>SUM(bahrain!H60,egypt!H60,jordan!H60,lebanon!H60,palestine!H60,sudan!H60,syria!H60,yemen!H60)</f>
        <v>293.34257676193937</v>
      </c>
      <c r="I60" s="42">
        <f>SUM(bahrain!I60,egypt!I60,jordan!I60,lebanon!I60,palestine!I60,sudan!I60,syria!I60,yemen!I60)</f>
        <v>82.0323294403063</v>
      </c>
      <c r="J60" s="42">
        <f>SUM(bahrain!J60,egypt!J60,jordan!J60,lebanon!J60,palestine!J60,sudan!J60,syria!J60,yemen!J60)</f>
        <v>56.3021036799876</v>
      </c>
      <c r="K60" s="185">
        <f>SUM(bahrain!K60,egypt!K60,jordan!K60,lebanon!K60,palestine!K60,sudan!K60,syria!K60,yemen!K60)</f>
        <v>65.95328501424409</v>
      </c>
      <c r="L60" s="45" t="s">
        <v>115</v>
      </c>
      <c r="N60" s="345">
        <f>B60+'oil exporter'!B60-all!B60</f>
        <v>0</v>
      </c>
      <c r="O60" s="345">
        <f>C60+'oil exporter'!C60-all!C60</f>
        <v>0</v>
      </c>
      <c r="P60" s="345">
        <f>D60+'oil exporter'!D60-all!D60</f>
        <v>0</v>
      </c>
      <c r="Q60" s="345">
        <f>E60+'oil exporter'!E60-all!E60</f>
        <v>0</v>
      </c>
      <c r="R60" s="345">
        <f>F60+'oil exporter'!F60-all!F60</f>
        <v>0</v>
      </c>
      <c r="S60" s="345">
        <f>G60+'oil exporter'!G60-all!G60</f>
        <v>0</v>
      </c>
      <c r="T60" s="345">
        <f>H60+'oil exporter'!H60-all!H60</f>
        <v>0</v>
      </c>
      <c r="U60" s="345">
        <f>I60+'oil exporter'!I60-all!I60</f>
        <v>0</v>
      </c>
      <c r="V60" s="345">
        <f>J60+'oil exporter'!J60-all!J60</f>
        <v>0</v>
      </c>
      <c r="W60" s="345">
        <f>K60+'oil exporter'!K60-all!K60</f>
        <v>0</v>
      </c>
    </row>
    <row r="61" spans="1:23" ht="12.75">
      <c r="A61" s="41" t="s">
        <v>70</v>
      </c>
      <c r="B61" s="54">
        <f>SUM(bahrain!B61,egypt!B61,jordan!B61,lebanon!B61,palestine!B61,sudan!B61,syria!B61,yemen!B61)</f>
        <v>155.4682620358641</v>
      </c>
      <c r="C61" s="54">
        <f>SUM(bahrain!C61,egypt!C61,jordan!C61,lebanon!C61,palestine!C61,sudan!C61,syria!C61,yemen!C61)</f>
        <v>248.79156546984433</v>
      </c>
      <c r="D61" s="54">
        <f>SUM(bahrain!D61,egypt!D61,jordan!D61,lebanon!D61,palestine!D61,sudan!D61,syria!D61,yemen!D61)</f>
        <v>309.32352957562387</v>
      </c>
      <c r="E61" s="54">
        <f>SUM(bahrain!E61,egypt!E61,jordan!E61,lebanon!E61,palestine!E61,sudan!E61,syria!E61,yemen!E61)</f>
        <v>273.3910682839165</v>
      </c>
      <c r="F61" s="231">
        <f>SUM(bahrain!F61,egypt!F61,jordan!F61,lebanon!F61,palestine!F61,sudan!F61,syria!F61,yemen!F61)</f>
        <v>213.27403557131413</v>
      </c>
      <c r="G61" s="42">
        <f>SUM(bahrain!G61,egypt!G61,jordan!G61,lebanon!G61,palestine!G61,sudan!G61,syria!G61,yemen!G61)</f>
        <v>23.49078876678614</v>
      </c>
      <c r="H61" s="42">
        <f>SUM(bahrain!H61,egypt!H61,jordan!H61,lebanon!H61,palestine!H61,sudan!H61,syria!H61,yemen!H61)</f>
        <v>39.89732792769748</v>
      </c>
      <c r="I61" s="42">
        <f>SUM(bahrain!I61,egypt!I61,jordan!I61,lebanon!I61,palestine!I61,sudan!I61,syria!I61,yemen!I61)</f>
        <v>33.148279443039414</v>
      </c>
      <c r="J61" s="42">
        <f>SUM(bahrain!J61,egypt!J61,jordan!J61,lebanon!J61,palestine!J61,sudan!J61,syria!J61,yemen!J61)</f>
        <v>75.7760301014119</v>
      </c>
      <c r="K61" s="185">
        <f>SUM(bahrain!K61,egypt!K61,jordan!K61,lebanon!K61,palestine!K61,sudan!K61,syria!K61,yemen!K61)</f>
        <v>143.67918385886787</v>
      </c>
      <c r="L61" s="43" t="s">
        <v>71</v>
      </c>
      <c r="N61" s="345">
        <f>B61+'oil exporter'!B61-all!B61</f>
        <v>0</v>
      </c>
      <c r="O61" s="345">
        <f>C61+'oil exporter'!C61-all!C61</f>
        <v>0</v>
      </c>
      <c r="P61" s="345">
        <f>D61+'oil exporter'!D61-all!D61</f>
        <v>0</v>
      </c>
      <c r="Q61" s="345">
        <f>E61+'oil exporter'!E61-all!E61</f>
        <v>0</v>
      </c>
      <c r="R61" s="345">
        <f>F61+'oil exporter'!F61-all!F61</f>
        <v>0</v>
      </c>
      <c r="S61" s="345">
        <f>G61+'oil exporter'!G61-all!G61</f>
        <v>0</v>
      </c>
      <c r="T61" s="345">
        <f>H61+'oil exporter'!H61-all!H61</f>
        <v>0</v>
      </c>
      <c r="U61" s="345">
        <f>I61+'oil exporter'!I61-all!I61</f>
        <v>0</v>
      </c>
      <c r="V61" s="345">
        <f>J61+'oil exporter'!J61-all!J61</f>
        <v>0</v>
      </c>
      <c r="W61" s="345">
        <f>K61+'oil exporter'!K61-all!K61</f>
        <v>0</v>
      </c>
    </row>
    <row r="62" spans="1:23" ht="13.5" thickBot="1">
      <c r="A62" s="24" t="s">
        <v>116</v>
      </c>
      <c r="B62" s="42">
        <f>SUM(bahrain!B62,egypt!B62,jordan!B62,lebanon!B62,palestine!B62,sudan!B62,syria!B62,yemen!B62)</f>
        <v>132.5538433925809</v>
      </c>
      <c r="C62" s="42">
        <f>SUM(bahrain!C62,egypt!C62,jordan!C62,lebanon!C62,palestine!C62,sudan!C62,syria!C62,yemen!C62)</f>
        <v>111.49895741236503</v>
      </c>
      <c r="D62" s="42">
        <f>SUM(bahrain!D62,egypt!D62,jordan!D62,lebanon!D62,palestine!D62,sudan!D62,syria!D62,yemen!D62)</f>
        <v>265.21034445637787</v>
      </c>
      <c r="E62" s="42">
        <f>SUM(bahrain!E62,egypt!E62,jordan!E62,lebanon!E62,palestine!E62,sudan!E62,syria!E62,yemen!E62)</f>
        <v>220.12082978137795</v>
      </c>
      <c r="F62" s="185">
        <f>SUM(bahrain!F62,egypt!F62,jordan!F62,lebanon!F62,palestine!F62,sudan!F62,syria!F62,yemen!F62)</f>
        <v>124.76501211021389</v>
      </c>
      <c r="G62" s="71">
        <f>SUM(bahrain!G62,egypt!G62,jordan!G62,lebanon!G62,palestine!G62,sudan!G62,syria!G62,yemen!G62)</f>
        <v>61.73481445041925</v>
      </c>
      <c r="H62" s="71">
        <f>SUM(bahrain!H62,egypt!H62,jordan!H62,lebanon!H62,palestine!H62,sudan!H62,syria!H62,yemen!H62)</f>
        <v>79.97751925683936</v>
      </c>
      <c r="I62" s="71">
        <f>SUM(bahrain!I62,egypt!I62,jordan!I62,lebanon!I62,palestine!I62,sudan!I62,syria!I62,yemen!I62)</f>
        <v>61.73237671828379</v>
      </c>
      <c r="J62" s="71">
        <f>SUM(bahrain!J62,egypt!J62,jordan!J62,lebanon!J62,palestine!J62,sudan!J62,syria!J62,yemen!J62)</f>
        <v>42.88751410383404</v>
      </c>
      <c r="K62" s="191">
        <f>SUM(bahrain!K62,egypt!K62,jordan!K62,lebanon!K62,palestine!K62,sudan!K62,syria!K62,yemen!K62)</f>
        <v>44.1850975413956</v>
      </c>
      <c r="L62" s="53" t="s">
        <v>117</v>
      </c>
      <c r="N62" s="345">
        <f>B62+'oil exporter'!B62-all!B62</f>
        <v>0</v>
      </c>
      <c r="O62" s="345">
        <f>C62+'oil exporter'!C62-all!C62</f>
        <v>0</v>
      </c>
      <c r="P62" s="345">
        <f>D62+'oil exporter'!D62-all!D62</f>
        <v>0</v>
      </c>
      <c r="Q62" s="345">
        <f>E62+'oil exporter'!E62-all!E62</f>
        <v>0</v>
      </c>
      <c r="R62" s="345">
        <f>F62+'oil exporter'!F62-all!F62</f>
        <v>0</v>
      </c>
      <c r="S62" s="345">
        <f>G62+'oil exporter'!G62-all!G62</f>
        <v>0</v>
      </c>
      <c r="T62" s="345">
        <f>H62+'oil exporter'!H62-all!H62</f>
        <v>0</v>
      </c>
      <c r="U62" s="345">
        <f>I62+'oil exporter'!I62-all!I62</f>
        <v>0</v>
      </c>
      <c r="V62" s="345">
        <f>J62+'oil exporter'!J62-all!J62</f>
        <v>0</v>
      </c>
      <c r="W62" s="345">
        <f>K62+'oil exporter'!K62-all!K62</f>
        <v>0</v>
      </c>
    </row>
    <row r="63" spans="1:23" ht="19.5" thickBot="1">
      <c r="A63" s="17" t="s">
        <v>118</v>
      </c>
      <c r="B63" s="18">
        <f>SUM(bahrain!B63,egypt!B63,jordan!B63,lebanon!B63,palestine!B63,sudan!B63,syria!B63,yemen!B63)</f>
        <v>1550.1538568200046</v>
      </c>
      <c r="C63" s="18">
        <f>SUM(bahrain!C63,egypt!C63,jordan!C63,lebanon!C63,palestine!C63,sudan!C63,syria!C63,yemen!C63)</f>
        <v>2280.694759048849</v>
      </c>
      <c r="D63" s="18">
        <f>SUM(bahrain!D63,egypt!D63,jordan!D63,lebanon!D63,palestine!D63,sudan!D63,syria!D63,yemen!D63)</f>
        <v>2104.923369848999</v>
      </c>
      <c r="E63" s="18">
        <f>SUM(bahrain!E63,egypt!E63,jordan!E63,lebanon!E63,palestine!E63,sudan!E63,syria!E63,yemen!E63)</f>
        <v>2155.7372038439917</v>
      </c>
      <c r="F63" s="177">
        <f>SUM(bahrain!F63,egypt!F63,jordan!F63,lebanon!F63,palestine!F63,sudan!F63,syria!F63,yemen!F63)</f>
        <v>1671.3308533273835</v>
      </c>
      <c r="G63" s="18">
        <f>SUM(bahrain!G63,egypt!G63,jordan!G63,lebanon!G63,palestine!G63,sudan!G63,syria!G63,yemen!G63)</f>
        <v>156.32913259893562</v>
      </c>
      <c r="H63" s="18">
        <f>SUM(bahrain!H63,egypt!H63,jordan!H63,lebanon!H63,palestine!H63,sudan!H63,syria!H63,yemen!H63)</f>
        <v>262.0247465295904</v>
      </c>
      <c r="I63" s="18">
        <f>SUM(bahrain!I63,egypt!I63,jordan!I63,lebanon!I63,palestine!I63,sudan!I63,syria!I63,yemen!I63)</f>
        <v>100.45699972785097</v>
      </c>
      <c r="J63" s="18">
        <f>SUM(bahrain!J63,egypt!J63,jordan!J63,lebanon!J63,palestine!J63,sudan!J63,syria!J63,yemen!J63)</f>
        <v>140.09364867310225</v>
      </c>
      <c r="K63" s="177">
        <f>SUM(bahrain!K63,egypt!K63,jordan!K63,lebanon!K63,palestine!K63,sudan!K63,syria!K63,yemen!K63)</f>
        <v>218.79205035536788</v>
      </c>
      <c r="L63" s="65" t="s">
        <v>119</v>
      </c>
      <c r="N63" s="345">
        <f>B63+'oil exporter'!B63-all!B63</f>
        <v>0</v>
      </c>
      <c r="O63" s="345">
        <f>C63+'oil exporter'!C63-all!C63</f>
        <v>0</v>
      </c>
      <c r="P63" s="345">
        <f>D63+'oil exporter'!D63-all!D63</f>
        <v>0</v>
      </c>
      <c r="Q63" s="345">
        <f>E63+'oil exporter'!E63-all!E63</f>
        <v>0</v>
      </c>
      <c r="R63" s="345">
        <f>F63+'oil exporter'!F63-all!F63</f>
        <v>0</v>
      </c>
      <c r="S63" s="345">
        <f>G63+'oil exporter'!G63-all!G63</f>
        <v>0</v>
      </c>
      <c r="T63" s="345">
        <f>H63+'oil exporter'!H63-all!H63</f>
        <v>0</v>
      </c>
      <c r="U63" s="345">
        <f>I63+'oil exporter'!I63-all!I63</f>
        <v>0</v>
      </c>
      <c r="V63" s="345">
        <f>J63+'oil exporter'!J63-all!J63</f>
        <v>0</v>
      </c>
      <c r="W63" s="345">
        <f>K63+'oil exporter'!K63-all!K63</f>
        <v>0</v>
      </c>
    </row>
    <row r="64" spans="1:23" ht="15" thickBot="1">
      <c r="A64" s="66" t="s">
        <v>12</v>
      </c>
      <c r="B64" s="33">
        <f>SUM(bahrain!B64,egypt!B64,jordan!B64,lebanon!B64,palestine!B64,sudan!B64,syria!B64,yemen!B64)</f>
        <v>1526.5652115095381</v>
      </c>
      <c r="C64" s="33">
        <f>SUM(bahrain!C64,egypt!C64,jordan!C64,lebanon!C64,palestine!C64,sudan!C64,syria!C64,yemen!C64)</f>
        <v>2277.453875791703</v>
      </c>
      <c r="D64" s="33">
        <f>SUM(bahrain!D64,egypt!D64,jordan!D64,lebanon!D64,palestine!D64,sudan!D64,syria!D64,yemen!D64)</f>
        <v>2093.251080932751</v>
      </c>
      <c r="E64" s="33">
        <f>SUM(bahrain!E64,egypt!E64,jordan!E64,lebanon!E64,palestine!E64,sudan!E64,syria!E64,yemen!E64)</f>
        <v>2152.1089334160024</v>
      </c>
      <c r="F64" s="67">
        <f>SUM(bahrain!F64,egypt!F64,jordan!F64,lebanon!F64,palestine!F64,sudan!F64,syria!F64,yemen!F64)</f>
        <v>1669.2337074272625</v>
      </c>
      <c r="G64" s="33">
        <f>SUM(bahrain!G64,egypt!G64,jordan!G64,lebanon!G64,palestine!G64,sudan!G64,syria!G64,yemen!G64)</f>
        <v>155.6006014178985</v>
      </c>
      <c r="H64" s="33">
        <f>SUM(bahrain!H64,egypt!H64,jordan!H64,lebanon!H64,palestine!H64,sudan!H64,syria!H64,yemen!H64)</f>
        <v>261.40945728301205</v>
      </c>
      <c r="I64" s="33">
        <f>SUM(bahrain!I64,egypt!I64,jordan!I64,lebanon!I64,palestine!I64,sudan!I64,syria!I64,yemen!I64)</f>
        <v>97.43753688930283</v>
      </c>
      <c r="J64" s="33">
        <f>SUM(bahrain!J64,egypt!J64,jordan!J64,lebanon!J64,palestine!J64,sudan!J64,syria!J64,yemen!J64)</f>
        <v>138.36013284550845</v>
      </c>
      <c r="K64" s="67">
        <f>SUM(bahrain!K64,egypt!K64,jordan!K64,lebanon!K64,palestine!K64,sudan!K64,syria!K64,yemen!K64)</f>
        <v>217.00346053516918</v>
      </c>
      <c r="L64" s="72" t="s">
        <v>120</v>
      </c>
      <c r="N64" s="345">
        <f>B64+'oil exporter'!B64-all!B64</f>
        <v>0</v>
      </c>
      <c r="O64" s="345">
        <f>C64+'oil exporter'!C64-all!C64</f>
        <v>0</v>
      </c>
      <c r="P64" s="345">
        <f>D64+'oil exporter'!D64-all!D64</f>
        <v>0</v>
      </c>
      <c r="Q64" s="345">
        <f>E64+'oil exporter'!E64-all!E64</f>
        <v>0</v>
      </c>
      <c r="R64" s="345">
        <f>F64+'oil exporter'!F64-all!F64</f>
        <v>0</v>
      </c>
      <c r="S64" s="345">
        <f>G64+'oil exporter'!G64-all!G64</f>
        <v>0</v>
      </c>
      <c r="T64" s="345">
        <f>H64+'oil exporter'!H64-all!H64</f>
        <v>0</v>
      </c>
      <c r="U64" s="345">
        <f>I64+'oil exporter'!I64-all!I64</f>
        <v>0</v>
      </c>
      <c r="V64" s="345">
        <f>J64+'oil exporter'!J64-all!J64</f>
        <v>0</v>
      </c>
      <c r="W64" s="345">
        <f>K64+'oil exporter'!K64-all!K64</f>
        <v>0</v>
      </c>
    </row>
    <row r="65" spans="1:23" ht="12.75">
      <c r="A65" s="41" t="s">
        <v>121</v>
      </c>
      <c r="B65" s="42">
        <f>SUM(bahrain!B65,egypt!B65,jordan!B65,lebanon!B65,palestine!B65,sudan!B65,syria!B65,yemen!B65)</f>
        <v>1300.350171262012</v>
      </c>
      <c r="C65" s="42">
        <f>SUM(bahrain!C65,egypt!C65,jordan!C65,lebanon!C65,palestine!C65,sudan!C65,syria!C65,yemen!C65)</f>
        <v>1878.2471621984855</v>
      </c>
      <c r="D65" s="42">
        <f>SUM(bahrain!D65,egypt!D65,jordan!D65,lebanon!D65,palestine!D65,sudan!D65,syria!D65,yemen!D65)</f>
        <v>1702.1057139388536</v>
      </c>
      <c r="E65" s="42">
        <f>SUM(bahrain!E65,egypt!E65,jordan!E65,lebanon!E65,palestine!E65,sudan!E65,syria!E65,yemen!E65)</f>
        <v>1737.0956316451861</v>
      </c>
      <c r="F65" s="185">
        <f>SUM(bahrain!F65,egypt!F65,jordan!F65,lebanon!F65,palestine!F65,sudan!F65,syria!F65,yemen!F65)</f>
        <v>1319.1479667284991</v>
      </c>
      <c r="G65" s="42">
        <f>SUM(bahrain!G65,egypt!G65,jordan!G65,lebanon!G65,palestine!G65,sudan!G65,syria!G65,yemen!G65)</f>
        <v>144.58250939258946</v>
      </c>
      <c r="H65" s="42">
        <f>SUM(bahrain!H65,egypt!H65,jordan!H65,lebanon!H65,palestine!H65,sudan!H65,syria!H65,yemen!H65)</f>
        <v>243.09824400415698</v>
      </c>
      <c r="I65" s="42">
        <f>SUM(bahrain!I65,egypt!I65,jordan!I65,lebanon!I65,palestine!I65,sudan!I65,syria!I65,yemen!I65)</f>
        <v>88.59190487214612</v>
      </c>
      <c r="J65" s="42">
        <f>SUM(bahrain!J65,egypt!J65,jordan!J65,lebanon!J65,palestine!J65,sudan!J65,syria!J65,yemen!J65)</f>
        <v>116.91775931396278</v>
      </c>
      <c r="K65" s="185">
        <f>SUM(bahrain!K65,egypt!K65,jordan!K65,lebanon!K65,palestine!K65,sudan!K65,syria!K65,yemen!K65)</f>
        <v>178.71784585765528</v>
      </c>
      <c r="L65" s="43" t="s">
        <v>122</v>
      </c>
      <c r="N65" s="345">
        <f>B65+'oil exporter'!B65-all!B65</f>
        <v>0</v>
      </c>
      <c r="O65" s="345">
        <f>C65+'oil exporter'!C65-all!C65</f>
        <v>0</v>
      </c>
      <c r="P65" s="345">
        <f>D65+'oil exporter'!D65-all!D65</f>
        <v>0</v>
      </c>
      <c r="Q65" s="345">
        <f>E65+'oil exporter'!E65-all!E65</f>
        <v>0</v>
      </c>
      <c r="R65" s="345">
        <f>F65+'oil exporter'!F65-all!F65</f>
        <v>0</v>
      </c>
      <c r="S65" s="345">
        <f>G65+'oil exporter'!G65-all!G65</f>
        <v>0</v>
      </c>
      <c r="T65" s="345">
        <f>H65+'oil exporter'!H65-all!H65</f>
        <v>0</v>
      </c>
      <c r="U65" s="345">
        <f>I65+'oil exporter'!I65-all!I65</f>
        <v>0</v>
      </c>
      <c r="V65" s="345">
        <f>J65+'oil exporter'!J65-all!J65</f>
        <v>0</v>
      </c>
      <c r="W65" s="345">
        <f>K65+'oil exporter'!K65-all!K65</f>
        <v>0</v>
      </c>
    </row>
    <row r="66" spans="1:23" s="16" customFormat="1" ht="13.5" thickBot="1">
      <c r="A66" s="41" t="s">
        <v>123</v>
      </c>
      <c r="B66" s="42">
        <f>SUM(bahrain!B66,egypt!B66,jordan!B66,lebanon!B66,palestine!B66,sudan!B66,syria!B66,yemen!B66)</f>
        <v>226.21504024752576</v>
      </c>
      <c r="C66" s="42">
        <f>SUM(bahrain!C66,egypt!C66,jordan!C66,lebanon!C66,palestine!C66,sudan!C66,syria!C66,yemen!C66)</f>
        <v>399.2067135932175</v>
      </c>
      <c r="D66" s="42">
        <f>SUM(bahrain!D66,egypt!D66,jordan!D66,lebanon!D66,palestine!D66,sudan!D66,syria!D66,yemen!D66)</f>
        <v>391.14536699389714</v>
      </c>
      <c r="E66" s="42">
        <f>SUM(bahrain!E66,egypt!E66,jordan!E66,lebanon!E66,palestine!E66,sudan!E66,syria!E66,yemen!E66)</f>
        <v>415.01330177081655</v>
      </c>
      <c r="F66" s="185">
        <f>SUM(bahrain!F66,egypt!F66,jordan!F66,lebanon!F66,palestine!F66,sudan!F66,syria!F66,yemen!F66)</f>
        <v>350.08574069876335</v>
      </c>
      <c r="G66" s="42">
        <f>SUM(bahrain!G66,egypt!G66,jordan!G66,lebanon!G66,palestine!G66,sudan!G66,syria!G66,yemen!G66)</f>
        <v>10.981027887784096</v>
      </c>
      <c r="H66" s="42">
        <f>SUM(bahrain!H66,egypt!H66,jordan!H66,lebanon!H66,palestine!H66,sudan!H66,syria!H66,yemen!H66)</f>
        <v>18.284845278855066</v>
      </c>
      <c r="I66" s="42">
        <f>SUM(bahrain!I66,egypt!I66,jordan!I66,lebanon!I66,palestine!I66,sudan!I66,syria!I66,yemen!I66)</f>
        <v>8.768103007461562</v>
      </c>
      <c r="J66" s="42">
        <f>SUM(bahrain!J66,egypt!J66,jordan!J66,lebanon!J66,palestine!J66,sudan!J66,syria!J66,yemen!J66)</f>
        <v>21.39480172189256</v>
      </c>
      <c r="K66" s="185">
        <f>SUM(bahrain!K66,egypt!K66,jordan!K66,lebanon!K66,palestine!K66,sudan!K66,syria!K66,yemen!K66)</f>
        <v>38.285614677513905</v>
      </c>
      <c r="L66" s="43" t="s">
        <v>124</v>
      </c>
      <c r="M66" s="15"/>
      <c r="N66" s="345">
        <f>B66+'oil exporter'!B66-all!B66</f>
        <v>0</v>
      </c>
      <c r="O66" s="345">
        <f>C66+'oil exporter'!C66-all!C66</f>
        <v>0</v>
      </c>
      <c r="P66" s="345">
        <f>D66+'oil exporter'!D66-all!D66</f>
        <v>0</v>
      </c>
      <c r="Q66" s="345">
        <f>E66+'oil exporter'!E66-all!E66</f>
        <v>0</v>
      </c>
      <c r="R66" s="345">
        <f>F66+'oil exporter'!F66-all!F66</f>
        <v>0</v>
      </c>
      <c r="S66" s="345">
        <f>G66+'oil exporter'!G66-all!G66</f>
        <v>0</v>
      </c>
      <c r="T66" s="345">
        <f>H66+'oil exporter'!H66-all!H66</f>
        <v>0</v>
      </c>
      <c r="U66" s="345">
        <f>I66+'oil exporter'!I66-all!I66</f>
        <v>0</v>
      </c>
      <c r="V66" s="345">
        <f>J66+'oil exporter'!J66-all!J66</f>
        <v>0</v>
      </c>
      <c r="W66" s="345">
        <f>K66+'oil exporter'!K66-all!K66</f>
        <v>0</v>
      </c>
    </row>
    <row r="67" spans="1:23" ht="15" thickBot="1">
      <c r="A67" s="69" t="s">
        <v>100</v>
      </c>
      <c r="B67" s="33">
        <f>SUM(bahrain!B67,egypt!B67,jordan!B67,lebanon!B67,palestine!B67,sudan!B67,syria!B67,yemen!B67)</f>
        <v>23.55676787361566</v>
      </c>
      <c r="C67" s="33">
        <f>SUM(bahrain!C67,egypt!C67,jordan!C67,lebanon!C67,palestine!C67,sudan!C67,syria!C67,yemen!C67)</f>
        <v>3.1929518530729113</v>
      </c>
      <c r="D67" s="33">
        <f>SUM(bahrain!D67,egypt!D67,jordan!D67,lebanon!D67,palestine!D67,sudan!D67,syria!D67,yemen!D67)</f>
        <v>11.65105413735455</v>
      </c>
      <c r="E67" s="33">
        <f>SUM(bahrain!E67,egypt!E67,jordan!E67,lebanon!E67,palestine!E67,sudan!E67,syria!E67,yemen!E67)</f>
        <v>3.6152294476496944</v>
      </c>
      <c r="F67" s="67">
        <f>SUM(bahrain!F67,egypt!F67,jordan!F67,lebanon!F67,palestine!F67,sudan!F67,syria!F67,yemen!F67)</f>
        <v>2.0838656250708163</v>
      </c>
      <c r="G67" s="33">
        <f>SUM(bahrain!G67,egypt!G67,jordan!G67,lebanon!G67,palestine!G67,sudan!G67,syria!G67,yemen!G67)</f>
        <v>0.6744183066370998</v>
      </c>
      <c r="H67" s="33">
        <f>SUM(bahrain!H67,egypt!H67,jordan!H67,lebanon!H67,palestine!H67,sudan!H67,syria!H67,yemen!H67)</f>
        <v>0.5628040536341883</v>
      </c>
      <c r="I67" s="33">
        <f>SUM(bahrain!I67,egypt!I67,jordan!I67,lebanon!I67,palestine!I67,sudan!I67,syria!I67,yemen!I67)</f>
        <v>3.004817256849681</v>
      </c>
      <c r="J67" s="33">
        <f>SUM(bahrain!J67,egypt!J67,jordan!J67,lebanon!J67,palestine!J67,sudan!J67,syria!J67,yemen!J67)</f>
        <v>1.7243609025938067</v>
      </c>
      <c r="K67" s="67">
        <f>SUM(bahrain!K67,egypt!K67,jordan!K67,lebanon!K67,palestine!K67,sudan!K67,syria!K67,yemen!K67)</f>
        <v>1.7383644701986756</v>
      </c>
      <c r="L67" s="73" t="s">
        <v>125</v>
      </c>
      <c r="N67" s="345">
        <f>B67+'oil exporter'!B67-all!B67</f>
        <v>0</v>
      </c>
      <c r="O67" s="345">
        <f>C67+'oil exporter'!C67-all!C67</f>
        <v>0</v>
      </c>
      <c r="P67" s="345">
        <f>D67+'oil exporter'!D67-all!D67</f>
        <v>0</v>
      </c>
      <c r="Q67" s="345">
        <f>E67+'oil exporter'!E67-all!E67</f>
        <v>0</v>
      </c>
      <c r="R67" s="345">
        <f>F67+'oil exporter'!F67-all!F67</f>
        <v>0</v>
      </c>
      <c r="S67" s="345">
        <f>G67+'oil exporter'!G67-all!G67</f>
        <v>0</v>
      </c>
      <c r="T67" s="345">
        <f>H67+'oil exporter'!H67-all!H67</f>
        <v>0</v>
      </c>
      <c r="U67" s="345">
        <f>I67+'oil exporter'!I67-all!I67</f>
        <v>0</v>
      </c>
      <c r="V67" s="345">
        <f>J67+'oil exporter'!J67-all!J67</f>
        <v>0</v>
      </c>
      <c r="W67" s="345">
        <f>K67+'oil exporter'!K67-all!K67</f>
        <v>0</v>
      </c>
    </row>
    <row r="68" spans="1:23" s="16" customFormat="1" ht="19.5" thickBot="1">
      <c r="A68" s="74" t="s">
        <v>126</v>
      </c>
      <c r="B68" s="18">
        <f>SUM(bahrain!B68,egypt!B68,jordan!B68,lebanon!B68,palestine!B68,sudan!B68,syria!B68,yemen!B68)</f>
        <v>45171.329142398165</v>
      </c>
      <c r="C68" s="18">
        <f>SUM(bahrain!C68,egypt!C68,jordan!C68,lebanon!C68,palestine!C68,sudan!C68,syria!C68,yemen!C68)</f>
        <v>67384.84374163924</v>
      </c>
      <c r="D68" s="18">
        <f>SUM(bahrain!D68,egypt!D68,jordan!D68,lebanon!D68,palestine!D68,sudan!D68,syria!D68,yemen!D68)</f>
        <v>56889.49451346571</v>
      </c>
      <c r="E68" s="18">
        <f>SUM(bahrain!E68,egypt!E68,jordan!E68,lebanon!E68,palestine!E68,sudan!E68,syria!E68,yemen!E68)</f>
        <v>67161.25346115934</v>
      </c>
      <c r="F68" s="177">
        <f>SUM(bahrain!F68,egypt!F68,jordan!F68,lebanon!F68,palestine!F68,sudan!F68,syria!F68,yemen!F68)</f>
        <v>53268.341479476585</v>
      </c>
      <c r="G68" s="18">
        <f>SUM(bahrain!G68,egypt!G68,jordan!G68,lebanon!G68,palestine!G68,sudan!G68,syria!G68,yemen!G68)</f>
        <v>22933.288878162966</v>
      </c>
      <c r="H68" s="18">
        <f>SUM(bahrain!H68,egypt!H68,jordan!H68,lebanon!H68,palestine!H68,sudan!H68,syria!H68,yemen!H68)</f>
        <v>45951.221333790505</v>
      </c>
      <c r="I68" s="18">
        <f>SUM(bahrain!I68,egypt!I68,jordan!I68,lebanon!I68,palestine!I68,sudan!I68,syria!I68,yemen!I68)</f>
        <v>37979.09315568052</v>
      </c>
      <c r="J68" s="18">
        <f>SUM(bahrain!J68,egypt!J68,jordan!J68,lebanon!J68,palestine!J68,sudan!J68,syria!J68,yemen!J68)</f>
        <v>44953.15195177191</v>
      </c>
      <c r="K68" s="177">
        <f>SUM(bahrain!K68,egypt!K68,jordan!K68,lebanon!K68,palestine!K68,sudan!K68,syria!K68,yemen!K68)</f>
        <v>32408.619755751446</v>
      </c>
      <c r="L68" s="75" t="s">
        <v>127</v>
      </c>
      <c r="M68" s="15"/>
      <c r="N68" s="345">
        <f>B68+'oil exporter'!B68-all!B68</f>
        <v>0</v>
      </c>
      <c r="O68" s="345">
        <f>C68+'oil exporter'!C68-all!C68</f>
        <v>0</v>
      </c>
      <c r="P68" s="345">
        <f>D68+'oil exporter'!D68-all!D68</f>
        <v>0</v>
      </c>
      <c r="Q68" s="345">
        <f>E68+'oil exporter'!E68-all!E68</f>
        <v>0</v>
      </c>
      <c r="R68" s="345">
        <f>F68+'oil exporter'!F68-all!F68</f>
        <v>0</v>
      </c>
      <c r="S68" s="345">
        <f>G68+'oil exporter'!G68-all!G68</f>
        <v>0</v>
      </c>
      <c r="T68" s="345">
        <f>H68+'oil exporter'!H68-all!H68</f>
        <v>0</v>
      </c>
      <c r="U68" s="345">
        <f>I68+'oil exporter'!I68-all!I68</f>
        <v>0</v>
      </c>
      <c r="V68" s="345">
        <f>J68+'oil exporter'!J68-all!J68</f>
        <v>0</v>
      </c>
      <c r="W68" s="345">
        <f>K68+'oil exporter'!K68-all!K68</f>
        <v>0</v>
      </c>
    </row>
    <row r="69" spans="1:23" ht="15" thickBot="1">
      <c r="A69" s="66" t="s">
        <v>128</v>
      </c>
      <c r="B69" s="33">
        <f>SUM(bahrain!B69,egypt!B69,jordan!B69,lebanon!B69,palestine!B69,sudan!B69,syria!B69,yemen!B69)</f>
        <v>3272.0986793870843</v>
      </c>
      <c r="C69" s="33">
        <f>SUM(bahrain!C69,egypt!C69,jordan!C69,lebanon!C69,palestine!C69,sudan!C69,syria!C69,yemen!C69)</f>
        <v>5329.625660444795</v>
      </c>
      <c r="D69" s="33">
        <f>SUM(bahrain!D69,egypt!D69,jordan!D69,lebanon!D69,palestine!D69,sudan!D69,syria!D69,yemen!D69)</f>
        <v>4832.059736910473</v>
      </c>
      <c r="E69" s="33">
        <f>SUM(bahrain!E69,egypt!E69,jordan!E69,lebanon!E69,palestine!E69,sudan!E69,syria!E69,yemen!E69)</f>
        <v>4436.731951506112</v>
      </c>
      <c r="F69" s="67">
        <f>SUM(bahrain!F69,egypt!F69,jordan!F69,lebanon!F69,palestine!F69,sudan!F69,syria!F69,yemen!F69)</f>
        <v>2759.326525149281</v>
      </c>
      <c r="G69" s="33">
        <f>SUM(bahrain!G69,egypt!G69,jordan!G69,lebanon!G69,palestine!G69,sudan!G69,syria!G69,yemen!G69)</f>
        <v>966.9382881360019</v>
      </c>
      <c r="H69" s="33">
        <f>SUM(bahrain!H69,egypt!H69,jordan!H69,lebanon!H69,palestine!H69,sudan!H69,syria!H69,yemen!H69)</f>
        <v>1994.6669453685988</v>
      </c>
      <c r="I69" s="33">
        <f>SUM(bahrain!I69,egypt!I69,jordan!I69,lebanon!I69,palestine!I69,sudan!I69,syria!I69,yemen!I69)</f>
        <v>803.9198355099384</v>
      </c>
      <c r="J69" s="33">
        <f>SUM(bahrain!J69,egypt!J69,jordan!J69,lebanon!J69,palestine!J69,sudan!J69,syria!J69,yemen!J69)</f>
        <v>666.8776842887213</v>
      </c>
      <c r="K69" s="67">
        <f>SUM(bahrain!K69,egypt!K69,jordan!K69,lebanon!K69,palestine!K69,sudan!K69,syria!K69,yemen!K69)</f>
        <v>529.7212226733619</v>
      </c>
      <c r="L69" s="76" t="s">
        <v>129</v>
      </c>
      <c r="N69" s="345">
        <f>B69+'oil exporter'!B69-all!B69</f>
        <v>0</v>
      </c>
      <c r="O69" s="345">
        <f>C69+'oil exporter'!C69-all!C69</f>
        <v>0</v>
      </c>
      <c r="P69" s="345">
        <f>D69+'oil exporter'!D69-all!D69</f>
        <v>0</v>
      </c>
      <c r="Q69" s="345">
        <f>E69+'oil exporter'!E69-all!E69</f>
        <v>0</v>
      </c>
      <c r="R69" s="345">
        <f>F69+'oil exporter'!F69-all!F69</f>
        <v>0</v>
      </c>
      <c r="S69" s="345">
        <f>G69+'oil exporter'!G69-all!G69</f>
        <v>0</v>
      </c>
      <c r="T69" s="345">
        <f>H69+'oil exporter'!H69-all!H69</f>
        <v>0</v>
      </c>
      <c r="U69" s="345">
        <f>I69+'oil exporter'!I69-all!I69</f>
        <v>0</v>
      </c>
      <c r="V69" s="345">
        <f>J69+'oil exporter'!J69-all!J69</f>
        <v>0</v>
      </c>
      <c r="W69" s="345">
        <f>K69+'oil exporter'!K69-all!K69</f>
        <v>0</v>
      </c>
    </row>
    <row r="70" spans="1:23" ht="15" thickBot="1">
      <c r="A70" s="77" t="s">
        <v>130</v>
      </c>
      <c r="B70" s="78">
        <f>SUM(bahrain!B70,egypt!B70,jordan!B70,lebanon!B70,palestine!B70,sudan!B70,syria!B70,yemen!B70)</f>
        <v>41899.23046301109</v>
      </c>
      <c r="C70" s="78">
        <f>SUM(bahrain!C70,egypt!C70,jordan!C70,lebanon!C70,palestine!C70,sudan!C70,syria!C70,yemen!C70)</f>
        <v>62055.218081194456</v>
      </c>
      <c r="D70" s="78">
        <f>SUM(bahrain!D70,egypt!D70,jordan!D70,lebanon!D70,palestine!D70,sudan!D70,syria!D70,yemen!D70)</f>
        <v>52057.43477655525</v>
      </c>
      <c r="E70" s="78">
        <f>SUM(bahrain!E70,egypt!E70,jordan!E70,lebanon!E70,palestine!E70,sudan!E70,syria!E70,yemen!E70)</f>
        <v>62724.52150965323</v>
      </c>
      <c r="F70" s="192">
        <f>SUM(bahrain!F70,egypt!F70,jordan!F70,lebanon!F70,palestine!F70,sudan!F70,syria!F70,yemen!F70)</f>
        <v>50509.0149543273</v>
      </c>
      <c r="G70" s="78">
        <f>SUM(bahrain!G70,egypt!G70,jordan!G70,lebanon!G70,palestine!G70,sudan!G70,syria!G70,yemen!G70)</f>
        <v>21966.350590026967</v>
      </c>
      <c r="H70" s="78">
        <f>SUM(bahrain!H70,egypt!H70,jordan!H70,lebanon!H70,palestine!H70,sudan!H70,syria!H70,yemen!H70)</f>
        <v>43956.55438842191</v>
      </c>
      <c r="I70" s="78">
        <f>SUM(bahrain!I70,egypt!I70,jordan!I70,lebanon!I70,palestine!I70,sudan!I70,syria!I70,yemen!I70)</f>
        <v>37175.173320170594</v>
      </c>
      <c r="J70" s="78">
        <f>SUM(bahrain!J70,egypt!J70,jordan!J70,lebanon!J70,palestine!J70,sudan!J70,syria!J70,yemen!J70)</f>
        <v>44286.2742674832</v>
      </c>
      <c r="K70" s="192">
        <f>SUM(bahrain!K70,egypt!K70,jordan!K70,lebanon!K70,palestine!K70,sudan!K70,syria!K70,yemen!K70)</f>
        <v>31878.89853307809</v>
      </c>
      <c r="L70" s="79" t="s">
        <v>125</v>
      </c>
      <c r="N70" s="345">
        <f>B70+'oil exporter'!B70-all!B70</f>
        <v>0</v>
      </c>
      <c r="O70" s="345">
        <f>C70+'oil exporter'!C70-all!C70</f>
        <v>0</v>
      </c>
      <c r="P70" s="345">
        <f>D70+'oil exporter'!D70-all!D70</f>
        <v>0</v>
      </c>
      <c r="Q70" s="345">
        <f>E70+'oil exporter'!E70-all!E70</f>
        <v>0</v>
      </c>
      <c r="R70" s="345">
        <f>F70+'oil exporter'!F70-all!F70</f>
        <v>0</v>
      </c>
      <c r="S70" s="345">
        <f>G70+'oil exporter'!G70-all!G70</f>
        <v>0</v>
      </c>
      <c r="T70" s="345">
        <f>H70+'oil exporter'!H70-all!H70</f>
        <v>0</v>
      </c>
      <c r="U70" s="345">
        <f>I70+'oil exporter'!I70-all!I70</f>
        <v>0</v>
      </c>
      <c r="V70" s="345">
        <f>J70+'oil exporter'!J70-all!J70</f>
        <v>0</v>
      </c>
      <c r="W70" s="345">
        <f>K70+'oil exporter'!K70-all!K70</f>
        <v>0</v>
      </c>
    </row>
    <row r="71" spans="1:23" ht="13.5" thickBot="1">
      <c r="A71" s="341" t="s">
        <v>131</v>
      </c>
      <c r="B71" s="342">
        <f>SUM(bahrain!B71,egypt!B71,jordan!B71,lebanon!B71,palestine!B71,sudan!B71,syria!B71,yemen!B71)</f>
        <v>20264.087429543208</v>
      </c>
      <c r="C71" s="342">
        <f>SUM(bahrain!C71,egypt!C71,jordan!C71,lebanon!C71,palestine!C71,sudan!C71,syria!C71,yemen!C71)</f>
        <v>27132.644670268353</v>
      </c>
      <c r="D71" s="342">
        <f>SUM(bahrain!D71,egypt!D71,jordan!D71,lebanon!D71,palestine!D71,sudan!D71,syria!D71,yemen!D71)</f>
        <v>18233.48313722681</v>
      </c>
      <c r="E71" s="342">
        <f>SUM(bahrain!E71,egypt!E71,jordan!E71,lebanon!E71,palestine!E71,sudan!E71,syria!E71,yemen!E71)</f>
        <v>22951.43081341992</v>
      </c>
      <c r="F71" s="343">
        <f>SUM(bahrain!F71,egypt!F71,jordan!F71,lebanon!F71,palestine!F71,sudan!F71,syria!F71,yemen!F71)</f>
        <v>22167.650553510535</v>
      </c>
      <c r="G71" s="342">
        <f>SUM(bahrain!G71,egypt!G71,jordan!G71,lebanon!G71,palestine!G71,sudan!G71,syria!G71,yemen!G71)</f>
        <v>11886.182034449059</v>
      </c>
      <c r="H71" s="342">
        <f>SUM(bahrain!H71,egypt!H71,jordan!H71,lebanon!H71,palestine!H71,sudan!H71,syria!H71,yemen!H71)</f>
        <v>21414.729464483295</v>
      </c>
      <c r="I71" s="342">
        <f>SUM(bahrain!I71,egypt!I71,jordan!I71,lebanon!I71,palestine!I71,sudan!I71,syria!I71,yemen!I71)</f>
        <v>19542.852302050207</v>
      </c>
      <c r="J71" s="342">
        <f>SUM(bahrain!J71,egypt!J71,jordan!J71,lebanon!J71,palestine!J71,sudan!J71,syria!J71,yemen!J71)</f>
        <v>21123.99523324636</v>
      </c>
      <c r="K71" s="343">
        <f>SUM(bahrain!K71,egypt!K71,jordan!K71,lebanon!K71,palestine!K71,sudan!K71,syria!K71,yemen!K71)</f>
        <v>16923.45562974609</v>
      </c>
      <c r="L71" s="344" t="s">
        <v>132</v>
      </c>
      <c r="N71" s="345">
        <f>B71+'oil exporter'!B71-all!B71</f>
        <v>0</v>
      </c>
      <c r="O71" s="345">
        <f>C71+'oil exporter'!C71-all!C71</f>
        <v>0</v>
      </c>
      <c r="P71" s="345">
        <f>D71+'oil exporter'!D71-all!D71</f>
        <v>0</v>
      </c>
      <c r="Q71" s="345">
        <f>E71+'oil exporter'!E71-all!E71</f>
        <v>0</v>
      </c>
      <c r="R71" s="345">
        <f>F71+'oil exporter'!F71-all!F71</f>
        <v>0</v>
      </c>
      <c r="S71" s="345">
        <f>G71+'oil exporter'!G71-all!G71</f>
        <v>0</v>
      </c>
      <c r="T71" s="345">
        <f>H71+'oil exporter'!H71-all!H71</f>
        <v>0</v>
      </c>
      <c r="U71" s="345">
        <f>I71+'oil exporter'!I71-all!I71</f>
        <v>0</v>
      </c>
      <c r="V71" s="345">
        <f>J71+'oil exporter'!J71-all!J71</f>
        <v>0</v>
      </c>
      <c r="W71" s="345">
        <f>K71+'oil exporter'!K71-all!K71</f>
        <v>0</v>
      </c>
    </row>
    <row r="72" spans="1:23" s="90" customFormat="1" ht="25.5">
      <c r="A72" s="120" t="s">
        <v>133</v>
      </c>
      <c r="B72" s="121">
        <f>SUM(bahrain!B72,egypt!B72,jordan!B72,lebanon!B72,palestine!B72,sudan!B72,syria!B72,yemen!B72)</f>
        <v>2363.0408393742528</v>
      </c>
      <c r="C72" s="121">
        <f>SUM(bahrain!C72,egypt!C72,jordan!C72,lebanon!C72,palestine!C72,sudan!C72,syria!C72,yemen!C72)</f>
        <v>3829.0829008509672</v>
      </c>
      <c r="D72" s="121">
        <f>SUM(bahrain!D72,egypt!D72,jordan!D72,lebanon!D72,palestine!D72,sudan!D72,syria!D72,yemen!D72)</f>
        <v>5834.794415688606</v>
      </c>
      <c r="E72" s="121">
        <f>SUM(bahrain!E72,egypt!E72,jordan!E72,lebanon!E72,palestine!E72,sudan!E72,syria!E72,yemen!E72)</f>
        <v>6160.7008650615835</v>
      </c>
      <c r="F72" s="258">
        <f>SUM(bahrain!F72,egypt!F72,jordan!F72,lebanon!F72,palestine!F72,sudan!F72,syria!F72,yemen!F72)</f>
        <v>4476.5039315104605</v>
      </c>
      <c r="G72" s="121">
        <f>SUM(bahrain!G72,egypt!G72,jordan!G72,lebanon!G72,palestine!G72,sudan!G72,syria!G72,yemen!G72)</f>
        <v>1309.6807368570867</v>
      </c>
      <c r="H72" s="121">
        <f>SUM(bahrain!H72,egypt!H72,jordan!H72,lebanon!H72,palestine!H72,sudan!H72,syria!H72,yemen!H72)</f>
        <v>1966.2066735162762</v>
      </c>
      <c r="I72" s="121">
        <f>SUM(bahrain!I72,egypt!I72,jordan!I72,lebanon!I72,palestine!I72,sudan!I72,syria!I72,yemen!I72)</f>
        <v>1302.6804474212204</v>
      </c>
      <c r="J72" s="121">
        <f>SUM(bahrain!J72,egypt!J72,jordan!J72,lebanon!J72,palestine!J72,sudan!J72,syria!J72,yemen!J72)</f>
        <v>2181.6549377916003</v>
      </c>
      <c r="K72" s="258">
        <f>SUM(bahrain!K72,egypt!K72,jordan!K72,lebanon!K72,palestine!K72,sudan!K72,syria!K72,yemen!K72)</f>
        <v>2053.3155637055006</v>
      </c>
      <c r="L72" s="122" t="s">
        <v>134</v>
      </c>
      <c r="M72" s="15"/>
      <c r="N72" s="345">
        <f>B72+'oil exporter'!B72-all!B72</f>
        <v>0</v>
      </c>
      <c r="O72" s="345">
        <f>C72+'oil exporter'!C72-all!C72</f>
        <v>0</v>
      </c>
      <c r="P72" s="345">
        <f>D72+'oil exporter'!D72-all!D72</f>
        <v>0</v>
      </c>
      <c r="Q72" s="345">
        <f>E72+'oil exporter'!E72-all!E72</f>
        <v>0</v>
      </c>
      <c r="R72" s="345">
        <f>F72+'oil exporter'!F72-all!F72</f>
        <v>0</v>
      </c>
      <c r="S72" s="345">
        <f>G72+'oil exporter'!G72-all!G72</f>
        <v>0</v>
      </c>
      <c r="T72" s="345">
        <f>H72+'oil exporter'!H72-all!H72</f>
        <v>0</v>
      </c>
      <c r="U72" s="345">
        <f>I72+'oil exporter'!I72-all!I72</f>
        <v>0</v>
      </c>
      <c r="V72" s="345">
        <f>J72+'oil exporter'!J72-all!J72</f>
        <v>0</v>
      </c>
      <c r="W72" s="345">
        <f>K72+'oil exporter'!K72-all!K72</f>
        <v>0</v>
      </c>
    </row>
    <row r="73" spans="1:23" ht="12.75">
      <c r="A73" s="44" t="s">
        <v>135</v>
      </c>
      <c r="B73" s="116">
        <f>SUM(bahrain!B73,egypt!B73,jordan!B73,lebanon!B73,palestine!B73,sudan!B73,syria!B73,yemen!B73)</f>
        <v>214.01570646540904</v>
      </c>
      <c r="C73" s="116">
        <f>SUM(bahrain!C73,egypt!C73,jordan!C73,lebanon!C73,palestine!C73,sudan!C73,syria!C73,yemen!C73)</f>
        <v>242.02327649809072</v>
      </c>
      <c r="D73" s="116">
        <f>SUM(bahrain!D73,egypt!D73,jordan!D73,lebanon!D73,palestine!D73,sudan!D73,syria!D73,yemen!D73)</f>
        <v>307.8127936976101</v>
      </c>
      <c r="E73" s="116">
        <f>SUM(bahrain!E73,egypt!E73,jordan!E73,lebanon!E73,palestine!E73,sudan!E73,syria!E73,yemen!E73)</f>
        <v>494.95678653116204</v>
      </c>
      <c r="F73" s="256">
        <f>SUM(bahrain!F73,egypt!F73,jordan!F73,lebanon!F73,palestine!F73,sudan!F73,syria!F73,yemen!F73)</f>
        <v>106.89992051390603</v>
      </c>
      <c r="G73" s="50">
        <f>SUM(bahrain!G73,egypt!G73,jordan!G73,lebanon!G73,palestine!G73,sudan!G73,syria!G73,yemen!G73)</f>
        <v>147.34339591060103</v>
      </c>
      <c r="H73" s="50">
        <f>SUM(bahrain!H73,egypt!H73,jordan!H73,lebanon!H73,palestine!H73,sudan!H73,syria!H73,yemen!H73)</f>
        <v>252.77645606179752</v>
      </c>
      <c r="I73" s="50">
        <f>SUM(bahrain!I73,egypt!I73,jordan!I73,lebanon!I73,palestine!I73,sudan!I73,syria!I73,yemen!I73)</f>
        <v>170.8102082148846</v>
      </c>
      <c r="J73" s="50">
        <f>SUM(bahrain!J73,egypt!J73,jordan!J73,lebanon!J73,palestine!J73,sudan!J73,syria!J73,yemen!J73)</f>
        <v>232.168453114313</v>
      </c>
      <c r="K73" s="186">
        <f>SUM(bahrain!K73,egypt!K73,jordan!K73,lebanon!K73,palestine!K73,sudan!K73,syria!K73,yemen!K73)</f>
        <v>133.58188160400994</v>
      </c>
      <c r="L73" s="45" t="s">
        <v>136</v>
      </c>
      <c r="N73" s="345">
        <f>B73+'oil exporter'!B73-all!B73</f>
        <v>0</v>
      </c>
      <c r="O73" s="345">
        <f>C73+'oil exporter'!C73-all!C73</f>
        <v>0</v>
      </c>
      <c r="P73" s="345">
        <f>D73+'oil exporter'!D73-all!D73</f>
        <v>0</v>
      </c>
      <c r="Q73" s="345">
        <f>E73+'oil exporter'!E73-all!E73</f>
        <v>0</v>
      </c>
      <c r="R73" s="345">
        <f>F73+'oil exporter'!F73-all!F73</f>
        <v>0</v>
      </c>
      <c r="S73" s="345">
        <f>G73+'oil exporter'!G73-all!G73</f>
        <v>0</v>
      </c>
      <c r="T73" s="345">
        <f>H73+'oil exporter'!H73-all!H73</f>
        <v>0</v>
      </c>
      <c r="U73" s="345">
        <f>I73+'oil exporter'!I73-all!I73</f>
        <v>0</v>
      </c>
      <c r="V73" s="345">
        <f>J73+'oil exporter'!J73-all!J73</f>
        <v>0</v>
      </c>
      <c r="W73" s="345">
        <f>K73+'oil exporter'!K73-all!K73</f>
        <v>0</v>
      </c>
    </row>
    <row r="74" spans="1:23" ht="13.5" thickBot="1">
      <c r="A74" s="86" t="s">
        <v>137</v>
      </c>
      <c r="B74" s="123">
        <f>SUM(bahrain!B74,egypt!B74,jordan!B74,lebanon!B74,palestine!B74,sudan!B74,syria!B74,yemen!B74)</f>
        <v>2149.0249058780046</v>
      </c>
      <c r="C74" s="123">
        <f>SUM(bahrain!C74,egypt!C74,jordan!C74,lebanon!C74,palestine!C74,sudan!C74,syria!C74,yemen!C74)</f>
        <v>3587.0596243528767</v>
      </c>
      <c r="D74" s="123">
        <f>SUM(bahrain!D74,egypt!D74,jordan!D74,lebanon!D74,palestine!D74,sudan!D74,syria!D74,yemen!D74)</f>
        <v>5526.981583990996</v>
      </c>
      <c r="E74" s="123">
        <f>SUM(bahrain!E74,egypt!E74,jordan!E74,lebanon!E74,palestine!E74,sudan!E74,syria!E74,yemen!E74)</f>
        <v>5665.741837663135</v>
      </c>
      <c r="F74" s="259">
        <f>SUM(bahrain!F74,egypt!F74,jordan!F74,lebanon!F74,palestine!F74,sudan!F74,syria!F74,yemen!F74)</f>
        <v>4369.604010996554</v>
      </c>
      <c r="G74" s="123">
        <f>SUM(bahrain!G74,egypt!G74,jordan!G74,lebanon!G74,palestine!G74,sudan!G74,syria!G74,yemen!G74)</f>
        <v>1162.324049424716</v>
      </c>
      <c r="H74" s="123">
        <f>SUM(bahrain!H74,egypt!H74,jordan!H74,lebanon!H74,palestine!H74,sudan!H74,syria!H74,yemen!H74)</f>
        <v>1713.4302174544785</v>
      </c>
      <c r="I74" s="123">
        <f>SUM(bahrain!I74,egypt!I74,jordan!I74,lebanon!I74,palestine!I74,sudan!I74,syria!I74,yemen!I74)</f>
        <v>1131.8658465484639</v>
      </c>
      <c r="J74" s="123">
        <f>SUM(bahrain!J74,egypt!J74,jordan!J74,lebanon!J74,palestine!J74,sudan!J74,syria!J74,yemen!J74)</f>
        <v>1949.486484677287</v>
      </c>
      <c r="K74" s="259">
        <f>SUM(bahrain!K74,egypt!K74,jordan!K74,lebanon!K74,palestine!K74,sudan!K74,syria!K74,yemen!K74)</f>
        <v>1919.7333820251702</v>
      </c>
      <c r="L74" s="88" t="s">
        <v>138</v>
      </c>
      <c r="N74" s="345">
        <f>B74+'oil exporter'!B74-all!B74</f>
        <v>0</v>
      </c>
      <c r="O74" s="345">
        <f>C74+'oil exporter'!C74-all!C74</f>
        <v>0</v>
      </c>
      <c r="P74" s="345">
        <f>D74+'oil exporter'!D74-all!D74</f>
        <v>0</v>
      </c>
      <c r="Q74" s="345">
        <f>E74+'oil exporter'!E74-all!E74</f>
        <v>0</v>
      </c>
      <c r="R74" s="345">
        <f>F74+'oil exporter'!F74-all!F74</f>
        <v>0</v>
      </c>
      <c r="S74" s="345">
        <f>G74+'oil exporter'!G74-all!G74</f>
        <v>0</v>
      </c>
      <c r="T74" s="345">
        <f>H74+'oil exporter'!H74-all!H74</f>
        <v>0</v>
      </c>
      <c r="U74" s="345">
        <f>I74+'oil exporter'!I74-all!I74</f>
        <v>0</v>
      </c>
      <c r="V74" s="345">
        <f>J74+'oil exporter'!J74-all!J74</f>
        <v>0</v>
      </c>
      <c r="W74" s="345">
        <f>K74+'oil exporter'!K74-all!K74</f>
        <v>0</v>
      </c>
    </row>
    <row r="75" spans="1:23" ht="25.5">
      <c r="A75" s="89" t="s">
        <v>139</v>
      </c>
      <c r="B75" s="22">
        <f>SUM(bahrain!B75,egypt!B75,jordan!B75,lebanon!B75,palestine!B75,sudan!B75,syria!B75,yemen!B75)</f>
        <v>2923.6012678726374</v>
      </c>
      <c r="C75" s="22">
        <f>SUM(bahrain!C75,egypt!C75,jordan!C75,lebanon!C75,palestine!C75,sudan!C75,syria!C75,yemen!C75)</f>
        <v>5114.7097907632515</v>
      </c>
      <c r="D75" s="22">
        <f>SUM(bahrain!D75,egypt!D75,jordan!D75,lebanon!D75,palestine!D75,sudan!D75,syria!D75,yemen!D75)</f>
        <v>4709.24770926254</v>
      </c>
      <c r="E75" s="22">
        <f>SUM(bahrain!E75,egypt!E75,jordan!E75,lebanon!E75,palestine!E75,sudan!E75,syria!E75,yemen!E75)</f>
        <v>5950.752039510822</v>
      </c>
      <c r="F75" s="202">
        <f>SUM(bahrain!F75,egypt!F75,jordan!F75,lebanon!F75,palestine!F75,sudan!F75,syria!F75,yemen!F75)</f>
        <v>4708.649155043118</v>
      </c>
      <c r="G75" s="22">
        <f>SUM(bahrain!G75,egypt!G75,jordan!G75,lebanon!G75,palestine!G75,sudan!G75,syria!G75,yemen!G75)</f>
        <v>1874.136741637839</v>
      </c>
      <c r="H75" s="22">
        <f>SUM(bahrain!H75,egypt!H75,jordan!H75,lebanon!H75,palestine!H75,sudan!H75,syria!H75,yemen!H75)</f>
        <v>3292.657925205908</v>
      </c>
      <c r="I75" s="22">
        <f>SUM(bahrain!I75,egypt!I75,jordan!I75,lebanon!I75,palestine!I75,sudan!I75,syria!I75,yemen!I75)</f>
        <v>2385.3150418271066</v>
      </c>
      <c r="J75" s="22">
        <f>SUM(bahrain!J75,egypt!J75,jordan!J75,lebanon!J75,palestine!J75,sudan!J75,syria!J75,yemen!J75)</f>
        <v>2040.5052870757777</v>
      </c>
      <c r="K75" s="202">
        <f>SUM(bahrain!K75,egypt!K75,jordan!K75,lebanon!K75,palestine!K75,sudan!K75,syria!K75,yemen!K75)</f>
        <v>2412.4395829407395</v>
      </c>
      <c r="L75" s="85" t="s">
        <v>140</v>
      </c>
      <c r="N75" s="345">
        <f>B75+'oil exporter'!B75-all!B75</f>
        <v>0</v>
      </c>
      <c r="O75" s="345">
        <f>C75+'oil exporter'!C75-all!C75</f>
        <v>0</v>
      </c>
      <c r="P75" s="345">
        <f>D75+'oil exporter'!D75-all!D75</f>
        <v>0</v>
      </c>
      <c r="Q75" s="345">
        <f>E75+'oil exporter'!E75-all!E75</f>
        <v>0</v>
      </c>
      <c r="R75" s="345">
        <f>F75+'oil exporter'!F75-all!F75</f>
        <v>0</v>
      </c>
      <c r="S75" s="345">
        <f>G75+'oil exporter'!G75-all!G75</f>
        <v>0</v>
      </c>
      <c r="T75" s="345">
        <f>H75+'oil exporter'!H75-all!H75</f>
        <v>0</v>
      </c>
      <c r="U75" s="345">
        <f>I75+'oil exporter'!I75-all!I75</f>
        <v>0</v>
      </c>
      <c r="V75" s="345">
        <f>J75+'oil exporter'!J75-all!J75</f>
        <v>0</v>
      </c>
      <c r="W75" s="345">
        <f>K75+'oil exporter'!K75-all!K75</f>
        <v>0</v>
      </c>
    </row>
    <row r="76" spans="1:23" ht="12.75">
      <c r="A76" s="41" t="s">
        <v>141</v>
      </c>
      <c r="B76" s="116">
        <f>SUM(bahrain!B76,egypt!B76,jordan!B76,lebanon!B76,palestine!B76,sudan!B76,syria!B76,yemen!B76)</f>
        <v>823.0300151525431</v>
      </c>
      <c r="C76" s="116">
        <f>SUM(bahrain!C76,egypt!C76,jordan!C76,lebanon!C76,palestine!C76,sudan!C76,syria!C76,yemen!C76)</f>
        <v>1347.8607482656614</v>
      </c>
      <c r="D76" s="116">
        <f>SUM(bahrain!D76,egypt!D76,jordan!D76,lebanon!D76,palestine!D76,sudan!D76,syria!D76,yemen!D76)</f>
        <v>980.1093965945428</v>
      </c>
      <c r="E76" s="116">
        <f>SUM(bahrain!E76,egypt!E76,jordan!E76,lebanon!E76,palestine!E76,sudan!E76,syria!E76,yemen!E76)</f>
        <v>961.8271449738497</v>
      </c>
      <c r="F76" s="256">
        <f>SUM(bahrain!F76,egypt!F76,jordan!F76,lebanon!F76,palestine!F76,sudan!F76,syria!F76,yemen!F76)</f>
        <v>1157.994055401959</v>
      </c>
      <c r="G76" s="116">
        <f>SUM(bahrain!G76,egypt!G76,jordan!G76,lebanon!G76,palestine!G76,sudan!G76,syria!G76,yemen!G76)</f>
        <v>65.15498790269291</v>
      </c>
      <c r="H76" s="116">
        <f>SUM(bahrain!H76,egypt!H76,jordan!H76,lebanon!H76,palestine!H76,sudan!H76,syria!H76,yemen!H76)</f>
        <v>368.63798200811334</v>
      </c>
      <c r="I76" s="116">
        <f>SUM(bahrain!I76,egypt!I76,jordan!I76,lebanon!I76,palestine!I76,sudan!I76,syria!I76,yemen!I76)</f>
        <v>385.09362505487627</v>
      </c>
      <c r="J76" s="116">
        <f>SUM(bahrain!J76,egypt!J76,jordan!J76,lebanon!J76,palestine!J76,sudan!J76,syria!J76,yemen!J76)</f>
        <v>299.6332044508475</v>
      </c>
      <c r="K76" s="256">
        <f>SUM(bahrain!K76,egypt!K76,jordan!K76,lebanon!K76,palestine!K76,sudan!K76,syria!K76,yemen!K76)</f>
        <v>414.6143810088518</v>
      </c>
      <c r="L76" s="43" t="s">
        <v>142</v>
      </c>
      <c r="N76" s="345">
        <f>B76+'oil exporter'!B76-all!B76</f>
        <v>0</v>
      </c>
      <c r="O76" s="345">
        <f>C76+'oil exporter'!C76-all!C76</f>
        <v>0</v>
      </c>
      <c r="P76" s="345">
        <f>D76+'oil exporter'!D76-all!D76</f>
        <v>0</v>
      </c>
      <c r="Q76" s="345">
        <f>E76+'oil exporter'!E76-all!E76</f>
        <v>0</v>
      </c>
      <c r="R76" s="345">
        <f>F76+'oil exporter'!F76-all!F76</f>
        <v>0</v>
      </c>
      <c r="S76" s="345">
        <f>G76+'oil exporter'!G76-all!G76</f>
        <v>0</v>
      </c>
      <c r="T76" s="345">
        <f>H76+'oil exporter'!H76-all!H76</f>
        <v>0</v>
      </c>
      <c r="U76" s="345">
        <f>I76+'oil exporter'!I76-all!I76</f>
        <v>0</v>
      </c>
      <c r="V76" s="345">
        <f>J76+'oil exporter'!J76-all!J76</f>
        <v>0</v>
      </c>
      <c r="W76" s="345">
        <f>K76+'oil exporter'!K76-all!K76</f>
        <v>0</v>
      </c>
    </row>
    <row r="77" spans="1:23" ht="12.75">
      <c r="A77" s="41" t="s">
        <v>143</v>
      </c>
      <c r="B77" s="116">
        <f>SUM(bahrain!B77,egypt!B77,jordan!B77,lebanon!B77,palestine!B77,sudan!B77,syria!B77,yemen!B77)</f>
        <v>735.4536035182359</v>
      </c>
      <c r="C77" s="116">
        <f>SUM(bahrain!C77,egypt!C77,jordan!C77,lebanon!C77,palestine!C77,sudan!C77,syria!C77,yemen!C77)</f>
        <v>1463.696834152027</v>
      </c>
      <c r="D77" s="116">
        <f>SUM(bahrain!D77,egypt!D77,jordan!D77,lebanon!D77,palestine!D77,sudan!D77,syria!D77,yemen!D77)</f>
        <v>1375.4195782387428</v>
      </c>
      <c r="E77" s="116">
        <f>SUM(bahrain!E77,egypt!E77,jordan!E77,lebanon!E77,palestine!E77,sudan!E77,syria!E77,yemen!E77)</f>
        <v>2282.6600014826945</v>
      </c>
      <c r="F77" s="256">
        <f>SUM(bahrain!F77,egypt!F77,jordan!F77,lebanon!F77,palestine!F77,sudan!F77,syria!F77,yemen!F77)</f>
        <v>1364.2886734926578</v>
      </c>
      <c r="G77" s="116">
        <f>SUM(bahrain!G77,egypt!G77,jordan!G77,lebanon!G77,palestine!G77,sudan!G77,syria!G77,yemen!G77)</f>
        <v>158.0542088847628</v>
      </c>
      <c r="H77" s="116">
        <f>SUM(bahrain!H77,egypt!H77,jordan!H77,lebanon!H77,palestine!H77,sudan!H77,syria!H77,yemen!H77)</f>
        <v>392.9177762525535</v>
      </c>
      <c r="I77" s="116">
        <f>SUM(bahrain!I77,egypt!I77,jordan!I77,lebanon!I77,palestine!I77,sudan!I77,syria!I77,yemen!I77)</f>
        <v>109.31667211019995</v>
      </c>
      <c r="J77" s="116">
        <f>SUM(bahrain!J77,egypt!J77,jordan!J77,lebanon!J77,palestine!J77,sudan!J77,syria!J77,yemen!J77)</f>
        <v>525.049311815913</v>
      </c>
      <c r="K77" s="256">
        <f>SUM(bahrain!K77,egypt!K77,jordan!K77,lebanon!K77,palestine!K77,sudan!K77,syria!K77,yemen!K77)</f>
        <v>323.85868645155495</v>
      </c>
      <c r="L77" s="43" t="s">
        <v>144</v>
      </c>
      <c r="N77" s="345">
        <f>B77+'oil exporter'!B77-all!B77</f>
        <v>0</v>
      </c>
      <c r="O77" s="345">
        <f>C77+'oil exporter'!C77-all!C77</f>
        <v>0</v>
      </c>
      <c r="P77" s="345">
        <f>D77+'oil exporter'!D77-all!D77</f>
        <v>0</v>
      </c>
      <c r="Q77" s="345">
        <f>E77+'oil exporter'!E77-all!E77</f>
        <v>0</v>
      </c>
      <c r="R77" s="345">
        <f>F77+'oil exporter'!F77-all!F77</f>
        <v>0</v>
      </c>
      <c r="S77" s="345">
        <f>G77+'oil exporter'!G77-all!G77</f>
        <v>0</v>
      </c>
      <c r="T77" s="345">
        <f>H77+'oil exporter'!H77-all!H77</f>
        <v>0</v>
      </c>
      <c r="U77" s="345">
        <f>I77+'oil exporter'!I77-all!I77</f>
        <v>0</v>
      </c>
      <c r="V77" s="345">
        <f>J77+'oil exporter'!J77-all!J77</f>
        <v>0</v>
      </c>
      <c r="W77" s="345">
        <f>K77+'oil exporter'!K77-all!K77</f>
        <v>0</v>
      </c>
    </row>
    <row r="78" spans="1:23" ht="12.75">
      <c r="A78" s="41" t="s">
        <v>145</v>
      </c>
      <c r="B78" s="116">
        <f>SUM(bahrain!B78,egypt!B78,jordan!B78,lebanon!B78,palestine!B78,sudan!B78,syria!B78,yemen!B78)</f>
        <v>33.19303773711238</v>
      </c>
      <c r="C78" s="116">
        <f>SUM(bahrain!C78,egypt!C78,jordan!C78,lebanon!C78,palestine!C78,sudan!C78,syria!C78,yemen!C78)</f>
        <v>59.60061921334332</v>
      </c>
      <c r="D78" s="116">
        <f>SUM(bahrain!D78,egypt!D78,jordan!D78,lebanon!D78,palestine!D78,sudan!D78,syria!D78,yemen!D78)</f>
        <v>71.24131150105441</v>
      </c>
      <c r="E78" s="116">
        <f>SUM(bahrain!E78,egypt!E78,jordan!E78,lebanon!E78,palestine!E78,sudan!E78,syria!E78,yemen!E78)</f>
        <v>62.827212290146065</v>
      </c>
      <c r="F78" s="256">
        <f>SUM(bahrain!F78,egypt!F78,jordan!F78,lebanon!F78,palestine!F78,sudan!F78,syria!F78,yemen!F78)</f>
        <v>78.8052332862037</v>
      </c>
      <c r="G78" s="50">
        <f>SUM(bahrain!G78,egypt!G78,jordan!G78,lebanon!G78,palestine!G78,sudan!G78,syria!G78,yemen!G78)</f>
        <v>12.573948668455609</v>
      </c>
      <c r="H78" s="50">
        <f>SUM(bahrain!H78,egypt!H78,jordan!H78,lebanon!H78,palestine!H78,sudan!H78,syria!H78,yemen!H78)</f>
        <v>19.84936467485447</v>
      </c>
      <c r="I78" s="50">
        <f>SUM(bahrain!I78,egypt!I78,jordan!I78,lebanon!I78,palestine!I78,sudan!I78,syria!I78,yemen!I78)</f>
        <v>17.906606953730602</v>
      </c>
      <c r="J78" s="50">
        <f>SUM(bahrain!J78,egypt!J78,jordan!J78,lebanon!J78,palestine!J78,sudan!J78,syria!J78,yemen!J78)</f>
        <v>35.90366427799559</v>
      </c>
      <c r="K78" s="186">
        <f>SUM(bahrain!K78,egypt!K78,jordan!K78,lebanon!K78,palestine!K78,sudan!K78,syria!K78,yemen!K78)</f>
        <v>86.48265511619834</v>
      </c>
      <c r="L78" s="43" t="s">
        <v>146</v>
      </c>
      <c r="N78" s="345">
        <f>B78+'oil exporter'!B78-all!B78</f>
        <v>0</v>
      </c>
      <c r="O78" s="345">
        <f>C78+'oil exporter'!C78-all!C78</f>
        <v>0</v>
      </c>
      <c r="P78" s="345">
        <f>D78+'oil exporter'!D78-all!D78</f>
        <v>0</v>
      </c>
      <c r="Q78" s="345">
        <f>E78+'oil exporter'!E78-all!E78</f>
        <v>0</v>
      </c>
      <c r="R78" s="345">
        <f>F78+'oil exporter'!F78-all!F78</f>
        <v>0</v>
      </c>
      <c r="S78" s="345">
        <f>G78+'oil exporter'!G78-all!G78</f>
        <v>0</v>
      </c>
      <c r="T78" s="345">
        <f>H78+'oil exporter'!H78-all!H78</f>
        <v>0</v>
      </c>
      <c r="U78" s="345">
        <f>I78+'oil exporter'!I78-all!I78</f>
        <v>0</v>
      </c>
      <c r="V78" s="345">
        <f>J78+'oil exporter'!J78-all!J78</f>
        <v>0</v>
      </c>
      <c r="W78" s="345">
        <f>K78+'oil exporter'!K78-all!K78</f>
        <v>0</v>
      </c>
    </row>
    <row r="79" spans="1:23" s="94" customFormat="1" ht="12.75">
      <c r="A79" s="41" t="s">
        <v>147</v>
      </c>
      <c r="B79" s="116">
        <f>SUM(bahrain!B79,egypt!B79,jordan!B79,lebanon!B79,palestine!B79,sudan!B79,syria!B79,yemen!B79)</f>
        <v>335.09985954777545</v>
      </c>
      <c r="C79" s="116">
        <f>SUM(bahrain!C79,egypt!C79,jordan!C79,lebanon!C79,palestine!C79,sudan!C79,syria!C79,yemen!C79)</f>
        <v>422.6491096383496</v>
      </c>
      <c r="D79" s="116">
        <f>SUM(bahrain!D79,egypt!D79,jordan!D79,lebanon!D79,palestine!D79,sudan!D79,syria!D79,yemen!D79)</f>
        <v>470.78624467078276</v>
      </c>
      <c r="E79" s="116">
        <f>SUM(bahrain!E79,egypt!E79,jordan!E79,lebanon!E79,palestine!E79,sudan!E79,syria!E79,yemen!E79)</f>
        <v>575.4122099531129</v>
      </c>
      <c r="F79" s="256">
        <f>SUM(bahrain!F79,egypt!F79,jordan!F79,lebanon!F79,palestine!F79,sudan!F79,syria!F79,yemen!F79)</f>
        <v>455.0634650505025</v>
      </c>
      <c r="G79" s="116">
        <f>SUM(bahrain!G79,egypt!G79,jordan!G79,lebanon!G79,palestine!G79,sudan!G79,syria!G79,yemen!G79)</f>
        <v>294.9413983921685</v>
      </c>
      <c r="H79" s="116">
        <f>SUM(bahrain!H79,egypt!H79,jordan!H79,lebanon!H79,palestine!H79,sudan!H79,syria!H79,yemen!H79)</f>
        <v>550.9838835056252</v>
      </c>
      <c r="I79" s="116">
        <f>SUM(bahrain!I79,egypt!I79,jordan!I79,lebanon!I79,palestine!I79,sudan!I79,syria!I79,yemen!I79)</f>
        <v>612.0459075359199</v>
      </c>
      <c r="J79" s="116">
        <f>SUM(bahrain!J79,egypt!J79,jordan!J79,lebanon!J79,palestine!J79,sudan!J79,syria!J79,yemen!J79)</f>
        <v>823.8713521955785</v>
      </c>
      <c r="K79" s="256">
        <f>SUM(bahrain!K79,egypt!K79,jordan!K79,lebanon!K79,palestine!K79,sudan!K79,syria!K79,yemen!K79)</f>
        <v>164.48166259723624</v>
      </c>
      <c r="L79" s="43" t="s">
        <v>148</v>
      </c>
      <c r="M79" s="5"/>
      <c r="N79" s="345">
        <f>B79+'oil exporter'!B79-all!B79</f>
        <v>0</v>
      </c>
      <c r="O79" s="345">
        <f>C79+'oil exporter'!C79-all!C79</f>
        <v>0</v>
      </c>
      <c r="P79" s="345">
        <f>D79+'oil exporter'!D79-all!D79</f>
        <v>0</v>
      </c>
      <c r="Q79" s="345">
        <f>E79+'oil exporter'!E79-all!E79</f>
        <v>0</v>
      </c>
      <c r="R79" s="345">
        <f>F79+'oil exporter'!F79-all!F79</f>
        <v>0</v>
      </c>
      <c r="S79" s="345">
        <f>G79+'oil exporter'!G79-all!G79</f>
        <v>0</v>
      </c>
      <c r="T79" s="345">
        <f>H79+'oil exporter'!H79-all!H79</f>
        <v>0</v>
      </c>
      <c r="U79" s="345">
        <f>I79+'oil exporter'!I79-all!I79</f>
        <v>0</v>
      </c>
      <c r="V79" s="345">
        <f>J79+'oil exporter'!J79-all!J79</f>
        <v>0</v>
      </c>
      <c r="W79" s="345">
        <f>K79+'oil exporter'!K79-all!K79</f>
        <v>0</v>
      </c>
    </row>
    <row r="80" spans="1:23" ht="12.75">
      <c r="A80" s="41" t="s">
        <v>149</v>
      </c>
      <c r="B80" s="116">
        <f>SUM(bahrain!B80,egypt!B80,jordan!B80,lebanon!B80,palestine!B80,sudan!B80,syria!B80,yemen!B80)</f>
        <v>888.2546889484255</v>
      </c>
      <c r="C80" s="116">
        <f>SUM(bahrain!C80,egypt!C80,jordan!C80,lebanon!C80,palestine!C80,sudan!C80,syria!C80,yemen!C80)</f>
        <v>1549.579612678068</v>
      </c>
      <c r="D80" s="116">
        <f>SUM(bahrain!D80,egypt!D80,jordan!D80,lebanon!D80,palestine!D80,sudan!D80,syria!D80,yemen!D80)</f>
        <v>1495.921578721492</v>
      </c>
      <c r="E80" s="116">
        <f>SUM(bahrain!E80,egypt!E80,jordan!E80,lebanon!E80,palestine!E80,sudan!E80,syria!E80,yemen!E80)</f>
        <v>1781.9334757454903</v>
      </c>
      <c r="F80" s="256">
        <f>SUM(bahrain!F80,egypt!F80,jordan!F80,lebanon!F80,palestine!F80,sudan!F80,syria!F80,yemen!F80)</f>
        <v>1335.2984672072637</v>
      </c>
      <c r="G80" s="116">
        <f>SUM(bahrain!G80,egypt!G80,jordan!G80,lebanon!G80,palestine!G80,sudan!G80,syria!G80,yemen!G80)</f>
        <v>1325.8981695853513</v>
      </c>
      <c r="H80" s="116">
        <f>SUM(bahrain!H80,egypt!H80,jordan!H80,lebanon!H80,palestine!H80,sudan!H80,syria!H80,yemen!H80)</f>
        <v>1926.1438841022746</v>
      </c>
      <c r="I80" s="116">
        <f>SUM(bahrain!I80,egypt!I80,jordan!I80,lebanon!I80,palestine!I80,sudan!I80,syria!I80,yemen!I80)</f>
        <v>1199.9939413941115</v>
      </c>
      <c r="J80" s="116">
        <f>SUM(bahrain!J80,egypt!J80,jordan!J80,lebanon!J80,palestine!J80,sudan!J80,syria!J80,yemen!J80)</f>
        <v>301.9055131602528</v>
      </c>
      <c r="K80" s="256">
        <f>SUM(bahrain!K80,egypt!K80,jordan!K80,lebanon!K80,palestine!K80,sudan!K80,syria!K80,yemen!K80)</f>
        <v>1342.0292591947475</v>
      </c>
      <c r="L80" s="43" t="s">
        <v>150</v>
      </c>
      <c r="N80" s="345">
        <f>B80+'oil exporter'!B80-all!B80</f>
        <v>0</v>
      </c>
      <c r="O80" s="345">
        <f>C80+'oil exporter'!C80-all!C80</f>
        <v>0</v>
      </c>
      <c r="P80" s="345">
        <f>D80+'oil exporter'!D80-all!D80</f>
        <v>0</v>
      </c>
      <c r="Q80" s="345">
        <f>E80+'oil exporter'!E80-all!E80</f>
        <v>0</v>
      </c>
      <c r="R80" s="345">
        <f>F80+'oil exporter'!F80-all!F80</f>
        <v>0</v>
      </c>
      <c r="S80" s="345">
        <f>G80+'oil exporter'!G80-all!G80</f>
        <v>0</v>
      </c>
      <c r="T80" s="345">
        <f>H80+'oil exporter'!H80-all!H80</f>
        <v>0</v>
      </c>
      <c r="U80" s="345">
        <f>I80+'oil exporter'!I80-all!I80</f>
        <v>0</v>
      </c>
      <c r="V80" s="345">
        <f>J80+'oil exporter'!J80-all!J80</f>
        <v>0</v>
      </c>
      <c r="W80" s="345">
        <f>K80+'oil exporter'!K80-all!K80</f>
        <v>0</v>
      </c>
    </row>
    <row r="81" spans="1:23" ht="12.75">
      <c r="A81" s="44" t="s">
        <v>70</v>
      </c>
      <c r="B81" s="116">
        <f>SUM(bahrain!B81,egypt!B81,jordan!B81,lebanon!B81,palestine!B81,sudan!B81,syria!B81,yemen!B81)</f>
        <v>108.57006296854547</v>
      </c>
      <c r="C81" s="116">
        <f>SUM(bahrain!C81,egypt!C81,jordan!C81,lebanon!C81,palestine!C81,sudan!C81,syria!C81,yemen!C81)</f>
        <v>271.32286681580166</v>
      </c>
      <c r="D81" s="116">
        <f>SUM(bahrain!D81,egypt!D81,jordan!D81,lebanon!D81,palestine!D81,sudan!D81,syria!D81,yemen!D81)</f>
        <v>315.76959953592626</v>
      </c>
      <c r="E81" s="116">
        <f>SUM(bahrain!E81,egypt!E81,jordan!E81,lebanon!E81,palestine!E81,sudan!E81,syria!E81,yemen!E81)</f>
        <v>286.09199506552875</v>
      </c>
      <c r="F81" s="256">
        <f>SUM(bahrain!F81,egypt!F81,jordan!F81,lebanon!F81,palestine!F81,sudan!F81,syria!F81,yemen!F81)</f>
        <v>317.1992606045323</v>
      </c>
      <c r="G81" s="116">
        <f>SUM(bahrain!G81,egypt!G81,jordan!G81,lebanon!G81,palestine!G81,sudan!G81,syria!G81,yemen!G81)</f>
        <v>17.48037000719187</v>
      </c>
      <c r="H81" s="116">
        <f>SUM(bahrain!H81,egypt!H81,jordan!H81,lebanon!H81,palestine!H81,sudan!H81,syria!H81,yemen!H81)</f>
        <v>34.064703075291895</v>
      </c>
      <c r="I81" s="116">
        <f>SUM(bahrain!I81,egypt!I81,jordan!I81,lebanon!I81,palestine!I81,sudan!I81,syria!I81,yemen!I81)</f>
        <v>60.91724097827153</v>
      </c>
      <c r="J81" s="116">
        <f>SUM(bahrain!J81,egypt!J81,jordan!J81,lebanon!J81,palestine!J81,sudan!J81,syria!J81,yemen!J81)</f>
        <v>54.12318263817806</v>
      </c>
      <c r="K81" s="256">
        <f>SUM(bahrain!K81,egypt!K81,jordan!K81,lebanon!K81,palestine!K81,sudan!K81,syria!K81,yemen!K81)</f>
        <v>80.96483655360345</v>
      </c>
      <c r="L81" s="45" t="s">
        <v>71</v>
      </c>
      <c r="N81" s="345">
        <f>B81+'oil exporter'!B81-all!B81</f>
        <v>0</v>
      </c>
      <c r="O81" s="345">
        <f>C81+'oil exporter'!C81-all!C81</f>
        <v>0</v>
      </c>
      <c r="P81" s="345">
        <f>D81+'oil exporter'!D81-all!D81</f>
        <v>0</v>
      </c>
      <c r="Q81" s="345">
        <f>E81+'oil exporter'!E81-all!E81</f>
        <v>0</v>
      </c>
      <c r="R81" s="345">
        <f>F81+'oil exporter'!F81-all!F81</f>
        <v>0</v>
      </c>
      <c r="S81" s="345">
        <f>G81+'oil exporter'!G81-all!G81</f>
        <v>0</v>
      </c>
      <c r="T81" s="345">
        <f>H81+'oil exporter'!H81-all!H81</f>
        <v>0</v>
      </c>
      <c r="U81" s="345">
        <f>I81+'oil exporter'!I81-all!I81</f>
        <v>0</v>
      </c>
      <c r="V81" s="345">
        <f>J81+'oil exporter'!J81-all!J81</f>
        <v>0</v>
      </c>
      <c r="W81" s="345">
        <f>K81+'oil exporter'!K81-all!K81</f>
        <v>0</v>
      </c>
    </row>
    <row r="82" spans="1:23" ht="12.75">
      <c r="A82" s="91" t="s">
        <v>151</v>
      </c>
      <c r="B82" s="124">
        <f>SUM(bahrain!B82,egypt!B82,jordan!B82,lebanon!B82,palestine!B82,sudan!B82,syria!B82,yemen!B82)</f>
        <v>16348.500926220995</v>
      </c>
      <c r="C82" s="124">
        <f>SUM(bahrain!C82,egypt!C82,jordan!C82,lebanon!C82,palestine!C82,sudan!C82,syria!C82,yemen!C82)</f>
        <v>25978.78071931188</v>
      </c>
      <c r="D82" s="124">
        <f>SUM(bahrain!D82,egypt!D82,jordan!D82,lebanon!D82,palestine!D82,sudan!D82,syria!D82,yemen!D82)</f>
        <v>23279.909514377294</v>
      </c>
      <c r="E82" s="124">
        <f>SUM(bahrain!E82,egypt!E82,jordan!E82,lebanon!E82,palestine!E82,sudan!E82,syria!E82,yemen!E82)</f>
        <v>27661.6377916609</v>
      </c>
      <c r="F82" s="260">
        <f>SUM(bahrain!F82,egypt!F82,jordan!F82,lebanon!F82,palestine!F82,sudan!F82,syria!F82,yemen!F82)</f>
        <v>19156.211314263186</v>
      </c>
      <c r="G82" s="124">
        <f>SUM(bahrain!G82,egypt!G82,jordan!G82,lebanon!G82,palestine!G82,sudan!G82,syria!G82,yemen!G82)</f>
        <v>6896.351077082978</v>
      </c>
      <c r="H82" s="124">
        <f>SUM(bahrain!H82,egypt!H82,jordan!H82,lebanon!H82,palestine!H82,sudan!H82,syria!H82,yemen!H82)</f>
        <v>17282.958325216427</v>
      </c>
      <c r="I82" s="124">
        <f>SUM(bahrain!I82,egypt!I82,jordan!I82,lebanon!I82,palestine!I82,sudan!I82,syria!I82,yemen!I82)</f>
        <v>13944.276100872052</v>
      </c>
      <c r="J82" s="124">
        <f>SUM(bahrain!J82,egypt!J82,jordan!J82,lebanon!J82,palestine!J82,sudan!J82,syria!J82,yemen!J82)</f>
        <v>18940.118809369455</v>
      </c>
      <c r="K82" s="260">
        <f>SUM(bahrain!K82,egypt!K82,jordan!K82,lebanon!K82,palestine!K82,sudan!K82,syria!K82,yemen!K82)</f>
        <v>10489.687756685755</v>
      </c>
      <c r="L82" s="92" t="s">
        <v>152</v>
      </c>
      <c r="N82" s="345">
        <f>B82+'oil exporter'!B82-all!B82</f>
        <v>0</v>
      </c>
      <c r="O82" s="345">
        <f>C82+'oil exporter'!C82-all!C82</f>
        <v>0</v>
      </c>
      <c r="P82" s="345">
        <f>D82+'oil exporter'!D82-all!D82</f>
        <v>0</v>
      </c>
      <c r="Q82" s="345">
        <f>E82+'oil exporter'!E82-all!E82</f>
        <v>0</v>
      </c>
      <c r="R82" s="345">
        <f>F82+'oil exporter'!F82-all!F82</f>
        <v>0</v>
      </c>
      <c r="S82" s="345">
        <f>G82+'oil exporter'!G82-all!G82</f>
        <v>0</v>
      </c>
      <c r="T82" s="345">
        <f>H82+'oil exporter'!H82-all!H82</f>
        <v>0</v>
      </c>
      <c r="U82" s="345">
        <f>I82+'oil exporter'!I82-all!I82</f>
        <v>0</v>
      </c>
      <c r="V82" s="345">
        <f>J82+'oil exporter'!J82-all!J82</f>
        <v>0</v>
      </c>
      <c r="W82" s="345">
        <f>K82+'oil exporter'!K82-all!K82</f>
        <v>0</v>
      </c>
    </row>
    <row r="83" spans="1:23" ht="12.75">
      <c r="A83" s="44" t="s">
        <v>153</v>
      </c>
      <c r="B83" s="50">
        <f>SUM(bahrain!B83,egypt!B83,jordan!B83,lebanon!B83,palestine!B83,sudan!B83,syria!B83,yemen!B83)</f>
        <v>62.321784557369654</v>
      </c>
      <c r="C83" s="50">
        <f>SUM(bahrain!C83,egypt!C83,jordan!C83,lebanon!C83,palestine!C83,sudan!C83,syria!C83,yemen!C83)</f>
        <v>27.72486081244191</v>
      </c>
      <c r="D83" s="50">
        <f>SUM(bahrain!D83,egypt!D83,jordan!D83,lebanon!D83,palestine!D83,sudan!D83,syria!D83,yemen!D83)</f>
        <v>9.027424476905352</v>
      </c>
      <c r="E83" s="50">
        <f>SUM(bahrain!E83,egypt!E83,jordan!E83,lebanon!E83,palestine!E83,sudan!E83,syria!E83,yemen!E83)</f>
        <v>5.932438222412155</v>
      </c>
      <c r="F83" s="186">
        <f>SUM(bahrain!F83,egypt!F83,jordan!F83,lebanon!F83,palestine!F83,sudan!F83,syria!F83,yemen!F83)</f>
        <v>3.181283685965232</v>
      </c>
      <c r="G83" s="50">
        <f>SUM(bahrain!G83,egypt!G83,jordan!G83,lebanon!G83,palestine!G83,sudan!G83,syria!G83,yemen!G83)</f>
        <v>11.837946170019222</v>
      </c>
      <c r="H83" s="50">
        <f>SUM(bahrain!H83,egypt!H83,jordan!H83,lebanon!H83,palestine!H83,sudan!H83,syria!H83,yemen!H83)</f>
        <v>12.348847168914366</v>
      </c>
      <c r="I83" s="50">
        <f>SUM(bahrain!I83,egypt!I83,jordan!I83,lebanon!I83,palestine!I83,sudan!I83,syria!I83,yemen!I83)</f>
        <v>14.19183542727323</v>
      </c>
      <c r="J83" s="50">
        <f>SUM(bahrain!J83,egypt!J83,jordan!J83,lebanon!J83,palestine!J83,sudan!J83,syria!J83,yemen!J83)</f>
        <v>51.38877330234547</v>
      </c>
      <c r="K83" s="186">
        <f>SUM(bahrain!K83,egypt!K83,jordan!K83,lebanon!K83,palestine!K83,sudan!K83,syria!K83,yemen!K83)</f>
        <v>11.590014416399999</v>
      </c>
      <c r="L83" s="43" t="s">
        <v>154</v>
      </c>
      <c r="N83" s="345">
        <f>B83+'oil exporter'!B83-all!B83</f>
        <v>0</v>
      </c>
      <c r="O83" s="345">
        <f>C83+'oil exporter'!C83-all!C83</f>
        <v>0</v>
      </c>
      <c r="P83" s="345">
        <f>D83+'oil exporter'!D83-all!D83</f>
        <v>0</v>
      </c>
      <c r="Q83" s="345">
        <f>E83+'oil exporter'!E83-all!E83</f>
        <v>0</v>
      </c>
      <c r="R83" s="345">
        <f>F83+'oil exporter'!F83-all!F83</f>
        <v>0</v>
      </c>
      <c r="S83" s="345">
        <f>G83+'oil exporter'!G83-all!G83</f>
        <v>0</v>
      </c>
      <c r="T83" s="345">
        <f>H83+'oil exporter'!H83-all!H83</f>
        <v>0</v>
      </c>
      <c r="U83" s="345">
        <f>I83+'oil exporter'!I83-all!I83</f>
        <v>0</v>
      </c>
      <c r="V83" s="345">
        <f>J83+'oil exporter'!J83-all!J83</f>
        <v>0</v>
      </c>
      <c r="W83" s="345">
        <f>K83+'oil exporter'!K83-all!K83</f>
        <v>0</v>
      </c>
    </row>
    <row r="84" spans="1:23" ht="12.75">
      <c r="A84" s="44" t="s">
        <v>155</v>
      </c>
      <c r="B84" s="42">
        <f>SUM(bahrain!B84,egypt!B84,jordan!B84,lebanon!B84,palestine!B84,sudan!B84,syria!B84,yemen!B84)</f>
        <v>36.79638468949044</v>
      </c>
      <c r="C84" s="42">
        <f>SUM(bahrain!C84,egypt!C84,jordan!C84,lebanon!C84,palestine!C84,sudan!C84,syria!C84,yemen!C84)</f>
        <v>59.64067228871171</v>
      </c>
      <c r="D84" s="42">
        <f>SUM(bahrain!D84,egypt!D84,jordan!D84,lebanon!D84,palestine!D84,sudan!D84,syria!D84,yemen!D84)</f>
        <v>107.50274963522652</v>
      </c>
      <c r="E84" s="42">
        <f>SUM(bahrain!E84,egypt!E84,jordan!E84,lebanon!E84,palestine!E84,sudan!E84,syria!E84,yemen!E84)</f>
        <v>107.2335872286985</v>
      </c>
      <c r="F84" s="185">
        <f>SUM(bahrain!F84,egypt!F84,jordan!F84,lebanon!F84,palestine!F84,sudan!F84,syria!F84,yemen!F84)</f>
        <v>54.63897736563033</v>
      </c>
      <c r="G84" s="42">
        <f>SUM(bahrain!G84,egypt!G84,jordan!G84,lebanon!G84,palestine!G84,sudan!G84,syria!G84,yemen!G84)</f>
        <v>37.12107403939442</v>
      </c>
      <c r="H84" s="42">
        <f>SUM(bahrain!H84,egypt!H84,jordan!H84,lebanon!H84,palestine!H84,sudan!H84,syria!H84,yemen!H84)</f>
        <v>45.75327093330002</v>
      </c>
      <c r="I84" s="42">
        <f>SUM(bahrain!I84,egypt!I84,jordan!I84,lebanon!I84,palestine!I84,sudan!I84,syria!I84,yemen!I84)</f>
        <v>39.45182798423581</v>
      </c>
      <c r="J84" s="42">
        <f>SUM(bahrain!J84,egypt!J84,jordan!J84,lebanon!J84,palestine!J84,sudan!J84,syria!J84,yemen!J84)</f>
        <v>85.26299734074311</v>
      </c>
      <c r="K84" s="185">
        <f>SUM(bahrain!K84,egypt!K84,jordan!K84,lebanon!K84,palestine!K84,sudan!K84,syria!K84,yemen!K84)</f>
        <v>157.8720680280662</v>
      </c>
      <c r="L84" s="43" t="s">
        <v>156</v>
      </c>
      <c r="N84" s="345">
        <f>B84+'oil exporter'!B84-all!B84</f>
        <v>0</v>
      </c>
      <c r="O84" s="345">
        <f>C84+'oil exporter'!C84-all!C84</f>
        <v>0</v>
      </c>
      <c r="P84" s="345">
        <f>D84+'oil exporter'!D84-all!D84</f>
        <v>0</v>
      </c>
      <c r="Q84" s="345">
        <f>E84+'oil exporter'!E84-all!E84</f>
        <v>0</v>
      </c>
      <c r="R84" s="345">
        <f>F84+'oil exporter'!F84-all!F84</f>
        <v>0</v>
      </c>
      <c r="S84" s="345">
        <f>G84+'oil exporter'!G84-all!G84</f>
        <v>0</v>
      </c>
      <c r="T84" s="345">
        <f>H84+'oil exporter'!H84-all!H84</f>
        <v>0</v>
      </c>
      <c r="U84" s="345">
        <f>I84+'oil exporter'!I84-all!I84</f>
        <v>0</v>
      </c>
      <c r="V84" s="345">
        <f>J84+'oil exporter'!J84-all!J84</f>
        <v>0</v>
      </c>
      <c r="W84" s="345">
        <f>K84+'oil exporter'!K84-all!K84</f>
        <v>0</v>
      </c>
    </row>
    <row r="85" spans="1:23" ht="12.75">
      <c r="A85" s="41" t="s">
        <v>157</v>
      </c>
      <c r="B85" s="42">
        <f>SUM(bahrain!B85,egypt!B85,jordan!B85,lebanon!B85,palestine!B85,sudan!B85,syria!B85,yemen!B85)</f>
        <v>7975.937089546796</v>
      </c>
      <c r="C85" s="42">
        <f>SUM(bahrain!C85,egypt!C85,jordan!C85,lebanon!C85,palestine!C85,sudan!C85,syria!C85,yemen!C85)</f>
        <v>12961.159722239521</v>
      </c>
      <c r="D85" s="42">
        <f>SUM(bahrain!D85,egypt!D85,jordan!D85,lebanon!D85,palestine!D85,sudan!D85,syria!D85,yemen!D85)</f>
        <v>11558.069425992255</v>
      </c>
      <c r="E85" s="42">
        <f>SUM(bahrain!E85,egypt!E85,jordan!E85,lebanon!E85,palestine!E85,sudan!E85,syria!E85,yemen!E85)</f>
        <v>13816.491842995405</v>
      </c>
      <c r="F85" s="185">
        <f>SUM(bahrain!F85,egypt!F85,jordan!F85,lebanon!F85,palestine!F85,sudan!F85,syria!F85,yemen!F85)</f>
        <v>10832.541651557316</v>
      </c>
      <c r="G85" s="42">
        <f>SUM(bahrain!G85,egypt!G85,jordan!G85,lebanon!G85,palestine!G85,sudan!G85,syria!G85,yemen!G85)</f>
        <v>1619.8598426659767</v>
      </c>
      <c r="H85" s="42">
        <f>SUM(bahrain!H85,egypt!H85,jordan!H85,lebanon!H85,palestine!H85,sudan!H85,syria!H85,yemen!H85)</f>
        <v>10575.427951872032</v>
      </c>
      <c r="I85" s="42">
        <f>SUM(bahrain!I85,egypt!I85,jordan!I85,lebanon!I85,palestine!I85,sudan!I85,syria!I85,yemen!I85)</f>
        <v>8636.208381258657</v>
      </c>
      <c r="J85" s="42">
        <f>SUM(bahrain!J85,egypt!J85,jordan!J85,lebanon!J85,palestine!J85,sudan!J85,syria!J85,yemen!J85)</f>
        <v>11325.254724692571</v>
      </c>
      <c r="K85" s="185">
        <f>SUM(bahrain!K85,egypt!K85,jordan!K85,lebanon!K85,palestine!K85,sudan!K85,syria!K85,yemen!K85)</f>
        <v>3477.6970516063075</v>
      </c>
      <c r="L85" s="43" t="s">
        <v>158</v>
      </c>
      <c r="N85" s="345">
        <f>B85+'oil exporter'!B85-all!B85</f>
        <v>0</v>
      </c>
      <c r="O85" s="345">
        <f>C85+'oil exporter'!C85-all!C85</f>
        <v>0</v>
      </c>
      <c r="P85" s="345">
        <f>D85+'oil exporter'!D85-all!D85</f>
        <v>0</v>
      </c>
      <c r="Q85" s="345">
        <f>E85+'oil exporter'!E85-all!E85</f>
        <v>0</v>
      </c>
      <c r="R85" s="345">
        <f>F85+'oil exporter'!F85-all!F85</f>
        <v>0</v>
      </c>
      <c r="S85" s="345">
        <f>G85+'oil exporter'!G85-all!G85</f>
        <v>0</v>
      </c>
      <c r="T85" s="345">
        <f>H85+'oil exporter'!H85-all!H85</f>
        <v>0</v>
      </c>
      <c r="U85" s="345">
        <f>I85+'oil exporter'!I85-all!I85</f>
        <v>0</v>
      </c>
      <c r="V85" s="345">
        <f>J85+'oil exporter'!J85-all!J85</f>
        <v>0</v>
      </c>
      <c r="W85" s="345">
        <f>K85+'oil exporter'!K85-all!K85</f>
        <v>0</v>
      </c>
    </row>
    <row r="86" spans="1:23" ht="12.75">
      <c r="A86" s="41" t="s">
        <v>159</v>
      </c>
      <c r="B86" s="42">
        <f>SUM(bahrain!B86,egypt!B86,jordan!B86,lebanon!B86,palestine!B86,sudan!B86,syria!B86,yemen!B86)</f>
        <v>224.03200457592288</v>
      </c>
      <c r="C86" s="42">
        <f>SUM(bahrain!C86,egypt!C86,jordan!C86,lebanon!C86,palestine!C86,sudan!C86,syria!C86,yemen!C86)</f>
        <v>166.94085649317267</v>
      </c>
      <c r="D86" s="42">
        <f>SUM(bahrain!D86,egypt!D86,jordan!D86,lebanon!D86,palestine!D86,sudan!D86,syria!D86,yemen!D86)</f>
        <v>150.2666403509878</v>
      </c>
      <c r="E86" s="42">
        <f>SUM(bahrain!E86,egypt!E86,jordan!E86,lebanon!E86,palestine!E86,sudan!E86,syria!E86,yemen!E86)</f>
        <v>186.61934027311142</v>
      </c>
      <c r="F86" s="185">
        <f>SUM(bahrain!F86,egypt!F86,jordan!F86,lebanon!F86,palestine!F86,sudan!F86,syria!F86,yemen!F86)</f>
        <v>138.15463991915433</v>
      </c>
      <c r="G86" s="42">
        <f>SUM(bahrain!G86,egypt!G86,jordan!G86,lebanon!G86,palestine!G86,sudan!G86,syria!G86,yemen!G86)</f>
        <v>41.74607333984071</v>
      </c>
      <c r="H86" s="42">
        <f>SUM(bahrain!H86,egypt!H86,jordan!H86,lebanon!H86,palestine!H86,sudan!H86,syria!H86,yemen!H86)</f>
        <v>43.05588309789166</v>
      </c>
      <c r="I86" s="42">
        <f>SUM(bahrain!I86,egypt!I86,jordan!I86,lebanon!I86,palestine!I86,sudan!I86,syria!I86,yemen!I86)</f>
        <v>30.762536769992305</v>
      </c>
      <c r="J86" s="42">
        <f>SUM(bahrain!J86,egypt!J86,jordan!J86,lebanon!J86,palestine!J86,sudan!J86,syria!J86,yemen!J86)</f>
        <v>49.37619261661303</v>
      </c>
      <c r="K86" s="185">
        <f>SUM(bahrain!K86,egypt!K86,jordan!K86,lebanon!K86,palestine!K86,sudan!K86,syria!K86,yemen!K86)</f>
        <v>55.25400817201497</v>
      </c>
      <c r="L86" s="43" t="s">
        <v>160</v>
      </c>
      <c r="N86" s="345">
        <f>B86+'oil exporter'!B86-all!B86</f>
        <v>0</v>
      </c>
      <c r="O86" s="345">
        <f>C86+'oil exporter'!C86-all!C86</f>
        <v>0</v>
      </c>
      <c r="P86" s="345">
        <f>D86+'oil exporter'!D86-all!D86</f>
        <v>0</v>
      </c>
      <c r="Q86" s="345">
        <f>E86+'oil exporter'!E86-all!E86</f>
        <v>0</v>
      </c>
      <c r="R86" s="345">
        <f>F86+'oil exporter'!F86-all!F86</f>
        <v>0</v>
      </c>
      <c r="S86" s="345">
        <f>G86+'oil exporter'!G86-all!G86</f>
        <v>0</v>
      </c>
      <c r="T86" s="345">
        <f>H86+'oil exporter'!H86-all!H86</f>
        <v>0</v>
      </c>
      <c r="U86" s="345">
        <f>I86+'oil exporter'!I86-all!I86</f>
        <v>0</v>
      </c>
      <c r="V86" s="345">
        <f>J86+'oil exporter'!J86-all!J86</f>
        <v>0</v>
      </c>
      <c r="W86" s="345">
        <f>K86+'oil exporter'!K86-all!K86</f>
        <v>0</v>
      </c>
    </row>
    <row r="87" spans="1:23" ht="12.75">
      <c r="A87" s="41" t="s">
        <v>161</v>
      </c>
      <c r="B87" s="42">
        <f>SUM(bahrain!B87,egypt!B87,jordan!B87,lebanon!B87,palestine!B87,sudan!B87,syria!B87,yemen!B87)</f>
        <v>2181.8956031237676</v>
      </c>
      <c r="C87" s="42">
        <f>SUM(bahrain!C87,egypt!C87,jordan!C87,lebanon!C87,palestine!C87,sudan!C87,syria!C87,yemen!C87)</f>
        <v>4346.603406275142</v>
      </c>
      <c r="D87" s="42">
        <f>SUM(bahrain!D87,egypt!D87,jordan!D87,lebanon!D87,palestine!D87,sudan!D87,syria!D87,yemen!D87)</f>
        <v>3407.2249374409503</v>
      </c>
      <c r="E87" s="42">
        <f>SUM(bahrain!E87,egypt!E87,jordan!E87,lebanon!E87,palestine!E87,sudan!E87,syria!E87,yemen!E87)</f>
        <v>3850.1923944060627</v>
      </c>
      <c r="F87" s="185">
        <f>SUM(bahrain!F87,egypt!F87,jordan!F87,lebanon!F87,palestine!F87,sudan!F87,syria!F87,yemen!F87)</f>
        <v>3247.9387479355564</v>
      </c>
      <c r="G87" s="42">
        <f>SUM(bahrain!G87,egypt!G87,jordan!G87,lebanon!G87,palestine!G87,sudan!G87,syria!G87,yemen!G87)</f>
        <v>3454.1633174997464</v>
      </c>
      <c r="H87" s="42">
        <f>SUM(bahrain!H87,egypt!H87,jordan!H87,lebanon!H87,palestine!H87,sudan!H87,syria!H87,yemen!H87)</f>
        <v>3846.0887915383555</v>
      </c>
      <c r="I87" s="42">
        <f>SUM(bahrain!I87,egypt!I87,jordan!I87,lebanon!I87,palestine!I87,sudan!I87,syria!I87,yemen!I87)</f>
        <v>3771.9793751284906</v>
      </c>
      <c r="J87" s="42">
        <f>SUM(bahrain!J87,egypt!J87,jordan!J87,lebanon!J87,palestine!J87,sudan!J87,syria!J87,yemen!J87)</f>
        <v>4705.328825009477</v>
      </c>
      <c r="K87" s="185">
        <f>SUM(bahrain!K87,egypt!K87,jordan!K87,lebanon!K87,palestine!K87,sudan!K87,syria!K87,yemen!K87)</f>
        <v>4627.048224686354</v>
      </c>
      <c r="L87" s="43" t="s">
        <v>162</v>
      </c>
      <c r="N87" s="345">
        <f>B87+'oil exporter'!B87-all!B87</f>
        <v>0</v>
      </c>
      <c r="O87" s="345">
        <f>C87+'oil exporter'!C87-all!C87</f>
        <v>0</v>
      </c>
      <c r="P87" s="345">
        <f>D87+'oil exporter'!D87-all!D87</f>
        <v>0</v>
      </c>
      <c r="Q87" s="345">
        <f>E87+'oil exporter'!E87-all!E87</f>
        <v>0</v>
      </c>
      <c r="R87" s="345">
        <f>F87+'oil exporter'!F87-all!F87</f>
        <v>0</v>
      </c>
      <c r="S87" s="345">
        <f>G87+'oil exporter'!G87-all!G87</f>
        <v>0</v>
      </c>
      <c r="T87" s="345">
        <f>H87+'oil exporter'!H87-all!H87</f>
        <v>0</v>
      </c>
      <c r="U87" s="345">
        <f>I87+'oil exporter'!I87-all!I87</f>
        <v>0</v>
      </c>
      <c r="V87" s="345">
        <f>J87+'oil exporter'!J87-all!J87</f>
        <v>0</v>
      </c>
      <c r="W87" s="345">
        <f>K87+'oil exporter'!K87-all!K87</f>
        <v>0</v>
      </c>
    </row>
    <row r="88" spans="1:23" ht="12.75">
      <c r="A88" s="41" t="s">
        <v>163</v>
      </c>
      <c r="B88" s="42">
        <f>SUM(bahrain!B88,egypt!B88,jordan!B88,lebanon!B88,palestine!B88,sudan!B88,syria!B88,yemen!B88)</f>
        <v>58.05794399359585</v>
      </c>
      <c r="C88" s="42">
        <f>SUM(bahrain!C88,egypt!C88,jordan!C88,lebanon!C88,palestine!C88,sudan!C88,syria!C88,yemen!C88)</f>
        <v>45.90805124916337</v>
      </c>
      <c r="D88" s="42">
        <f>SUM(bahrain!D88,egypt!D88,jordan!D88,lebanon!D88,palestine!D88,sudan!D88,syria!D88,yemen!D88)</f>
        <v>39.44126122592513</v>
      </c>
      <c r="E88" s="42">
        <f>SUM(bahrain!E88,egypt!E88,jordan!E88,lebanon!E88,palestine!E88,sudan!E88,syria!E88,yemen!E88)</f>
        <v>71.24333237100872</v>
      </c>
      <c r="F88" s="185">
        <f>SUM(bahrain!F88,egypt!F88,jordan!F88,lebanon!F88,palestine!F88,sudan!F88,syria!F88,yemen!F88)</f>
        <v>27.16293464010499</v>
      </c>
      <c r="G88" s="42">
        <f>SUM(bahrain!G88,egypt!G88,jordan!G88,lebanon!G88,palestine!G88,sudan!G88,syria!G88,yemen!G88)</f>
        <v>11.098620994659417</v>
      </c>
      <c r="H88" s="42">
        <f>SUM(bahrain!H88,egypt!H88,jordan!H88,lebanon!H88,palestine!H88,sudan!H88,syria!H88,yemen!H88)</f>
        <v>1.9106873997361422</v>
      </c>
      <c r="I88" s="42">
        <f>SUM(bahrain!I88,egypt!I88,jordan!I88,lebanon!I88,palestine!I88,sudan!I88,syria!I88,yemen!I88)</f>
        <v>9.930756540056725</v>
      </c>
      <c r="J88" s="42">
        <f>SUM(bahrain!J88,egypt!J88,jordan!J88,lebanon!J88,palestine!J88,sudan!J88,syria!J88,yemen!J88)</f>
        <v>273.2784114178706</v>
      </c>
      <c r="K88" s="185">
        <f>SUM(bahrain!K88,egypt!K88,jordan!K88,lebanon!K88,palestine!K88,sudan!K88,syria!K88,yemen!K88)</f>
        <v>7.912308</v>
      </c>
      <c r="L88" s="43" t="s">
        <v>164</v>
      </c>
      <c r="N88" s="345">
        <f>B88+'oil exporter'!B88-all!B88</f>
        <v>0</v>
      </c>
      <c r="O88" s="345">
        <f>C88+'oil exporter'!C88-all!C88</f>
        <v>0</v>
      </c>
      <c r="P88" s="345">
        <f>D88+'oil exporter'!D88-all!D88</f>
        <v>0</v>
      </c>
      <c r="Q88" s="345">
        <f>E88+'oil exporter'!E88-all!E88</f>
        <v>0</v>
      </c>
      <c r="R88" s="345">
        <f>F88+'oil exporter'!F88-all!F88</f>
        <v>0</v>
      </c>
      <c r="S88" s="345">
        <f>G88+'oil exporter'!G88-all!G88</f>
        <v>0</v>
      </c>
      <c r="T88" s="345">
        <f>H88+'oil exporter'!H88-all!H88</f>
        <v>0</v>
      </c>
      <c r="U88" s="345">
        <f>I88+'oil exporter'!I88-all!I88</f>
        <v>0</v>
      </c>
      <c r="V88" s="345">
        <f>J88+'oil exporter'!J88-all!J88</f>
        <v>0</v>
      </c>
      <c r="W88" s="345">
        <f>K88+'oil exporter'!K88-all!K88</f>
        <v>0</v>
      </c>
    </row>
    <row r="89" spans="1:23" s="94" customFormat="1" ht="12.75">
      <c r="A89" s="41" t="s">
        <v>165</v>
      </c>
      <c r="B89" s="42">
        <f>SUM(bahrain!B89,egypt!B89,jordan!B89,lebanon!B89,palestine!B89,sudan!B89,syria!B89,yemen!B89)</f>
        <v>2102.0961389676063</v>
      </c>
      <c r="C89" s="42">
        <f>SUM(bahrain!C89,egypt!C89,jordan!C89,lebanon!C89,palestine!C89,sudan!C89,syria!C89,yemen!C89)</f>
        <v>3187.343244272763</v>
      </c>
      <c r="D89" s="42">
        <f>SUM(bahrain!D89,egypt!D89,jordan!D89,lebanon!D89,palestine!D89,sudan!D89,syria!D89,yemen!D89)</f>
        <v>3605.146721756093</v>
      </c>
      <c r="E89" s="42">
        <f>SUM(bahrain!E89,egypt!E89,jordan!E89,lebanon!E89,palestine!E89,sudan!E89,syria!E89,yemen!E89)</f>
        <v>4578.853328174676</v>
      </c>
      <c r="F89" s="185">
        <f>SUM(bahrain!F89,egypt!F89,jordan!F89,lebanon!F89,palestine!F89,sudan!F89,syria!F89,yemen!F89)</f>
        <v>2882.6556071425957</v>
      </c>
      <c r="G89" s="42">
        <f>SUM(bahrain!G89,egypt!G89,jordan!G89,lebanon!G89,palestine!G89,sudan!G89,syria!G89,yemen!G89)</f>
        <v>741.4606869103445</v>
      </c>
      <c r="H89" s="42">
        <f>SUM(bahrain!H89,egypt!H89,jordan!H89,lebanon!H89,palestine!H89,sudan!H89,syria!H89,yemen!H89)</f>
        <v>1282.9590797955757</v>
      </c>
      <c r="I89" s="42">
        <f>SUM(bahrain!I89,egypt!I89,jordan!I89,lebanon!I89,palestine!I89,sudan!I89,syria!I89,yemen!I89)</f>
        <v>350.7197447498081</v>
      </c>
      <c r="J89" s="42">
        <f>SUM(bahrain!J89,egypt!J89,jordan!J89,lebanon!J89,palestine!J89,sudan!J89,syria!J89,yemen!J89)</f>
        <v>1023.0000801574126</v>
      </c>
      <c r="K89" s="185">
        <f>SUM(bahrain!K89,egypt!K89,jordan!K89,lebanon!K89,palestine!K89,sudan!K89,syria!K89,yemen!K89)</f>
        <v>1078.4119779228195</v>
      </c>
      <c r="L89" s="43" t="s">
        <v>166</v>
      </c>
      <c r="M89" s="5"/>
      <c r="N89" s="345">
        <f>B89+'oil exporter'!B89-all!B89</f>
        <v>0</v>
      </c>
      <c r="O89" s="345">
        <f>C89+'oil exporter'!C89-all!C89</f>
        <v>0</v>
      </c>
      <c r="P89" s="345">
        <f>D89+'oil exporter'!D89-all!D89</f>
        <v>0</v>
      </c>
      <c r="Q89" s="345">
        <f>E89+'oil exporter'!E89-all!E89</f>
        <v>0</v>
      </c>
      <c r="R89" s="345">
        <f>F89+'oil exporter'!F89-all!F89</f>
        <v>0</v>
      </c>
      <c r="S89" s="345">
        <f>G89+'oil exporter'!G89-all!G89</f>
        <v>0</v>
      </c>
      <c r="T89" s="345">
        <f>H89+'oil exporter'!H89-all!H89</f>
        <v>0</v>
      </c>
      <c r="U89" s="345">
        <f>I89+'oil exporter'!I89-all!I89</f>
        <v>0</v>
      </c>
      <c r="V89" s="345">
        <f>J89+'oil exporter'!J89-all!J89</f>
        <v>0</v>
      </c>
      <c r="W89" s="345">
        <f>K89+'oil exporter'!K89-all!K89</f>
        <v>0</v>
      </c>
    </row>
    <row r="90" spans="1:23" ht="12.75">
      <c r="A90" s="41" t="s">
        <v>167</v>
      </c>
      <c r="B90" s="42">
        <f>SUM(bahrain!B90,egypt!B90,jordan!B90,lebanon!B90,palestine!B90,sudan!B90,syria!B90,yemen!B90)</f>
        <v>219.50009416121267</v>
      </c>
      <c r="C90" s="42">
        <f>SUM(bahrain!C90,egypt!C90,jordan!C90,lebanon!C90,palestine!C90,sudan!C90,syria!C90,yemen!C90)</f>
        <v>359.39920162117323</v>
      </c>
      <c r="D90" s="42">
        <f>SUM(bahrain!D90,egypt!D90,jordan!D90,lebanon!D90,palestine!D90,sudan!D90,syria!D90,yemen!D90)</f>
        <v>405.34259680178855</v>
      </c>
      <c r="E90" s="42">
        <f>SUM(bahrain!E90,egypt!E90,jordan!E90,lebanon!E90,palestine!E90,sudan!E90,syria!E90,yemen!E90)</f>
        <v>434.17356544758024</v>
      </c>
      <c r="F90" s="185">
        <f>SUM(bahrain!F90,egypt!F90,jordan!F90,lebanon!F90,palestine!F90,sudan!F90,syria!F90,yemen!F90)</f>
        <v>419.5972954999818</v>
      </c>
      <c r="G90" s="42">
        <f>SUM(bahrain!G90,egypt!G90,jordan!G90,lebanon!G90,palestine!G90,sudan!G90,syria!G90,yemen!G90)</f>
        <v>126.70888637789696</v>
      </c>
      <c r="H90" s="42">
        <f>SUM(bahrain!H90,egypt!H90,jordan!H90,lebanon!H90,palestine!H90,sudan!H90,syria!H90,yemen!H90)</f>
        <v>182.6594560353528</v>
      </c>
      <c r="I90" s="42">
        <f>SUM(bahrain!I90,egypt!I90,jordan!I90,lebanon!I90,palestine!I90,sudan!I90,syria!I90,yemen!I90)</f>
        <v>167.88316633567266</v>
      </c>
      <c r="J90" s="42">
        <f>SUM(bahrain!J90,egypt!J90,jordan!J90,lebanon!J90,palestine!J90,sudan!J90,syria!J90,yemen!J90)</f>
        <v>182.59046879364413</v>
      </c>
      <c r="K90" s="185">
        <f>SUM(bahrain!K90,egypt!K90,jordan!K90,lebanon!K90,palestine!K90,sudan!K90,syria!K90,yemen!K90)</f>
        <v>261.20902558786617</v>
      </c>
      <c r="L90" s="43" t="s">
        <v>168</v>
      </c>
      <c r="N90" s="345">
        <f>B90+'oil exporter'!B90-all!B90</f>
        <v>0</v>
      </c>
      <c r="O90" s="345">
        <f>C90+'oil exporter'!C90-all!C90</f>
        <v>0</v>
      </c>
      <c r="P90" s="345">
        <f>D90+'oil exporter'!D90-all!D90</f>
        <v>0</v>
      </c>
      <c r="Q90" s="345">
        <f>E90+'oil exporter'!E90-all!E90</f>
        <v>0</v>
      </c>
      <c r="R90" s="345">
        <f>F90+'oil exporter'!F90-all!F90</f>
        <v>0</v>
      </c>
      <c r="S90" s="345">
        <f>G90+'oil exporter'!G90-all!G90</f>
        <v>0</v>
      </c>
      <c r="T90" s="345">
        <f>H90+'oil exporter'!H90-all!H90</f>
        <v>0</v>
      </c>
      <c r="U90" s="345">
        <f>I90+'oil exporter'!I90-all!I90</f>
        <v>0</v>
      </c>
      <c r="V90" s="345">
        <f>J90+'oil exporter'!J90-all!J90</f>
        <v>0</v>
      </c>
      <c r="W90" s="345">
        <f>K90+'oil exporter'!K90-all!K90</f>
        <v>0</v>
      </c>
    </row>
    <row r="91" spans="1:23" s="16" customFormat="1" ht="12.75">
      <c r="A91" s="44" t="s">
        <v>169</v>
      </c>
      <c r="B91" s="42">
        <f>SUM(bahrain!B91,egypt!B91,jordan!B91,lebanon!B91,palestine!B91,sudan!B91,syria!B91,yemen!B91)</f>
        <v>94.95814449046895</v>
      </c>
      <c r="C91" s="42">
        <f>SUM(bahrain!C91,egypt!C91,jordan!C91,lebanon!C91,palestine!C91,sudan!C91,syria!C91,yemen!C91)</f>
        <v>133.05027987617996</v>
      </c>
      <c r="D91" s="42">
        <f>SUM(bahrain!D91,egypt!D91,jordan!D91,lebanon!D91,palestine!D91,sudan!D91,syria!D91,yemen!D91)</f>
        <v>139.0407266505707</v>
      </c>
      <c r="E91" s="42">
        <f>SUM(bahrain!E91,egypt!E91,jordan!E91,lebanon!E91,palestine!E91,sudan!E91,syria!E91,yemen!E91)</f>
        <v>138.21419188246864</v>
      </c>
      <c r="F91" s="185">
        <f>SUM(bahrain!F91,egypt!F91,jordan!F91,lebanon!F91,palestine!F91,sudan!F91,syria!F91,yemen!F91)</f>
        <v>96.49421164104868</v>
      </c>
      <c r="G91" s="42">
        <f>SUM(bahrain!G91,egypt!G91,jordan!G91,lebanon!G91,palestine!G91,sudan!G91,syria!G91,yemen!G91)</f>
        <v>8.839962353818223</v>
      </c>
      <c r="H91" s="42">
        <f>SUM(bahrain!H91,egypt!H91,jordan!H91,lebanon!H91,palestine!H91,sudan!H91,syria!H91,yemen!H91)</f>
        <v>38.759762356896026</v>
      </c>
      <c r="I91" s="42">
        <f>SUM(bahrain!I91,egypt!I91,jordan!I91,lebanon!I91,palestine!I91,sudan!I91,syria!I91,yemen!I91)</f>
        <v>23.069298075175627</v>
      </c>
      <c r="J91" s="42">
        <f>SUM(bahrain!J91,egypt!J91,jordan!J91,lebanon!J91,palestine!J91,sudan!J91,syria!J91,yemen!J91)</f>
        <v>24.460532166179625</v>
      </c>
      <c r="K91" s="185">
        <f>SUM(bahrain!K91,egypt!K91,jordan!K91,lebanon!K91,palestine!K91,sudan!K91,syria!K91,yemen!K91)</f>
        <v>23.624714487299165</v>
      </c>
      <c r="L91" s="43" t="s">
        <v>170</v>
      </c>
      <c r="M91" s="15"/>
      <c r="N91" s="345">
        <f>B91+'oil exporter'!B91-all!B91</f>
        <v>0</v>
      </c>
      <c r="O91" s="345">
        <f>C91+'oil exporter'!C91-all!C91</f>
        <v>0</v>
      </c>
      <c r="P91" s="345">
        <f>D91+'oil exporter'!D91-all!D91</f>
        <v>0</v>
      </c>
      <c r="Q91" s="345">
        <f>E91+'oil exporter'!E91-all!E91</f>
        <v>0</v>
      </c>
      <c r="R91" s="345">
        <f>F91+'oil exporter'!F91-all!F91</f>
        <v>0</v>
      </c>
      <c r="S91" s="345">
        <f>G91+'oil exporter'!G91-all!G91</f>
        <v>0</v>
      </c>
      <c r="T91" s="345">
        <f>H91+'oil exporter'!H91-all!H91</f>
        <v>0</v>
      </c>
      <c r="U91" s="345">
        <f>I91+'oil exporter'!I91-all!I91</f>
        <v>0</v>
      </c>
      <c r="V91" s="345">
        <f>J91+'oil exporter'!J91-all!J91</f>
        <v>0</v>
      </c>
      <c r="W91" s="345">
        <f>K91+'oil exporter'!K91-all!K91</f>
        <v>0</v>
      </c>
    </row>
    <row r="92" spans="1:23" s="16" customFormat="1" ht="13.5" thickBot="1">
      <c r="A92" s="44" t="s">
        <v>70</v>
      </c>
      <c r="B92" s="93">
        <f>SUM(bahrain!B92,egypt!B92,jordan!B92,lebanon!B92,palestine!B92,sudan!B92,syria!B92,yemen!B92)</f>
        <v>3392.8734916543854</v>
      </c>
      <c r="C92" s="93">
        <f>SUM(bahrain!C92,egypt!C92,jordan!C92,lebanon!C92,palestine!C92,sudan!C92,syria!C92,yemen!C92)</f>
        <v>4690.977128545015</v>
      </c>
      <c r="D92" s="93">
        <f>SUM(bahrain!D92,egypt!D92,jordan!D92,lebanon!D92,palestine!D92,sudan!D92,syria!D92,yemen!D92)</f>
        <v>3858.8354494171094</v>
      </c>
      <c r="E92" s="93">
        <f>SUM(bahrain!E92,egypt!E92,jordan!E92,lebanon!E92,palestine!E92,sudan!E92,syria!E92,yemen!E92)</f>
        <v>4472.558961286968</v>
      </c>
      <c r="F92" s="232">
        <f>SUM(bahrain!F92,egypt!F92,jordan!F92,lebanon!F92,palestine!F92,sudan!F92,syria!F92,yemen!F92)</f>
        <v>1453.8079953341066</v>
      </c>
      <c r="G92" s="42">
        <f>SUM(bahrain!G92,egypt!G92,jordan!G92,lebanon!G92,palestine!G92,sudan!G92,syria!G92,yemen!G92)</f>
        <v>843.4710390263092</v>
      </c>
      <c r="H92" s="42">
        <f>SUM(bahrain!H92,egypt!H92,jordan!H92,lebanon!H92,palestine!H92,sudan!H92,syria!H92,yemen!H92)</f>
        <v>1253.9143752064017</v>
      </c>
      <c r="I92" s="42">
        <f>SUM(bahrain!I92,egypt!I92,jordan!I92,lebanon!I92,palestine!I92,sudan!I92,syria!I92,yemen!I92)</f>
        <v>900.0612229508953</v>
      </c>
      <c r="J92" s="42">
        <f>SUM(bahrain!J92,egypt!J92,jordan!J92,lebanon!J92,palestine!J92,sudan!J92,syria!J92,yemen!J92)</f>
        <v>1220.1074820293252</v>
      </c>
      <c r="K92" s="185">
        <f>SUM(bahrain!K92,egypt!K92,jordan!K92,lebanon!K92,palestine!K92,sudan!K92,syria!K92,yemen!K92)</f>
        <v>789.040022056773</v>
      </c>
      <c r="L92" s="45" t="s">
        <v>71</v>
      </c>
      <c r="M92" s="15"/>
      <c r="N92" s="345">
        <f>B92+'oil exporter'!B92-all!B92</f>
        <v>0</v>
      </c>
      <c r="O92" s="345">
        <f>C92+'oil exporter'!C92-all!C92</f>
        <v>0</v>
      </c>
      <c r="P92" s="345">
        <f>D92+'oil exporter'!D92-all!D92</f>
        <v>0</v>
      </c>
      <c r="Q92" s="345">
        <f>E92+'oil exporter'!E92-all!E92</f>
        <v>0</v>
      </c>
      <c r="R92" s="345">
        <f>F92+'oil exporter'!F92-all!F92</f>
        <v>0</v>
      </c>
      <c r="S92" s="345">
        <f>G92+'oil exporter'!G92-all!G92</f>
        <v>0</v>
      </c>
      <c r="T92" s="345">
        <f>H92+'oil exporter'!H92-all!H92</f>
        <v>0</v>
      </c>
      <c r="U92" s="345">
        <f>I92+'oil exporter'!I92-all!I92</f>
        <v>0</v>
      </c>
      <c r="V92" s="345">
        <f>J92+'oil exporter'!J92-all!J92</f>
        <v>0</v>
      </c>
      <c r="W92" s="345">
        <f>K92+'oil exporter'!K92-all!K92</f>
        <v>0</v>
      </c>
    </row>
    <row r="93" spans="1:23" s="16" customFormat="1" ht="19.5" thickBot="1">
      <c r="A93" s="17" t="s">
        <v>171</v>
      </c>
      <c r="B93" s="18">
        <f>SUM(bahrain!B93,egypt!B93,jordan!B93,lebanon!B93,palestine!B93,sudan!B93,syria!B93,yemen!B93)</f>
        <v>1804.4033314657324</v>
      </c>
      <c r="C93" s="18">
        <f>SUM(bahrain!C93,egypt!C93,jordan!C93,lebanon!C93,palestine!C93,sudan!C93,syria!C93,yemen!C93)</f>
        <v>3406.905543863347</v>
      </c>
      <c r="D93" s="18">
        <f>SUM(bahrain!D93,egypt!D93,jordan!D93,lebanon!D93,palestine!D93,sudan!D93,syria!D93,yemen!D93)</f>
        <v>2462.9428153681943</v>
      </c>
      <c r="E93" s="18">
        <f>SUM(bahrain!E93,egypt!E93,jordan!E93,lebanon!E93,palestine!E93,sudan!E93,syria!E93,yemen!E93)</f>
        <v>2918.485000988076</v>
      </c>
      <c r="F93" s="177">
        <f>SUM(bahrain!F93,egypt!F93,jordan!F93,lebanon!F93,palestine!F93,sudan!F93,syria!F93,yemen!F93)</f>
        <v>2598.5492228526896</v>
      </c>
      <c r="G93" s="18">
        <f>SUM(bahrain!G93,egypt!G93,jordan!G93,lebanon!G93,palestine!G93,sudan!G93,syria!G93,yemen!G93)</f>
        <v>2733.8034470421985</v>
      </c>
      <c r="H93" s="18">
        <f>SUM(bahrain!H93,egypt!H93,jordan!H93,lebanon!H93,palestine!H93,sudan!H93,syria!H93,yemen!H93)</f>
        <v>4544.287625692741</v>
      </c>
      <c r="I93" s="18">
        <f>SUM(bahrain!I93,egypt!I93,jordan!I93,lebanon!I93,palestine!I93,sudan!I93,syria!I93,yemen!I93)</f>
        <v>4523.038520831335</v>
      </c>
      <c r="J93" s="18">
        <f>SUM(bahrain!J93,egypt!J93,jordan!J93,lebanon!J93,palestine!J93,sudan!J93,syria!J93,yemen!J93)</f>
        <v>5378.370404566145</v>
      </c>
      <c r="K93" s="177">
        <f>SUM(bahrain!K93,egypt!K93,jordan!K93,lebanon!K93,palestine!K93,sudan!K93,syria!K93,yemen!K93)</f>
        <v>5547.13795987581</v>
      </c>
      <c r="L93" s="65" t="s">
        <v>172</v>
      </c>
      <c r="M93" s="15"/>
      <c r="N93" s="345">
        <f>B93+'oil exporter'!B93-all!B93</f>
        <v>0</v>
      </c>
      <c r="O93" s="345">
        <f>C93+'oil exporter'!C93-all!C93</f>
        <v>0</v>
      </c>
      <c r="P93" s="345">
        <f>D93+'oil exporter'!D93-all!D93</f>
        <v>0</v>
      </c>
      <c r="Q93" s="345">
        <f>E93+'oil exporter'!E93-all!E93</f>
        <v>0</v>
      </c>
      <c r="R93" s="345">
        <f>F93+'oil exporter'!F93-all!F93</f>
        <v>0</v>
      </c>
      <c r="S93" s="345">
        <f>G93+'oil exporter'!G93-all!G93</f>
        <v>0</v>
      </c>
      <c r="T93" s="345">
        <f>H93+'oil exporter'!H93-all!H93</f>
        <v>0</v>
      </c>
      <c r="U93" s="345">
        <f>I93+'oil exporter'!I93-all!I93</f>
        <v>0</v>
      </c>
      <c r="V93" s="345">
        <f>J93+'oil exporter'!J93-all!J93</f>
        <v>0</v>
      </c>
      <c r="W93" s="345">
        <f>K93+'oil exporter'!K93-all!K93</f>
        <v>0</v>
      </c>
    </row>
    <row r="94" spans="1:23" ht="29.25" thickBot="1">
      <c r="A94" s="69" t="s">
        <v>173</v>
      </c>
      <c r="B94" s="33">
        <f>SUM(bahrain!B94,egypt!B94,jordan!B94,lebanon!B94,palestine!B94,sudan!B94,syria!B94,yemen!B94)</f>
        <v>172.32339049670853</v>
      </c>
      <c r="C94" s="33">
        <f>SUM(bahrain!C94,egypt!C94,jordan!C94,lebanon!C94,palestine!C94,sudan!C94,syria!C94,yemen!C94)</f>
        <v>341.2162699351039</v>
      </c>
      <c r="D94" s="33">
        <f>SUM(bahrain!D94,egypt!D94,jordan!D94,lebanon!D94,palestine!D94,sudan!D94,syria!D94,yemen!D94)</f>
        <v>326.9562449264147</v>
      </c>
      <c r="E94" s="33">
        <f>SUM(bahrain!E94,egypt!E94,jordan!E94,lebanon!E94,palestine!E94,sudan!E94,syria!E94,yemen!E94)</f>
        <v>328.94248553732126</v>
      </c>
      <c r="F94" s="67">
        <f>SUM(bahrain!F94,egypt!F94,jordan!F94,lebanon!F94,palestine!F94,sudan!F94,syria!F94,yemen!F94)</f>
        <v>232.41193809795203</v>
      </c>
      <c r="G94" s="33">
        <f>SUM(bahrain!G94,egypt!G94,jordan!G94,lebanon!G94,palestine!G94,sudan!G94,syria!G94,yemen!G94)</f>
        <v>302.7133972950998</v>
      </c>
      <c r="H94" s="33">
        <f>SUM(bahrain!H94,egypt!H94,jordan!H94,lebanon!H94,palestine!H94,sudan!H94,syria!H94,yemen!H94)</f>
        <v>322.5066613890913</v>
      </c>
      <c r="I94" s="33">
        <f>SUM(bahrain!I94,egypt!I94,jordan!I94,lebanon!I94,palestine!I94,sudan!I94,syria!I94,yemen!I94)</f>
        <v>499.7599038312219</v>
      </c>
      <c r="J94" s="33">
        <f>SUM(bahrain!J94,egypt!J94,jordan!J94,lebanon!J94,palestine!J94,sudan!J94,syria!J94,yemen!J94)</f>
        <v>784.6316736391435</v>
      </c>
      <c r="K94" s="67">
        <f>SUM(bahrain!K94,egypt!K94,jordan!K94,lebanon!K94,palestine!K94,sudan!K94,syria!K94,yemen!K94)</f>
        <v>1727.9914217759058</v>
      </c>
      <c r="L94" s="96" t="s">
        <v>174</v>
      </c>
      <c r="N94" s="345">
        <f>B94+'oil exporter'!B94-all!B94</f>
        <v>0</v>
      </c>
      <c r="O94" s="345">
        <f>C94+'oil exporter'!C94-all!C94</f>
        <v>0</v>
      </c>
      <c r="P94" s="345">
        <f>D94+'oil exporter'!D94-all!D94</f>
        <v>0</v>
      </c>
      <c r="Q94" s="345">
        <f>E94+'oil exporter'!E94-all!E94</f>
        <v>0</v>
      </c>
      <c r="R94" s="345">
        <f>F94+'oil exporter'!F94-all!F94</f>
        <v>0</v>
      </c>
      <c r="S94" s="345">
        <f>G94+'oil exporter'!G94-all!G94</f>
        <v>0</v>
      </c>
      <c r="T94" s="345">
        <f>H94+'oil exporter'!H94-all!H94</f>
        <v>0</v>
      </c>
      <c r="U94" s="345">
        <f>I94+'oil exporter'!I94-all!I94</f>
        <v>0</v>
      </c>
      <c r="V94" s="345">
        <f>J94+'oil exporter'!J94-all!J94</f>
        <v>0</v>
      </c>
      <c r="W94" s="345">
        <f>K94+'oil exporter'!K94-all!K94</f>
        <v>0</v>
      </c>
    </row>
    <row r="95" spans="1:23" ht="15" thickBot="1">
      <c r="A95" s="97" t="s">
        <v>100</v>
      </c>
      <c r="B95" s="60">
        <f>SUM(bahrain!B95,egypt!B95,jordan!B95,lebanon!B95,palestine!B95,sudan!B95,syria!B95,yemen!B95)</f>
        <v>1632.079940969024</v>
      </c>
      <c r="C95" s="60">
        <f>SUM(bahrain!C95,egypt!C95,jordan!C95,lebanon!C95,palestine!C95,sudan!C95,syria!C95,yemen!C95)</f>
        <v>3065.6892739282425</v>
      </c>
      <c r="D95" s="60">
        <f>SUM(bahrain!D95,egypt!D95,jordan!D95,lebanon!D95,palestine!D95,sudan!D95,syria!D95,yemen!D95)</f>
        <v>2135.9865704417793</v>
      </c>
      <c r="E95" s="60">
        <f>SUM(bahrain!E95,egypt!E95,jordan!E95,lebanon!E95,palestine!E95,sudan!E95,syria!E95,yemen!E95)</f>
        <v>2589.5425154507548</v>
      </c>
      <c r="F95" s="188">
        <f>SUM(bahrain!F95,egypt!F95,jordan!F95,lebanon!F95,palestine!F95,sudan!F95,syria!F95,yemen!F95)</f>
        <v>2366.1372847547377</v>
      </c>
      <c r="G95" s="60">
        <f>SUM(bahrain!G95,egypt!G95,jordan!G95,lebanon!G95,palestine!G95,sudan!G95,syria!G95,yemen!G95)</f>
        <v>2431.090049747099</v>
      </c>
      <c r="H95" s="60">
        <f>SUM(bahrain!H95,egypt!H95,jordan!H95,lebanon!H95,palestine!H95,sudan!H95,syria!H95,yemen!H95)</f>
        <v>4221.733910303648</v>
      </c>
      <c r="I95" s="60">
        <f>SUM(bahrain!I95,egypt!I95,jordan!I95,lebanon!I95,palestine!I95,sudan!I95,syria!I95,yemen!I95)</f>
        <v>4023.274416000112</v>
      </c>
      <c r="J95" s="60">
        <f>SUM(bahrain!J95,egypt!J95,jordan!J95,lebanon!J95,palestine!J95,sudan!J95,syria!J95,yemen!J95)</f>
        <v>4593.719671796358</v>
      </c>
      <c r="K95" s="188">
        <f>SUM(bahrain!K95,egypt!K95,jordan!K95,lebanon!K95,palestine!K95,sudan!K95,syria!K95,yemen!K95)</f>
        <v>3819.1465380999052</v>
      </c>
      <c r="L95" s="79" t="s">
        <v>125</v>
      </c>
      <c r="N95" s="345">
        <f>B95+'oil exporter'!B95-all!B95</f>
        <v>0</v>
      </c>
      <c r="O95" s="345">
        <f>C95+'oil exporter'!C95-all!C95</f>
        <v>0</v>
      </c>
      <c r="P95" s="345">
        <f>D95+'oil exporter'!D95-all!D95</f>
        <v>0</v>
      </c>
      <c r="Q95" s="345">
        <f>E95+'oil exporter'!E95-all!E95</f>
        <v>0</v>
      </c>
      <c r="R95" s="345">
        <f>F95+'oil exporter'!F95-all!F95</f>
        <v>0</v>
      </c>
      <c r="S95" s="345">
        <f>G95+'oil exporter'!G95-all!G95</f>
        <v>0</v>
      </c>
      <c r="T95" s="345">
        <f>H95+'oil exporter'!H95-all!H95</f>
        <v>0</v>
      </c>
      <c r="U95" s="345">
        <f>I95+'oil exporter'!I95-all!I95</f>
        <v>0</v>
      </c>
      <c r="V95" s="345">
        <f>J95+'oil exporter'!J95-all!J95</f>
        <v>0</v>
      </c>
      <c r="W95" s="345">
        <f>K95+'oil exporter'!K95-all!K95</f>
        <v>0</v>
      </c>
    </row>
    <row r="96" spans="1:23" ht="12.75">
      <c r="A96" s="98" t="s">
        <v>252</v>
      </c>
      <c r="B96" s="22">
        <f>SUM(bahrain!B96,egypt!B96,jordan!B96,lebanon!B96,palestine!B96,sudan!B96,syria!B96,yemen!B96)</f>
        <v>1132.3651344046416</v>
      </c>
      <c r="C96" s="22">
        <f>SUM(bahrain!C96,egypt!C96,jordan!C96,lebanon!C96,palestine!C96,sudan!C96,syria!C96,yemen!C96)</f>
        <v>1489.4377087485911</v>
      </c>
      <c r="D96" s="22">
        <f>SUM(bahrain!D96,egypt!D96,jordan!D96,lebanon!D96,palestine!D96,sudan!D96,syria!D96,yemen!D96)</f>
        <v>1182.6941779999406</v>
      </c>
      <c r="E96" s="22">
        <f>SUM(bahrain!E96,egypt!E96,jordan!E96,lebanon!E96,palestine!E96,sudan!E96,syria!E96,yemen!E96)</f>
        <v>1495.989124777728</v>
      </c>
      <c r="F96" s="202">
        <f>SUM(bahrain!F96,egypt!F96,jordan!F96,lebanon!F96,palestine!F96,sudan!F96,syria!F96,yemen!F96)</f>
        <v>1167.481418293213</v>
      </c>
      <c r="G96" s="22">
        <f>SUM(bahrain!G96,egypt!G96,jordan!G96,lebanon!G96,palestine!G96,sudan!G96,syria!G96,yemen!G96)</f>
        <v>1721.3436251027138</v>
      </c>
      <c r="H96" s="22">
        <f>SUM(bahrain!H96,egypt!H96,jordan!H96,lebanon!H96,palestine!H96,sudan!H96,syria!H96,yemen!H96)</f>
        <v>2858.0913936184315</v>
      </c>
      <c r="I96" s="22">
        <f>SUM(bahrain!I96,egypt!I96,jordan!I96,lebanon!I96,palestine!I96,sudan!I96,syria!I96,yemen!I96)</f>
        <v>2902.1401607018092</v>
      </c>
      <c r="J96" s="22">
        <f>SUM(bahrain!J96,egypt!J96,jordan!J96,lebanon!J96,palestine!J96,sudan!J96,syria!J96,yemen!J96)</f>
        <v>3100.2071986338265</v>
      </c>
      <c r="K96" s="202">
        <f>SUM(bahrain!K96,egypt!K96,jordan!K96,lebanon!K96,palestine!K96,sudan!K96,syria!K96,yemen!K96)</f>
        <v>2265.404116868666</v>
      </c>
      <c r="L96" s="85" t="s">
        <v>253</v>
      </c>
      <c r="N96" s="345">
        <f>B96+'oil exporter'!B96-all!B96</f>
        <v>0</v>
      </c>
      <c r="O96" s="345">
        <f>C96+'oil exporter'!C96-all!C96</f>
        <v>0</v>
      </c>
      <c r="P96" s="345">
        <f>D96+'oil exporter'!D96-all!D96</f>
        <v>0</v>
      </c>
      <c r="Q96" s="345">
        <f>E96+'oil exporter'!E96-all!E96</f>
        <v>0</v>
      </c>
      <c r="R96" s="345">
        <f>F96+'oil exporter'!F96-all!F96</f>
        <v>0</v>
      </c>
      <c r="S96" s="345">
        <f>G96+'oil exporter'!G96-all!G96</f>
        <v>0</v>
      </c>
      <c r="T96" s="345">
        <f>H96+'oil exporter'!H96-all!H96</f>
        <v>0</v>
      </c>
      <c r="U96" s="345">
        <f>I96+'oil exporter'!I96-all!I96</f>
        <v>0</v>
      </c>
      <c r="V96" s="345">
        <f>J96+'oil exporter'!J96-all!J96</f>
        <v>0</v>
      </c>
      <c r="W96" s="345">
        <f>K96+'oil exporter'!K96-all!K96</f>
        <v>0</v>
      </c>
    </row>
    <row r="97" spans="1:23" ht="12.75">
      <c r="A97" s="41" t="s">
        <v>177</v>
      </c>
      <c r="B97" s="42">
        <f>SUM(bahrain!B97,egypt!B97,jordan!B97,lebanon!B97,palestine!B97,sudan!B97,syria!B97,yemen!B97)</f>
        <v>456.7487506557562</v>
      </c>
      <c r="C97" s="42">
        <f>SUM(bahrain!C97,egypt!C97,jordan!C97,lebanon!C97,palestine!C97,sudan!C97,syria!C97,yemen!C97)</f>
        <v>603.4647337093415</v>
      </c>
      <c r="D97" s="42">
        <f>SUM(bahrain!D97,egypt!D97,jordan!D97,lebanon!D97,palestine!D97,sudan!D97,syria!D97,yemen!D97)</f>
        <v>404.44588687277883</v>
      </c>
      <c r="E97" s="42">
        <f>SUM(bahrain!E97,egypt!E97,jordan!E97,lebanon!E97,palestine!E97,sudan!E97,syria!E97,yemen!E97)</f>
        <v>531.7635845427949</v>
      </c>
      <c r="F97" s="185">
        <f>SUM(bahrain!F97,egypt!F97,jordan!F97,lebanon!F97,palestine!F97,sudan!F97,syria!F97,yemen!F97)</f>
        <v>711.2685289606825</v>
      </c>
      <c r="G97" s="42">
        <f>SUM(bahrain!G97,egypt!G97,jordan!G97,lebanon!G97,palestine!G97,sudan!G97,syria!G97,yemen!G97)</f>
        <v>441.4214935236655</v>
      </c>
      <c r="H97" s="42">
        <f>SUM(bahrain!H97,egypt!H97,jordan!H97,lebanon!H97,palestine!H97,sudan!H97,syria!H97,yemen!H97)</f>
        <v>881.4992238593309</v>
      </c>
      <c r="I97" s="42">
        <f>SUM(bahrain!I97,egypt!I97,jordan!I97,lebanon!I97,palestine!I97,sudan!I97,syria!I97,yemen!I97)</f>
        <v>719.7456870522338</v>
      </c>
      <c r="J97" s="42">
        <f>SUM(bahrain!J97,egypt!J97,jordan!J97,lebanon!J97,palestine!J97,sudan!J97,syria!J97,yemen!J97)</f>
        <v>626.4428508453541</v>
      </c>
      <c r="K97" s="185">
        <f>SUM(bahrain!K97,egypt!K97,jordan!K97,lebanon!K97,palestine!K97,sudan!K97,syria!K97,yemen!K97)</f>
        <v>593.6500438670773</v>
      </c>
      <c r="L97" s="43" t="s">
        <v>178</v>
      </c>
      <c r="N97" s="345">
        <f>B97+'oil exporter'!B97-all!B97</f>
        <v>0</v>
      </c>
      <c r="O97" s="345">
        <f>C97+'oil exporter'!C97-all!C97</f>
        <v>0</v>
      </c>
      <c r="P97" s="345">
        <f>D97+'oil exporter'!D97-all!D97</f>
        <v>0</v>
      </c>
      <c r="Q97" s="345">
        <f>E97+'oil exporter'!E97-all!E97</f>
        <v>0</v>
      </c>
      <c r="R97" s="345">
        <f>F97+'oil exporter'!F97-all!F97</f>
        <v>0</v>
      </c>
      <c r="S97" s="345">
        <f>G97+'oil exporter'!G97-all!G97</f>
        <v>0</v>
      </c>
      <c r="T97" s="345">
        <f>H97+'oil exporter'!H97-all!H97</f>
        <v>0</v>
      </c>
      <c r="U97" s="345">
        <f>I97+'oil exporter'!I97-all!I97</f>
        <v>0</v>
      </c>
      <c r="V97" s="345">
        <f>J97+'oil exporter'!J97-all!J97</f>
        <v>0</v>
      </c>
      <c r="W97" s="345">
        <f>K97+'oil exporter'!K97-all!K97</f>
        <v>0</v>
      </c>
    </row>
    <row r="98" spans="1:23" ht="12.75">
      <c r="A98" s="41" t="s">
        <v>179</v>
      </c>
      <c r="B98" s="42">
        <f>SUM(bahrain!B98,egypt!B98,jordan!B98,lebanon!B98,palestine!B98,sudan!B98,syria!B98,yemen!B98)</f>
        <v>344.8867347537848</v>
      </c>
      <c r="C98" s="42">
        <f>SUM(bahrain!C98,egypt!C98,jordan!C98,lebanon!C98,palestine!C98,sudan!C98,syria!C98,yemen!C98)</f>
        <v>427.28176979097975</v>
      </c>
      <c r="D98" s="42">
        <f>SUM(bahrain!D98,egypt!D98,jordan!D98,lebanon!D98,palestine!D98,sudan!D98,syria!D98,yemen!D98)</f>
        <v>335.3213517079255</v>
      </c>
      <c r="E98" s="42">
        <f>SUM(bahrain!E98,egypt!E98,jordan!E98,lebanon!E98,palestine!E98,sudan!E98,syria!E98,yemen!E98)</f>
        <v>484.0013192720487</v>
      </c>
      <c r="F98" s="185">
        <f>SUM(bahrain!F98,egypt!F98,jordan!F98,lebanon!F98,palestine!F98,sudan!F98,syria!F98,yemen!F98)</f>
        <v>87.92193036809999</v>
      </c>
      <c r="G98" s="42">
        <f>SUM(bahrain!G98,egypt!G98,jordan!G98,lebanon!G98,palestine!G98,sudan!G98,syria!G98,yemen!G98)</f>
        <v>469.5572645052899</v>
      </c>
      <c r="H98" s="42">
        <f>SUM(bahrain!H98,egypt!H98,jordan!H98,lebanon!H98,palestine!H98,sudan!H98,syria!H98,yemen!H98)</f>
        <v>1007.1630048855727</v>
      </c>
      <c r="I98" s="42">
        <f>SUM(bahrain!I98,egypt!I98,jordan!I98,lebanon!I98,palestine!I98,sudan!I98,syria!I98,yemen!I98)</f>
        <v>1234.7429061095459</v>
      </c>
      <c r="J98" s="42">
        <f>SUM(bahrain!J98,egypt!J98,jordan!J98,lebanon!J98,palestine!J98,sudan!J98,syria!J98,yemen!J98)</f>
        <v>1428.057482466141</v>
      </c>
      <c r="K98" s="185">
        <f>SUM(bahrain!K98,egypt!K98,jordan!K98,lebanon!K98,palestine!K98,sudan!K98,syria!K98,yemen!K98)</f>
        <v>608.7451575187378</v>
      </c>
      <c r="L98" s="43" t="s">
        <v>180</v>
      </c>
      <c r="N98" s="345">
        <f>B98+'oil exporter'!B98-all!B98</f>
        <v>0</v>
      </c>
      <c r="O98" s="345">
        <f>C98+'oil exporter'!C98-all!C98</f>
        <v>0</v>
      </c>
      <c r="P98" s="345">
        <f>D98+'oil exporter'!D98-all!D98</f>
        <v>0</v>
      </c>
      <c r="Q98" s="345">
        <f>E98+'oil exporter'!E98-all!E98</f>
        <v>0</v>
      </c>
      <c r="R98" s="345">
        <f>F98+'oil exporter'!F98-all!F98</f>
        <v>0</v>
      </c>
      <c r="S98" s="345">
        <f>G98+'oil exporter'!G98-all!G98</f>
        <v>0</v>
      </c>
      <c r="T98" s="345">
        <f>H98+'oil exporter'!H98-all!H98</f>
        <v>0</v>
      </c>
      <c r="U98" s="345">
        <f>I98+'oil exporter'!I98-all!I98</f>
        <v>0</v>
      </c>
      <c r="V98" s="345">
        <f>J98+'oil exporter'!J98-all!J98</f>
        <v>0</v>
      </c>
      <c r="W98" s="345">
        <f>K98+'oil exporter'!K98-all!K98</f>
        <v>0</v>
      </c>
    </row>
    <row r="99" spans="1:23" ht="12.75">
      <c r="A99" s="41" t="s">
        <v>181</v>
      </c>
      <c r="B99" s="42">
        <f>SUM(bahrain!B99,egypt!B99,jordan!B99,lebanon!B99,palestine!B99,sudan!B99,syria!B99,yemen!B99)</f>
        <v>128.22499645284267</v>
      </c>
      <c r="C99" s="42">
        <f>SUM(bahrain!C99,egypt!C99,jordan!C99,lebanon!C99,palestine!C99,sudan!C99,syria!C99,yemen!C99)</f>
        <v>172.98887606630876</v>
      </c>
      <c r="D99" s="42">
        <f>SUM(bahrain!D99,egypt!D99,jordan!D99,lebanon!D99,palestine!D99,sudan!D99,syria!D99,yemen!D99)</f>
        <v>207.82085952371997</v>
      </c>
      <c r="E99" s="42">
        <f>SUM(bahrain!E99,egypt!E99,jordan!E99,lebanon!E99,palestine!E99,sudan!E99,syria!E99,yemen!E99)</f>
        <v>202.48293479915816</v>
      </c>
      <c r="F99" s="185">
        <f>SUM(bahrain!F99,egypt!F99,jordan!F99,lebanon!F99,palestine!F99,sudan!F99,syria!F99,yemen!F99)</f>
        <v>133.79523536588957</v>
      </c>
      <c r="G99" s="42">
        <f>SUM(bahrain!G99,egypt!G99,jordan!G99,lebanon!G99,palestine!G99,sudan!G99,syria!G99,yemen!G99)</f>
        <v>444.3963230554033</v>
      </c>
      <c r="H99" s="42">
        <f>SUM(bahrain!H99,egypt!H99,jordan!H99,lebanon!H99,palestine!H99,sudan!H99,syria!H99,yemen!H99)</f>
        <v>506.70750535964186</v>
      </c>
      <c r="I99" s="42">
        <f>SUM(bahrain!I99,egypt!I99,jordan!I99,lebanon!I99,palestine!I99,sudan!I99,syria!I99,yemen!I99)</f>
        <v>473.8531699191102</v>
      </c>
      <c r="J99" s="42">
        <f>SUM(bahrain!J99,egypt!J99,jordan!J99,lebanon!J99,palestine!J99,sudan!J99,syria!J99,yemen!J99)</f>
        <v>524.1034539766117</v>
      </c>
      <c r="K99" s="185">
        <f>SUM(bahrain!K99,egypt!K99,jordan!K99,lebanon!K99,palestine!K99,sudan!K99,syria!K99,yemen!K99)</f>
        <v>612.7792916569412</v>
      </c>
      <c r="L99" s="43" t="s">
        <v>182</v>
      </c>
      <c r="N99" s="345">
        <f>B99+'oil exporter'!B99-all!B99</f>
        <v>0</v>
      </c>
      <c r="O99" s="345">
        <f>C99+'oil exporter'!C99-all!C99</f>
        <v>0</v>
      </c>
      <c r="P99" s="345">
        <f>D99+'oil exporter'!D99-all!D99</f>
        <v>0</v>
      </c>
      <c r="Q99" s="345">
        <f>E99+'oil exporter'!E99-all!E99</f>
        <v>0</v>
      </c>
      <c r="R99" s="345">
        <f>F99+'oil exporter'!F99-all!F99</f>
        <v>0</v>
      </c>
      <c r="S99" s="345">
        <f>G99+'oil exporter'!G99-all!G99</f>
        <v>0</v>
      </c>
      <c r="T99" s="345">
        <f>H99+'oil exporter'!H99-all!H99</f>
        <v>0</v>
      </c>
      <c r="U99" s="345">
        <f>I99+'oil exporter'!I99-all!I99</f>
        <v>0</v>
      </c>
      <c r="V99" s="345">
        <f>J99+'oil exporter'!J99-all!J99</f>
        <v>0</v>
      </c>
      <c r="W99" s="345">
        <f>K99+'oil exporter'!K99-all!K99</f>
        <v>0</v>
      </c>
    </row>
    <row r="100" spans="1:23" ht="12.75">
      <c r="A100" s="41" t="s">
        <v>183</v>
      </c>
      <c r="B100" s="42">
        <f>SUM(bahrain!B100,egypt!B100,jordan!B100,lebanon!B100,palestine!B100,sudan!B100,syria!B100,yemen!B100)</f>
        <v>62.3060100405315</v>
      </c>
      <c r="C100" s="42">
        <f>SUM(bahrain!C100,egypt!C100,jordan!C100,lebanon!C100,palestine!C100,sudan!C100,syria!C100,yemen!C100)</f>
        <v>189.4505734893228</v>
      </c>
      <c r="D100" s="42">
        <f>SUM(bahrain!D100,egypt!D100,jordan!D100,lebanon!D100,palestine!D100,sudan!D100,syria!D100,yemen!D100)</f>
        <v>153.281937938252</v>
      </c>
      <c r="E100" s="42">
        <f>SUM(bahrain!E100,egypt!E100,jordan!E100,lebanon!E100,palestine!E100,sudan!E100,syria!E100,yemen!E100)</f>
        <v>163.6829998077775</v>
      </c>
      <c r="F100" s="185">
        <f>SUM(bahrain!F100,egypt!F100,jordan!F100,lebanon!F100,palestine!F100,sudan!F100,syria!F100,yemen!F100)</f>
        <v>142.096980183506</v>
      </c>
      <c r="G100" s="42">
        <f>SUM(bahrain!G100,egypt!G100,jordan!G100,lebanon!G100,palestine!G100,sudan!G100,syria!G100,yemen!G100)</f>
        <v>249.95436621378082</v>
      </c>
      <c r="H100" s="42">
        <f>SUM(bahrain!H100,egypt!H100,jordan!H100,lebanon!H100,palestine!H100,sudan!H100,syria!H100,yemen!H100)</f>
        <v>352.02782648574345</v>
      </c>
      <c r="I100" s="42">
        <f>SUM(bahrain!I100,egypt!I100,jordan!I100,lebanon!I100,palestine!I100,sudan!I100,syria!I100,yemen!I100)</f>
        <v>346.1781285157051</v>
      </c>
      <c r="J100" s="42">
        <f>SUM(bahrain!J100,egypt!J100,jordan!J100,lebanon!J100,palestine!J100,sudan!J100,syria!J100,yemen!J100)</f>
        <v>305.904003468926</v>
      </c>
      <c r="K100" s="185">
        <f>SUM(bahrain!K100,egypt!K100,jordan!K100,lebanon!K100,palestine!K100,sudan!K100,syria!K100,yemen!K100)</f>
        <v>230.08799452628568</v>
      </c>
      <c r="L100" s="43" t="s">
        <v>184</v>
      </c>
      <c r="N100" s="345">
        <f>B100+'oil exporter'!B100-all!B100</f>
        <v>0</v>
      </c>
      <c r="O100" s="345">
        <f>C100+'oil exporter'!C100-all!C100</f>
        <v>0</v>
      </c>
      <c r="P100" s="345">
        <f>D100+'oil exporter'!D100-all!D100</f>
        <v>0</v>
      </c>
      <c r="Q100" s="345">
        <f>E100+'oil exporter'!E100-all!E100</f>
        <v>0</v>
      </c>
      <c r="R100" s="345">
        <f>F100+'oil exporter'!F100-all!F100</f>
        <v>0</v>
      </c>
      <c r="S100" s="345">
        <f>G100+'oil exporter'!G100-all!G100</f>
        <v>0</v>
      </c>
      <c r="T100" s="345">
        <f>H100+'oil exporter'!H100-all!H100</f>
        <v>0</v>
      </c>
      <c r="U100" s="345">
        <f>I100+'oil exporter'!I100-all!I100</f>
        <v>0</v>
      </c>
      <c r="V100" s="345">
        <f>J100+'oil exporter'!J100-all!J100</f>
        <v>0</v>
      </c>
      <c r="W100" s="345">
        <f>K100+'oil exporter'!K100-all!K100</f>
        <v>0</v>
      </c>
    </row>
    <row r="101" spans="1:23" ht="12.75">
      <c r="A101" s="41" t="s">
        <v>70</v>
      </c>
      <c r="B101" s="42">
        <f>SUM(bahrain!B101,egypt!B101,jordan!B101,lebanon!B101,palestine!B101,sudan!B101,syria!B101,yemen!B101)</f>
        <v>140.1986425017263</v>
      </c>
      <c r="C101" s="42">
        <f>SUM(bahrain!C101,egypt!C101,jordan!C101,lebanon!C101,palestine!C101,sudan!C101,syria!C101,yemen!C101)</f>
        <v>96.22187229053254</v>
      </c>
      <c r="D101" s="42">
        <f>SUM(bahrain!D101,egypt!D101,jordan!D101,lebanon!D101,palestine!D101,sudan!D101,syria!D101,yemen!D101)</f>
        <v>81.80514796999816</v>
      </c>
      <c r="E101" s="42">
        <f>SUM(bahrain!E101,egypt!E101,jordan!E101,lebanon!E101,palestine!E101,sudan!E101,syria!E101,yemen!E101)</f>
        <v>114.04831824609883</v>
      </c>
      <c r="F101" s="185">
        <f>SUM(bahrain!F101,egypt!F101,jordan!F101,lebanon!F101,palestine!F101,sudan!F101,syria!F101,yemen!F101)</f>
        <v>92.35640994867802</v>
      </c>
      <c r="G101" s="42">
        <f>SUM(bahrain!G101,egypt!G101,jordan!G101,lebanon!G101,palestine!G101,sudan!G101,syria!G101,yemen!G101)</f>
        <v>116.01417780457425</v>
      </c>
      <c r="H101" s="42">
        <f>SUM(bahrain!H101,egypt!H101,jordan!H101,lebanon!H101,palestine!H101,sudan!H101,syria!H101,yemen!H101)</f>
        <v>110.68063302814313</v>
      </c>
      <c r="I101" s="42">
        <f>SUM(bahrain!I101,egypt!I101,jordan!I101,lebanon!I101,palestine!I101,sudan!I101,syria!I101,yemen!I101)</f>
        <v>127.52397717129566</v>
      </c>
      <c r="J101" s="42">
        <f>SUM(bahrain!J101,egypt!J101,jordan!J101,lebanon!J101,palestine!J101,sudan!J101,syria!J101,yemen!J101)</f>
        <v>215.64040693883317</v>
      </c>
      <c r="K101" s="185">
        <f>SUM(bahrain!K101,egypt!K101,jordan!K101,lebanon!K101,palestine!K101,sudan!K101,syria!K101,yemen!K101)</f>
        <v>220.1416292996238</v>
      </c>
      <c r="L101" s="43" t="s">
        <v>71</v>
      </c>
      <c r="N101" s="345">
        <f>B101+'oil exporter'!B101-all!B101</f>
        <v>0</v>
      </c>
      <c r="O101" s="345">
        <f>C101+'oil exporter'!C101-all!C101</f>
        <v>0</v>
      </c>
      <c r="P101" s="345">
        <f>D101+'oil exporter'!D101-all!D101</f>
        <v>0</v>
      </c>
      <c r="Q101" s="345">
        <f>E101+'oil exporter'!E101-all!E101</f>
        <v>0</v>
      </c>
      <c r="R101" s="345">
        <f>F101+'oil exporter'!F101-all!F101</f>
        <v>0</v>
      </c>
      <c r="S101" s="345">
        <f>G101+'oil exporter'!G101-all!G101</f>
        <v>0</v>
      </c>
      <c r="T101" s="345">
        <f>H101+'oil exporter'!H101-all!H101</f>
        <v>0</v>
      </c>
      <c r="U101" s="345">
        <f>I101+'oil exporter'!I101-all!I101</f>
        <v>0</v>
      </c>
      <c r="V101" s="345">
        <f>J101+'oil exporter'!J101-all!J101</f>
        <v>0</v>
      </c>
      <c r="W101" s="345">
        <f>K101+'oil exporter'!K101-all!K101</f>
        <v>0</v>
      </c>
    </row>
    <row r="102" spans="1:23" ht="25.5">
      <c r="A102" s="99" t="s">
        <v>185</v>
      </c>
      <c r="B102" s="70">
        <f>SUM(bahrain!B102,egypt!B102,jordan!B102,lebanon!B102,palestine!B102,sudan!B102,syria!B102,yemen!B102)</f>
        <v>68.79790776203023</v>
      </c>
      <c r="C102" s="70">
        <f>SUM(bahrain!C102,egypt!C102,jordan!C102,lebanon!C102,palestine!C102,sudan!C102,syria!C102,yemen!C102)</f>
        <v>40.93351441243554</v>
      </c>
      <c r="D102" s="70">
        <f>SUM(bahrain!D102,egypt!D102,jordan!D102,lebanon!D102,palestine!D102,sudan!D102,syria!D102,yemen!D102)</f>
        <v>27.936464359430058</v>
      </c>
      <c r="E102" s="70">
        <f>SUM(bahrain!E102,egypt!E102,jordan!E102,lebanon!E102,palestine!E102,sudan!E102,syria!E102,yemen!E102)</f>
        <v>33.38679775044522</v>
      </c>
      <c r="F102" s="190">
        <f>SUM(bahrain!F102,egypt!F102,jordan!F102,lebanon!F102,palestine!F102,sudan!F102,syria!F102,yemen!F102)</f>
        <v>33.691843333643234</v>
      </c>
      <c r="G102" s="70">
        <f>SUM(bahrain!G102,egypt!G102,jordan!G102,lebanon!G102,palestine!G102,sudan!G102,syria!G102,yemen!G102)</f>
        <v>88.62334422546195</v>
      </c>
      <c r="H102" s="70">
        <f>SUM(bahrain!H102,egypt!H102,jordan!H102,lebanon!H102,palestine!H102,sudan!H102,syria!H102,yemen!H102)</f>
        <v>94.0036290930559</v>
      </c>
      <c r="I102" s="70">
        <f>SUM(bahrain!I102,egypt!I102,jordan!I102,lebanon!I102,palestine!I102,sudan!I102,syria!I102,yemen!I102)</f>
        <v>110.2876423318438</v>
      </c>
      <c r="J102" s="70">
        <f>SUM(bahrain!J102,egypt!J102,jordan!J102,lebanon!J102,palestine!J102,sudan!J102,syria!J102,yemen!J102)</f>
        <v>137.9782884294538</v>
      </c>
      <c r="K102" s="190">
        <f>SUM(bahrain!K102,egypt!K102,jordan!K102,lebanon!K102,palestine!K102,sudan!K102,syria!K102,yemen!K102)</f>
        <v>176.86979678855425</v>
      </c>
      <c r="L102" s="100" t="s">
        <v>186</v>
      </c>
      <c r="N102" s="345">
        <f>B102+'oil exporter'!B102-all!B102</f>
        <v>0</v>
      </c>
      <c r="O102" s="345">
        <f>C102+'oil exporter'!C102-all!C102</f>
        <v>0</v>
      </c>
      <c r="P102" s="345">
        <f>D102+'oil exporter'!D102-all!D102</f>
        <v>0</v>
      </c>
      <c r="Q102" s="345">
        <f>E102+'oil exporter'!E102-all!E102</f>
        <v>0</v>
      </c>
      <c r="R102" s="345">
        <f>F102+'oil exporter'!F102-all!F102</f>
        <v>0</v>
      </c>
      <c r="S102" s="345">
        <f>G102+'oil exporter'!G102-all!G102</f>
        <v>0</v>
      </c>
      <c r="T102" s="345">
        <f>H102+'oil exporter'!H102-all!H102</f>
        <v>0</v>
      </c>
      <c r="U102" s="345">
        <f>I102+'oil exporter'!I102-all!I102</f>
        <v>0</v>
      </c>
      <c r="V102" s="345">
        <f>J102+'oil exporter'!J102-all!J102</f>
        <v>0</v>
      </c>
      <c r="W102" s="345">
        <f>K102+'oil exporter'!K102-all!K102</f>
        <v>0</v>
      </c>
    </row>
    <row r="103" spans="1:23" ht="25.5">
      <c r="A103" s="99" t="s">
        <v>187</v>
      </c>
      <c r="B103" s="54">
        <f>SUM(bahrain!B103,egypt!B103,jordan!B103,lebanon!B103,palestine!B103,sudan!B103,syria!B103,yemen!B103)</f>
        <v>66.6207556681175</v>
      </c>
      <c r="C103" s="54">
        <f>SUM(bahrain!C103,egypt!C103,jordan!C103,lebanon!C103,palestine!C103,sudan!C103,syria!C103,yemen!C103)</f>
        <v>132.8611138826467</v>
      </c>
      <c r="D103" s="54">
        <f>SUM(bahrain!D103,egypt!D103,jordan!D103,lebanon!D103,palestine!D103,sudan!D103,syria!D103,yemen!D103)</f>
        <v>171.11721762933993</v>
      </c>
      <c r="E103" s="54">
        <f>SUM(bahrain!E103,egypt!E103,jordan!E103,lebanon!E103,palestine!E103,sudan!E103,syria!E103,yemen!E103)</f>
        <v>266.2194397286781</v>
      </c>
      <c r="F103" s="231">
        <f>SUM(bahrain!F103,egypt!F103,jordan!F103,lebanon!F103,palestine!F103,sudan!F103,syria!F103,yemen!F103)</f>
        <v>303.65684492886066</v>
      </c>
      <c r="G103" s="70">
        <f>SUM(bahrain!G103,egypt!G103,jordan!G103,lebanon!G103,palestine!G103,sudan!G103,syria!G103,yemen!G103)</f>
        <v>343.41694095046483</v>
      </c>
      <c r="H103" s="70">
        <f>SUM(bahrain!H103,egypt!H103,jordan!H103,lebanon!H103,palestine!H103,sudan!H103,syria!H103,yemen!H103)</f>
        <v>825.6346188697263</v>
      </c>
      <c r="I103" s="70">
        <f>SUM(bahrain!I103,egypt!I103,jordan!I103,lebanon!I103,palestine!I103,sudan!I103,syria!I103,yemen!I103)</f>
        <v>415.7888772519934</v>
      </c>
      <c r="J103" s="70">
        <f>SUM(bahrain!J103,egypt!J103,jordan!J103,lebanon!J103,palestine!J103,sudan!J103,syria!J103,yemen!J103)</f>
        <v>564.1595848553733</v>
      </c>
      <c r="K103" s="190">
        <f>SUM(bahrain!K103,egypt!K103,jordan!K103,lebanon!K103,palestine!K103,sudan!K103,syria!K103,yemen!K103)</f>
        <v>533.2764258188682</v>
      </c>
      <c r="L103" s="100" t="s">
        <v>188</v>
      </c>
      <c r="N103" s="345">
        <f>B103+'oil exporter'!B103-all!B103</f>
        <v>0</v>
      </c>
      <c r="O103" s="345">
        <f>C103+'oil exporter'!C103-all!C103</f>
        <v>0</v>
      </c>
      <c r="P103" s="345">
        <f>D103+'oil exporter'!D103-all!D103</f>
        <v>0</v>
      </c>
      <c r="Q103" s="345">
        <f>E103+'oil exporter'!E103-all!E103</f>
        <v>0</v>
      </c>
      <c r="R103" s="345">
        <f>F103+'oil exporter'!F103-all!F103</f>
        <v>0</v>
      </c>
      <c r="S103" s="345">
        <f>G103+'oil exporter'!G103-all!G103</f>
        <v>0</v>
      </c>
      <c r="T103" s="345">
        <f>H103+'oil exporter'!H103-all!H103</f>
        <v>0</v>
      </c>
      <c r="U103" s="345">
        <f>I103+'oil exporter'!I103-all!I103</f>
        <v>0</v>
      </c>
      <c r="V103" s="345">
        <f>J103+'oil exporter'!J103-all!J103</f>
        <v>0</v>
      </c>
      <c r="W103" s="345">
        <f>K103+'oil exporter'!K103-all!K103</f>
        <v>0</v>
      </c>
    </row>
    <row r="104" spans="1:23" ht="13.5" thickBot="1">
      <c r="A104" s="55" t="s">
        <v>189</v>
      </c>
      <c r="B104" s="56">
        <f>SUM(bahrain!B104,egypt!B104,jordan!B104,lebanon!B104,palestine!B104,sudan!B104,syria!B104,yemen!B104)</f>
        <v>364.26537599878145</v>
      </c>
      <c r="C104" s="56">
        <f>SUM(bahrain!C104,egypt!C104,jordan!C104,lebanon!C104,palestine!C104,sudan!C104,syria!C104,yemen!C104)</f>
        <v>1402.4569368845687</v>
      </c>
      <c r="D104" s="56">
        <f>SUM(bahrain!D104,egypt!D104,jordan!D104,lebanon!D104,palestine!D104,sudan!D104,syria!D104,yemen!D104)</f>
        <v>754.2029901455251</v>
      </c>
      <c r="E104" s="56">
        <f>SUM(bahrain!E104,egypt!E104,jordan!E104,lebanon!E104,palestine!E104,sudan!E104,syria!E104,yemen!E104)</f>
        <v>793.9471531939039</v>
      </c>
      <c r="F104" s="204">
        <f>SUM(bahrain!F104,egypt!F104,jordan!F104,lebanon!F104,palestine!F104,sudan!F104,syria!F104,yemen!F104)</f>
        <v>861.3071781990205</v>
      </c>
      <c r="G104" s="56">
        <f>SUM(bahrain!G104,egypt!G104,jordan!G104,lebanon!G104,palestine!G104,sudan!G104,syria!G104,yemen!G104)</f>
        <v>277.706139067715</v>
      </c>
      <c r="H104" s="56">
        <f>SUM(bahrain!H104,egypt!H104,jordan!H104,lebanon!H104,palestine!H104,sudan!H104,syria!H104,yemen!H104)</f>
        <v>443.9643817224359</v>
      </c>
      <c r="I104" s="56">
        <f>SUM(bahrain!I104,egypt!I104,jordan!I104,lebanon!I104,palestine!I104,sudan!I104,syria!I104,yemen!I104)</f>
        <v>595.0442797144658</v>
      </c>
      <c r="J104" s="56">
        <f>SUM(bahrain!J104,egypt!J104,jordan!J104,lebanon!J104,palestine!J104,sudan!J104,syria!J104,yemen!J104)</f>
        <v>791.3262139739116</v>
      </c>
      <c r="K104" s="204">
        <f>SUM(bahrain!K104,egypt!K104,jordan!K104,lebanon!K104,palestine!K104,sudan!K104,syria!K104,yemen!K104)</f>
        <v>843.5961986238168</v>
      </c>
      <c r="L104" s="58" t="s">
        <v>190</v>
      </c>
      <c r="N104" s="345">
        <f>B104+'oil exporter'!B104-all!B104</f>
        <v>0</v>
      </c>
      <c r="O104" s="345">
        <f>C104+'oil exporter'!C104-all!C104</f>
        <v>0</v>
      </c>
      <c r="P104" s="345">
        <f>D104+'oil exporter'!D104-all!D104</f>
        <v>0</v>
      </c>
      <c r="Q104" s="345">
        <f>E104+'oil exporter'!E104-all!E104</f>
        <v>0</v>
      </c>
      <c r="R104" s="345">
        <f>F104+'oil exporter'!F104-all!F104</f>
        <v>0</v>
      </c>
      <c r="S104" s="345">
        <f>G104+'oil exporter'!G104-all!G104</f>
        <v>0</v>
      </c>
      <c r="T104" s="345">
        <f>H104+'oil exporter'!H104-all!H104</f>
        <v>0</v>
      </c>
      <c r="U104" s="345">
        <f>I104+'oil exporter'!I104-all!I104</f>
        <v>0</v>
      </c>
      <c r="V104" s="345">
        <f>J104+'oil exporter'!J104-all!J104</f>
        <v>0</v>
      </c>
      <c r="W104" s="345">
        <f>K104+'oil exporter'!K104-all!K104</f>
        <v>0</v>
      </c>
    </row>
    <row r="105" spans="1:23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1:23" s="106" customFormat="1" ht="12.75">
      <c r="A106" s="107" t="s">
        <v>255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322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106" customFormat="1" ht="12.75">
      <c r="A107" s="107" t="s">
        <v>257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</row>
    <row r="108" spans="1:95" s="106" customFormat="1" ht="12.75">
      <c r="A108" s="107" t="s">
        <v>315</v>
      </c>
      <c r="C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</row>
    <row r="109" spans="1:23" s="16" customFormat="1" ht="12.75">
      <c r="A109" s="107" t="s">
        <v>205</v>
      </c>
      <c r="B109" s="209"/>
      <c r="C109" s="209"/>
      <c r="D109" s="209"/>
      <c r="E109" s="209"/>
      <c r="F109" s="209"/>
      <c r="G109" s="210"/>
      <c r="H109" s="210"/>
      <c r="I109" s="210"/>
      <c r="J109" s="210"/>
      <c r="K109" s="210"/>
      <c r="L109" s="108" t="s">
        <v>243</v>
      </c>
      <c r="M109" s="1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</row>
    <row r="110" spans="2:23" ht="12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</row>
    <row r="111" spans="2:23" ht="12.75">
      <c r="B111" s="255"/>
      <c r="C111" s="131"/>
      <c r="D111" s="131"/>
      <c r="E111" s="131"/>
      <c r="F111" s="131"/>
      <c r="G111" s="131"/>
      <c r="H111" s="131"/>
      <c r="I111" s="131"/>
      <c r="J111" s="131"/>
      <c r="K111" s="131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</row>
    <row r="112" spans="2:23" ht="12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23" s="106" customFormat="1" ht="12.75">
      <c r="A114" s="107"/>
      <c r="B114" s="127"/>
      <c r="C114" s="127"/>
      <c r="D114" s="127"/>
      <c r="E114" s="127"/>
      <c r="F114" s="127"/>
      <c r="G114" s="128"/>
      <c r="H114" s="128"/>
      <c r="I114" s="128"/>
      <c r="J114" s="128"/>
      <c r="K114" s="128"/>
      <c r="L114" s="104"/>
      <c r="M114" s="10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 ht="13.5" thickBot="1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08" ht="12.75">
      <c r="B128" s="329">
        <f>B5</f>
        <v>2007</v>
      </c>
      <c r="C128" s="330">
        <f aca="true" t="shared" si="1" ref="C128:K128">C5</f>
        <v>2008</v>
      </c>
      <c r="D128" s="330">
        <f t="shared" si="1"/>
        <v>2009</v>
      </c>
      <c r="E128" s="330">
        <f t="shared" si="1"/>
        <v>2010</v>
      </c>
      <c r="F128" s="331">
        <f t="shared" si="1"/>
        <v>2011</v>
      </c>
      <c r="G128" s="329">
        <f t="shared" si="1"/>
        <v>2007</v>
      </c>
      <c r="H128" s="330">
        <f t="shared" si="1"/>
        <v>2008</v>
      </c>
      <c r="I128" s="330">
        <f t="shared" si="1"/>
        <v>2009</v>
      </c>
      <c r="J128" s="330">
        <f t="shared" si="1"/>
        <v>2010</v>
      </c>
      <c r="K128" s="331">
        <f t="shared" si="1"/>
        <v>2011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2:108" ht="12.75">
      <c r="B129" s="223"/>
      <c r="C129" s="5"/>
      <c r="D129" s="5"/>
      <c r="E129" s="5"/>
      <c r="F129" s="332"/>
      <c r="G129" s="223"/>
      <c r="H129" s="5"/>
      <c r="I129" s="5"/>
      <c r="J129" s="5"/>
      <c r="K129" s="33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3.5" thickBot="1">
      <c r="A130" s="109" t="s">
        <v>369</v>
      </c>
      <c r="B130" s="333">
        <f>B6-B9</f>
        <v>90267.31989431364</v>
      </c>
      <c r="C130" s="334">
        <f aca="true" t="shared" si="2" ref="C130:K130">C6-C9</f>
        <v>141688.71760263832</v>
      </c>
      <c r="D130" s="334">
        <f t="shared" si="2"/>
        <v>117001.46277663381</v>
      </c>
      <c r="E130" s="334">
        <f t="shared" si="2"/>
        <v>135501.56382189193</v>
      </c>
      <c r="F130" s="335">
        <f t="shared" si="2"/>
        <v>113847.81452858652</v>
      </c>
      <c r="G130" s="336">
        <f t="shared" si="2"/>
        <v>35639.759241394146</v>
      </c>
      <c r="H130" s="337">
        <f t="shared" si="2"/>
        <v>53857.299364626306</v>
      </c>
      <c r="I130" s="337">
        <f t="shared" si="2"/>
        <v>45618.06519023972</v>
      </c>
      <c r="J130" s="337">
        <f t="shared" si="2"/>
        <v>53457.18495034809</v>
      </c>
      <c r="K130" s="338">
        <f t="shared" si="2"/>
        <v>49447.90927976745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2:11" ht="12.7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>
        <f>B71-B9</f>
        <v>11146.89688441716</v>
      </c>
      <c r="C133" s="131">
        <f aca="true" t="shared" si="3" ref="C133:F133">C71-C9</f>
        <v>15583.821684127128</v>
      </c>
      <c r="D133" s="131">
        <f t="shared" si="3"/>
        <v>11279.467678300794</v>
      </c>
      <c r="E133" s="131">
        <f t="shared" si="3"/>
        <v>13891.425170029488</v>
      </c>
      <c r="F133" s="131">
        <f t="shared" si="3"/>
        <v>10404.012488586988</v>
      </c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</sheetData>
  <mergeCells count="3">
    <mergeCell ref="A3:L3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G120"/>
  <sheetViews>
    <sheetView zoomScale="87" zoomScaleNormal="87" zoomScaleSheetLayoutView="100" workbookViewId="0" topLeftCell="A97">
      <selection activeCell="A113" sqref="A113:XFD113"/>
    </sheetView>
  </sheetViews>
  <sheetFormatPr defaultColWidth="9.140625" defaultRowHeight="12.75"/>
  <cols>
    <col min="1" max="1" width="31.421875" style="109" customWidth="1"/>
    <col min="2" max="11" width="9.140625" style="6" customWidth="1"/>
    <col min="12" max="12" width="31.421875" style="112" customWidth="1"/>
    <col min="13" max="397" width="9.140625" style="5" customWidth="1"/>
    <col min="398" max="16384" width="9.140625" style="6" customWidth="1"/>
  </cols>
  <sheetData>
    <row r="1" spans="1:12" ht="21.75" customHeight="1">
      <c r="A1" s="1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" customHeight="1">
      <c r="A2" s="113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.75" customHeight="1">
      <c r="A3" s="346" t="s">
        <v>343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1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397" s="16" customFormat="1" ht="15.75" customHeight="1" thickBot="1">
      <c r="A5" s="12"/>
      <c r="B5" s="114">
        <v>2007</v>
      </c>
      <c r="C5" s="114">
        <v>2008</v>
      </c>
      <c r="D5" s="114">
        <v>2009</v>
      </c>
      <c r="E5" s="114">
        <v>2010</v>
      </c>
      <c r="F5" s="270">
        <v>2011</v>
      </c>
      <c r="G5" s="114">
        <v>2007</v>
      </c>
      <c r="H5" s="114">
        <v>2008</v>
      </c>
      <c r="I5" s="114">
        <v>2009</v>
      </c>
      <c r="J5" s="114">
        <v>2010</v>
      </c>
      <c r="K5" s="270">
        <v>2011</v>
      </c>
      <c r="L5" s="14" t="s">
        <v>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</row>
    <row r="6" spans="1:397" s="16" customFormat="1" ht="19.5" customHeight="1" thickBot="1">
      <c r="A6" s="17" t="s">
        <v>10</v>
      </c>
      <c r="B6" s="18">
        <v>26820.349248224706</v>
      </c>
      <c r="C6" s="18">
        <v>54045.793411020735</v>
      </c>
      <c r="D6" s="271">
        <v>44752.33538166178</v>
      </c>
      <c r="E6" s="271">
        <v>52870.9578286018</v>
      </c>
      <c r="F6" s="272">
        <v>59268.957118</v>
      </c>
      <c r="G6" s="18">
        <v>15989.330014893203</v>
      </c>
      <c r="H6" s="18">
        <v>26737.960737711623</v>
      </c>
      <c r="I6" s="271">
        <v>22889.85955746813</v>
      </c>
      <c r="J6" s="271">
        <v>27120.59296018163</v>
      </c>
      <c r="K6" s="272">
        <v>30782.024125999997</v>
      </c>
      <c r="L6" s="19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</row>
    <row r="7" spans="1:12" ht="20.1" customHeight="1">
      <c r="A7" s="20" t="s">
        <v>12</v>
      </c>
      <c r="B7" s="21">
        <v>9779.05724020952</v>
      </c>
      <c r="C7" s="21">
        <v>25032.946899906532</v>
      </c>
      <c r="D7" s="273">
        <v>21375.526463574624</v>
      </c>
      <c r="E7" s="273">
        <v>23231.956679412117</v>
      </c>
      <c r="F7" s="274">
        <v>25907.431235</v>
      </c>
      <c r="G7" s="22">
        <v>5997.054094755838</v>
      </c>
      <c r="H7" s="21">
        <v>11374.800331236951</v>
      </c>
      <c r="I7" s="273">
        <v>8915.031459492093</v>
      </c>
      <c r="J7" s="273">
        <v>10492.52726600105</v>
      </c>
      <c r="K7" s="275">
        <v>12271.390478</v>
      </c>
      <c r="L7" s="23" t="s">
        <v>13</v>
      </c>
    </row>
    <row r="8" spans="1:12" ht="20.1" customHeight="1">
      <c r="A8" s="24" t="s">
        <v>14</v>
      </c>
      <c r="B8" s="25">
        <v>12955.069325564227</v>
      </c>
      <c r="C8" s="25">
        <v>28794.82552664221</v>
      </c>
      <c r="D8" s="276">
        <v>23319.49019330055</v>
      </c>
      <c r="E8" s="276">
        <v>29573.424526198734</v>
      </c>
      <c r="F8" s="277">
        <v>33248.129902</v>
      </c>
      <c r="G8" s="25">
        <v>6421.634019063304</v>
      </c>
      <c r="H8" s="25">
        <v>13727.25414098929</v>
      </c>
      <c r="I8" s="276">
        <v>13305.14635281366</v>
      </c>
      <c r="J8" s="276">
        <v>15577.481497096724</v>
      </c>
      <c r="K8" s="277">
        <v>17373.919775</v>
      </c>
      <c r="L8" s="26" t="s">
        <v>15</v>
      </c>
    </row>
    <row r="9" spans="1:12" ht="20.1" customHeight="1">
      <c r="A9" s="24" t="s">
        <v>209</v>
      </c>
      <c r="B9" s="25">
        <v>1181.9467812697744</v>
      </c>
      <c r="C9" s="25">
        <v>1633.8455180704786</v>
      </c>
      <c r="D9" s="276">
        <v>1074.6074657595561</v>
      </c>
      <c r="E9" s="276">
        <v>1317.4767194183814</v>
      </c>
      <c r="F9" s="277">
        <v>1709.223457</v>
      </c>
      <c r="G9" s="25">
        <v>1038.9676379373784</v>
      </c>
      <c r="H9" s="25">
        <v>2237.205002617214</v>
      </c>
      <c r="I9" s="276">
        <v>1595.5488652153774</v>
      </c>
      <c r="J9" s="276">
        <v>1763.5981504833962</v>
      </c>
      <c r="K9" s="277">
        <v>3029.981127</v>
      </c>
      <c r="L9" s="26" t="s">
        <v>210</v>
      </c>
    </row>
    <row r="10" spans="1:12" ht="20.1" customHeight="1" thickBot="1">
      <c r="A10" s="27" t="s">
        <v>211</v>
      </c>
      <c r="B10" s="21">
        <v>4086.2226824509603</v>
      </c>
      <c r="C10" s="21">
        <v>218.02098447199268</v>
      </c>
      <c r="D10" s="273">
        <v>57.318724786608186</v>
      </c>
      <c r="E10" s="273">
        <v>65.57662299095178</v>
      </c>
      <c r="F10" s="274">
        <v>113.395981</v>
      </c>
      <c r="G10" s="21">
        <v>3570.641901074063</v>
      </c>
      <c r="H10" s="21">
        <v>1635.906265485381</v>
      </c>
      <c r="I10" s="273">
        <v>669.6817451623792</v>
      </c>
      <c r="J10" s="273">
        <v>1050.584197083859</v>
      </c>
      <c r="K10" s="274">
        <v>1136.713873</v>
      </c>
      <c r="L10" s="28" t="s">
        <v>212</v>
      </c>
    </row>
    <row r="11" spans="1:397" s="16" customFormat="1" ht="18" customHeight="1" thickBot="1">
      <c r="A11" s="29" t="s">
        <v>20</v>
      </c>
      <c r="B11" s="30">
        <v>8764.398848871546</v>
      </c>
      <c r="C11" s="30">
        <v>21804.988044637317</v>
      </c>
      <c r="D11" s="278">
        <v>18653.044532275137</v>
      </c>
      <c r="E11" s="278">
        <v>21638.249586748632</v>
      </c>
      <c r="F11" s="275">
        <v>22452.508121</v>
      </c>
      <c r="G11" s="30">
        <v>4892.147329560387</v>
      </c>
      <c r="H11" s="30">
        <v>9783.566955224125</v>
      </c>
      <c r="I11" s="278">
        <v>7914.506283963142</v>
      </c>
      <c r="J11" s="278">
        <v>8803.221797312492</v>
      </c>
      <c r="K11" s="275">
        <v>10408.424977</v>
      </c>
      <c r="L11" s="31" t="s">
        <v>21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</row>
    <row r="12" spans="1:12" ht="18" customHeight="1" thickBot="1">
      <c r="A12" s="32" t="s">
        <v>213</v>
      </c>
      <c r="B12" s="33">
        <v>6229.150507980033</v>
      </c>
      <c r="C12" s="33">
        <v>16228.691625834965</v>
      </c>
      <c r="D12" s="279">
        <v>14199.943035148146</v>
      </c>
      <c r="E12" s="279">
        <v>15556.923393334124</v>
      </c>
      <c r="F12" s="280">
        <v>16952.609944</v>
      </c>
      <c r="G12" s="34">
        <v>4569.422113433672</v>
      </c>
      <c r="H12" s="34">
        <v>9053.824269794417</v>
      </c>
      <c r="I12" s="281">
        <v>7293.930353355899</v>
      </c>
      <c r="J12" s="281">
        <v>8064.82187875296</v>
      </c>
      <c r="K12" s="282">
        <v>9190.939066</v>
      </c>
      <c r="L12" s="35" t="s">
        <v>214</v>
      </c>
    </row>
    <row r="13" spans="1:12" ht="15.75" customHeight="1">
      <c r="A13" s="36" t="s">
        <v>24</v>
      </c>
      <c r="B13" s="25">
        <v>5974.503901954581</v>
      </c>
      <c r="C13" s="25">
        <v>14371.052158105796</v>
      </c>
      <c r="D13" s="276">
        <v>13922.480324704195</v>
      </c>
      <c r="E13" s="276">
        <v>16788.150992678307</v>
      </c>
      <c r="F13" s="277">
        <v>16916.071854</v>
      </c>
      <c r="G13" s="37">
        <v>4601.0492821474245</v>
      </c>
      <c r="H13" s="37">
        <v>9335.115575216258</v>
      </c>
      <c r="I13" s="283">
        <v>6640.194180650373</v>
      </c>
      <c r="J13" s="283">
        <v>7945.45977454813</v>
      </c>
      <c r="K13" s="284">
        <v>9535.894208</v>
      </c>
      <c r="L13" s="38" t="s">
        <v>215</v>
      </c>
    </row>
    <row r="14" spans="1:12" ht="12.75">
      <c r="A14" s="39" t="s">
        <v>26</v>
      </c>
      <c r="B14" s="21">
        <v>5629.250305315334</v>
      </c>
      <c r="C14" s="21">
        <v>13524.934901825836</v>
      </c>
      <c r="D14" s="273">
        <v>12972.463129263859</v>
      </c>
      <c r="E14" s="273">
        <v>14719.277478704378</v>
      </c>
      <c r="F14" s="274">
        <v>16061.767271</v>
      </c>
      <c r="G14" s="21">
        <v>4456.644231422914</v>
      </c>
      <c r="H14" s="21">
        <v>8995.766224083844</v>
      </c>
      <c r="I14" s="273">
        <v>6382.575196433784</v>
      </c>
      <c r="J14" s="273">
        <v>7647.552860134073</v>
      </c>
      <c r="K14" s="274">
        <v>8905.9171</v>
      </c>
      <c r="L14" s="40" t="s">
        <v>27</v>
      </c>
    </row>
    <row r="15" spans="1:12" ht="12.75">
      <c r="A15" s="41" t="s">
        <v>28</v>
      </c>
      <c r="B15" s="42">
        <v>92.8434119032553</v>
      </c>
      <c r="C15" s="42">
        <v>212.4429498487677</v>
      </c>
      <c r="D15" s="285">
        <v>170.21510888597257</v>
      </c>
      <c r="E15" s="285">
        <v>204.73645860786513</v>
      </c>
      <c r="F15" s="286">
        <v>203.372428</v>
      </c>
      <c r="G15" s="42">
        <v>5.6152185797137</v>
      </c>
      <c r="H15" s="42">
        <v>7.847530398302552</v>
      </c>
      <c r="I15" s="285">
        <v>8.9911107630135</v>
      </c>
      <c r="J15" s="285">
        <v>55.97731315125406</v>
      </c>
      <c r="K15" s="286">
        <v>21.501501</v>
      </c>
      <c r="L15" s="43" t="s">
        <v>29</v>
      </c>
    </row>
    <row r="16" spans="1:12" ht="12.75">
      <c r="A16" s="41" t="s">
        <v>30</v>
      </c>
      <c r="B16" s="42">
        <v>275.80912061449766</v>
      </c>
      <c r="C16" s="42">
        <v>816.2925271486968</v>
      </c>
      <c r="D16" s="285">
        <v>658.8976424140347</v>
      </c>
      <c r="E16" s="285">
        <v>859.1878965183164</v>
      </c>
      <c r="F16" s="286">
        <v>1299.132495</v>
      </c>
      <c r="G16" s="42">
        <v>263.22370034867623</v>
      </c>
      <c r="H16" s="42">
        <v>506.415800287987</v>
      </c>
      <c r="I16" s="285">
        <v>380.94727845186543</v>
      </c>
      <c r="J16" s="285">
        <v>358.55764049084</v>
      </c>
      <c r="K16" s="286">
        <v>567.343372</v>
      </c>
      <c r="L16" s="43" t="s">
        <v>31</v>
      </c>
    </row>
    <row r="17" spans="1:12" ht="12.75">
      <c r="A17" s="41" t="s">
        <v>32</v>
      </c>
      <c r="B17" s="42">
        <v>109.64819570414119</v>
      </c>
      <c r="C17" s="42">
        <v>163.2569507463747</v>
      </c>
      <c r="D17" s="285">
        <v>207.27748954874215</v>
      </c>
      <c r="E17" s="285">
        <v>187.17046849034432</v>
      </c>
      <c r="F17" s="286">
        <v>225.478241</v>
      </c>
      <c r="G17" s="42">
        <v>8.30246158428679</v>
      </c>
      <c r="H17" s="42">
        <v>15.300065871663055</v>
      </c>
      <c r="I17" s="285">
        <v>12.846436420190974</v>
      </c>
      <c r="J17" s="285">
        <v>14.880671747670592</v>
      </c>
      <c r="K17" s="286">
        <v>27.20763</v>
      </c>
      <c r="L17" s="43" t="s">
        <v>33</v>
      </c>
    </row>
    <row r="18" spans="1:12" ht="12.75">
      <c r="A18" s="41" t="s">
        <v>34</v>
      </c>
      <c r="B18" s="42">
        <v>230.13452840469665</v>
      </c>
      <c r="C18" s="42">
        <v>450.18593870052183</v>
      </c>
      <c r="D18" s="285">
        <v>288.1835194222539</v>
      </c>
      <c r="E18" s="285">
        <v>350.02791782635944</v>
      </c>
      <c r="F18" s="286">
        <v>357.595487</v>
      </c>
      <c r="G18" s="42">
        <v>3.649825661871638</v>
      </c>
      <c r="H18" s="42">
        <v>22.532234685784793</v>
      </c>
      <c r="I18" s="285">
        <v>11.984006718245627</v>
      </c>
      <c r="J18" s="285">
        <v>30.621902037095417</v>
      </c>
      <c r="K18" s="286">
        <v>23.159153</v>
      </c>
      <c r="L18" s="43" t="s">
        <v>35</v>
      </c>
    </row>
    <row r="19" spans="1:12" ht="12.75">
      <c r="A19" s="41" t="s">
        <v>36</v>
      </c>
      <c r="B19" s="42">
        <v>570.5375666174506</v>
      </c>
      <c r="C19" s="42">
        <v>1367.9594389814224</v>
      </c>
      <c r="D19" s="285">
        <v>1591.3920158315452</v>
      </c>
      <c r="E19" s="285">
        <v>1880.7479605346991</v>
      </c>
      <c r="F19" s="286">
        <v>1969.154186</v>
      </c>
      <c r="G19" s="42">
        <v>496.04505966043484</v>
      </c>
      <c r="H19" s="42">
        <v>801.786539993457</v>
      </c>
      <c r="I19" s="285">
        <v>662.2165196511378</v>
      </c>
      <c r="J19" s="285">
        <v>922.9944174854274</v>
      </c>
      <c r="K19" s="286">
        <v>1289.690354</v>
      </c>
      <c r="L19" s="43" t="s">
        <v>37</v>
      </c>
    </row>
    <row r="20" spans="1:12" ht="12.75">
      <c r="A20" s="41" t="s">
        <v>38</v>
      </c>
      <c r="B20" s="42">
        <v>1764.7730341700064</v>
      </c>
      <c r="C20" s="42">
        <v>3340.741364895129</v>
      </c>
      <c r="D20" s="285">
        <v>3587.720354809073</v>
      </c>
      <c r="E20" s="285">
        <v>4012.756349588808</v>
      </c>
      <c r="F20" s="286">
        <v>3755.733405</v>
      </c>
      <c r="G20" s="42">
        <v>150.2020542112733</v>
      </c>
      <c r="H20" s="42">
        <v>451.98086580727966</v>
      </c>
      <c r="I20" s="285">
        <v>492.5225778780603</v>
      </c>
      <c r="J20" s="285">
        <v>579.8071081310595</v>
      </c>
      <c r="K20" s="286">
        <v>774.249962</v>
      </c>
      <c r="L20" s="43" t="s">
        <v>216</v>
      </c>
    </row>
    <row r="21" spans="1:12" ht="12.75">
      <c r="A21" s="41" t="s">
        <v>40</v>
      </c>
      <c r="B21" s="42">
        <v>134.66995886943684</v>
      </c>
      <c r="C21" s="42">
        <v>216.93590127293535</v>
      </c>
      <c r="D21" s="285">
        <v>262.8215082524575</v>
      </c>
      <c r="E21" s="285">
        <v>415.95257027466715</v>
      </c>
      <c r="F21" s="286">
        <v>388.342037</v>
      </c>
      <c r="G21" s="42">
        <v>135.81316804793858</v>
      </c>
      <c r="H21" s="42">
        <v>331.906343950946</v>
      </c>
      <c r="I21" s="285">
        <v>248.9440652294331</v>
      </c>
      <c r="J21" s="285">
        <v>257.9681191907486</v>
      </c>
      <c r="K21" s="286">
        <v>400.912032</v>
      </c>
      <c r="L21" s="43" t="s">
        <v>41</v>
      </c>
    </row>
    <row r="22" spans="1:12" ht="12.75">
      <c r="A22" s="41" t="s">
        <v>42</v>
      </c>
      <c r="B22" s="42">
        <v>67.27639193559727</v>
      </c>
      <c r="C22" s="42">
        <v>152.6167328570517</v>
      </c>
      <c r="D22" s="285">
        <v>218.54527671007074</v>
      </c>
      <c r="E22" s="285">
        <v>196.61598676814475</v>
      </c>
      <c r="F22" s="286">
        <v>163.953826</v>
      </c>
      <c r="G22" s="42">
        <v>18.513002645734407</v>
      </c>
      <c r="H22" s="42">
        <v>29.213161355866298</v>
      </c>
      <c r="I22" s="285">
        <v>28.741874276801937</v>
      </c>
      <c r="J22" s="285">
        <v>28.465645406052953</v>
      </c>
      <c r="K22" s="286">
        <v>25.415146</v>
      </c>
      <c r="L22" s="43" t="s">
        <v>43</v>
      </c>
    </row>
    <row r="23" spans="1:12" ht="12.75">
      <c r="A23" s="41" t="s">
        <v>44</v>
      </c>
      <c r="B23" s="42">
        <v>1115.5607698797721</v>
      </c>
      <c r="C23" s="42">
        <v>3092.7109268022205</v>
      </c>
      <c r="D23" s="285">
        <v>2641.545195573115</v>
      </c>
      <c r="E23" s="285">
        <v>2954.2902003688014</v>
      </c>
      <c r="F23" s="286">
        <v>3017.525732</v>
      </c>
      <c r="G23" s="42">
        <v>1567.4118429029486</v>
      </c>
      <c r="H23" s="42">
        <v>2760.743063920755</v>
      </c>
      <c r="I23" s="285">
        <v>1543.6165060277908</v>
      </c>
      <c r="J23" s="285">
        <v>2217.1427808179906</v>
      </c>
      <c r="K23" s="286">
        <v>2682.34038</v>
      </c>
      <c r="L23" s="43" t="s">
        <v>217</v>
      </c>
    </row>
    <row r="24" spans="1:12" ht="12.75">
      <c r="A24" s="44" t="s">
        <v>46</v>
      </c>
      <c r="B24" s="42">
        <v>0.20638806862124728</v>
      </c>
      <c r="C24" s="42">
        <v>4.74314516492599</v>
      </c>
      <c r="D24" s="285">
        <v>1.4539127365499955</v>
      </c>
      <c r="E24" s="285">
        <v>4.5750576948263415</v>
      </c>
      <c r="F24" s="286">
        <v>6.973699</v>
      </c>
      <c r="G24" s="42">
        <v>0.23169467173619748</v>
      </c>
      <c r="H24" s="42">
        <v>0.26762173582965676</v>
      </c>
      <c r="I24" s="285">
        <v>1.0304195496668684</v>
      </c>
      <c r="J24" s="285">
        <v>0.06977232273714445</v>
      </c>
      <c r="K24" s="286">
        <v>0.300638</v>
      </c>
      <c r="L24" s="45" t="s">
        <v>47</v>
      </c>
    </row>
    <row r="25" spans="1:12" ht="12.75">
      <c r="A25" s="41" t="s">
        <v>48</v>
      </c>
      <c r="B25" s="42">
        <v>333.7917679111299</v>
      </c>
      <c r="C25" s="42">
        <v>747.1692385664384</v>
      </c>
      <c r="D25" s="285">
        <v>896.7965353765093</v>
      </c>
      <c r="E25" s="285">
        <v>829.2428905842944</v>
      </c>
      <c r="F25" s="286">
        <v>1639.392625</v>
      </c>
      <c r="G25" s="42">
        <v>363.4761317961207</v>
      </c>
      <c r="H25" s="42">
        <v>1527.3086203644473</v>
      </c>
      <c r="I25" s="285">
        <v>486.9476830329571</v>
      </c>
      <c r="J25" s="285">
        <v>580.2041542638359</v>
      </c>
      <c r="K25" s="286">
        <v>702.224604</v>
      </c>
      <c r="L25" s="43" t="s">
        <v>49</v>
      </c>
    </row>
    <row r="26" spans="1:12" ht="12.75">
      <c r="A26" s="41" t="s">
        <v>50</v>
      </c>
      <c r="B26" s="42">
        <v>12.237160057653098</v>
      </c>
      <c r="C26" s="42">
        <v>55.65337318329701</v>
      </c>
      <c r="D26" s="285">
        <v>66.82905855466828</v>
      </c>
      <c r="E26" s="285">
        <v>76.39445077442923</v>
      </c>
      <c r="F26" s="286">
        <v>111.003874</v>
      </c>
      <c r="G26" s="42">
        <v>25.82812205421127</v>
      </c>
      <c r="H26" s="42">
        <v>56.15649242626935</v>
      </c>
      <c r="I26" s="285">
        <v>58.9617427669684</v>
      </c>
      <c r="J26" s="285">
        <v>96.2868914625893</v>
      </c>
      <c r="K26" s="286">
        <v>89.058988</v>
      </c>
      <c r="L26" s="43" t="s">
        <v>51</v>
      </c>
    </row>
    <row r="27" spans="1:12" ht="12.75">
      <c r="A27" s="41" t="s">
        <v>52</v>
      </c>
      <c r="B27" s="42">
        <v>236.94253726358718</v>
      </c>
      <c r="C27" s="42">
        <v>696.0091645055791</v>
      </c>
      <c r="D27" s="285">
        <v>818.2061671694378</v>
      </c>
      <c r="E27" s="285">
        <v>845.5505383103132</v>
      </c>
      <c r="F27" s="286">
        <v>1054.606859</v>
      </c>
      <c r="G27" s="42">
        <v>1025.8654582727384</v>
      </c>
      <c r="H27" s="42">
        <v>1516.997569783463</v>
      </c>
      <c r="I27" s="285">
        <v>1551.112325178127</v>
      </c>
      <c r="J27" s="285">
        <v>1650.5734064436226</v>
      </c>
      <c r="K27" s="286">
        <v>1297.095093</v>
      </c>
      <c r="L27" s="43" t="s">
        <v>218</v>
      </c>
    </row>
    <row r="28" spans="1:12" ht="12.75">
      <c r="A28" s="41" t="s">
        <v>54</v>
      </c>
      <c r="B28" s="42">
        <v>239.43738908809678</v>
      </c>
      <c r="C28" s="42">
        <v>775.2647297931101</v>
      </c>
      <c r="D28" s="285">
        <v>583.445605337284</v>
      </c>
      <c r="E28" s="285">
        <v>621.6101327910119</v>
      </c>
      <c r="F28" s="286">
        <v>689.90978</v>
      </c>
      <c r="G28" s="42">
        <v>3.010232859670947</v>
      </c>
      <c r="H28" s="42">
        <v>20.100477345303972</v>
      </c>
      <c r="I28" s="285">
        <v>40.359763716161346</v>
      </c>
      <c r="J28" s="285">
        <v>41.6117004369658</v>
      </c>
      <c r="K28" s="286">
        <v>39.033283</v>
      </c>
      <c r="L28" s="43" t="s">
        <v>55</v>
      </c>
    </row>
    <row r="29" spans="1:397" s="16" customFormat="1" ht="25.5">
      <c r="A29" s="115" t="s">
        <v>219</v>
      </c>
      <c r="B29" s="42">
        <v>445.3820848273923</v>
      </c>
      <c r="C29" s="42">
        <v>1432.952519359364</v>
      </c>
      <c r="D29" s="285">
        <v>979.1337386421469</v>
      </c>
      <c r="E29" s="285">
        <v>1280.4185995714965</v>
      </c>
      <c r="F29" s="286">
        <v>1179.592597</v>
      </c>
      <c r="G29" s="42">
        <v>389.45625812555846</v>
      </c>
      <c r="H29" s="42">
        <v>947.2098361564908</v>
      </c>
      <c r="I29" s="285">
        <v>853.3528867733642</v>
      </c>
      <c r="J29" s="285">
        <v>812.3913367461812</v>
      </c>
      <c r="K29" s="286">
        <v>966.384964</v>
      </c>
      <c r="L29" s="47" t="s">
        <v>220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</row>
    <row r="30" spans="1:12" ht="14.25">
      <c r="A30" s="48" t="s">
        <v>58</v>
      </c>
      <c r="B30" s="21">
        <v>345.2535966392463</v>
      </c>
      <c r="C30" s="21">
        <v>846.1172562799609</v>
      </c>
      <c r="D30" s="273">
        <v>950.0171954403364</v>
      </c>
      <c r="E30" s="273">
        <v>2068.8735139739288</v>
      </c>
      <c r="F30" s="274">
        <v>854.304583</v>
      </c>
      <c r="G30" s="21">
        <v>144.4050507245107</v>
      </c>
      <c r="H30" s="21">
        <v>339.3493511324123</v>
      </c>
      <c r="I30" s="273">
        <v>257.61898421658873</v>
      </c>
      <c r="J30" s="273">
        <v>297.90691441405704</v>
      </c>
      <c r="K30" s="274">
        <v>629.977108</v>
      </c>
      <c r="L30" s="49" t="s">
        <v>59</v>
      </c>
    </row>
    <row r="31" spans="1:12" ht="12.75">
      <c r="A31" s="44" t="s">
        <v>60</v>
      </c>
      <c r="B31" s="116">
        <v>16.856455740701684</v>
      </c>
      <c r="C31" s="116">
        <v>13.374265465343004</v>
      </c>
      <c r="D31" s="287">
        <v>68.72442773287979</v>
      </c>
      <c r="E31" s="287">
        <v>387.41011854299666</v>
      </c>
      <c r="F31" s="288">
        <v>61.748971</v>
      </c>
      <c r="G31" s="50">
        <v>76.20775042489443</v>
      </c>
      <c r="H31" s="50">
        <v>150.70173769761834</v>
      </c>
      <c r="I31" s="289">
        <v>116.1820073889264</v>
      </c>
      <c r="J31" s="289">
        <v>93.58611560578674</v>
      </c>
      <c r="K31" s="290">
        <v>138.632411</v>
      </c>
      <c r="L31" s="45" t="s">
        <v>61</v>
      </c>
    </row>
    <row r="32" spans="1:12" ht="12.75">
      <c r="A32" s="44" t="s">
        <v>62</v>
      </c>
      <c r="B32" s="42">
        <v>193.44572540954792</v>
      </c>
      <c r="C32" s="42">
        <v>178.92346915296028</v>
      </c>
      <c r="D32" s="285">
        <v>131.23803900345533</v>
      </c>
      <c r="E32" s="285">
        <v>197.7296948227858</v>
      </c>
      <c r="F32" s="286">
        <v>194.121961</v>
      </c>
      <c r="G32" s="42">
        <v>2.7406495190370226</v>
      </c>
      <c r="H32" s="42">
        <v>17.85000305017573</v>
      </c>
      <c r="I32" s="285">
        <v>32.82319983860049</v>
      </c>
      <c r="J32" s="285">
        <v>45.20779760289687</v>
      </c>
      <c r="K32" s="286">
        <v>53.412303</v>
      </c>
      <c r="L32" s="45" t="s">
        <v>63</v>
      </c>
    </row>
    <row r="33" spans="1:397" s="16" customFormat="1" ht="12.75">
      <c r="A33" s="41" t="s">
        <v>64</v>
      </c>
      <c r="B33" s="42">
        <v>21.489325915770234</v>
      </c>
      <c r="C33" s="42">
        <v>210.66621491385527</v>
      </c>
      <c r="D33" s="285">
        <v>90.19708997677913</v>
      </c>
      <c r="E33" s="285">
        <v>119.81718739551467</v>
      </c>
      <c r="F33" s="286">
        <v>94.17404</v>
      </c>
      <c r="G33" s="42">
        <v>7.002757871497906</v>
      </c>
      <c r="H33" s="42">
        <v>11.22740445496523</v>
      </c>
      <c r="I33" s="285">
        <v>9.828200265471903</v>
      </c>
      <c r="J33" s="285">
        <v>9.88194965002802</v>
      </c>
      <c r="K33" s="286">
        <v>12.97039</v>
      </c>
      <c r="L33" s="43" t="s">
        <v>65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</row>
    <row r="34" spans="1:397" s="16" customFormat="1" ht="18" customHeight="1">
      <c r="A34" s="41" t="s">
        <v>66</v>
      </c>
      <c r="B34" s="42">
        <v>55.524110771285955</v>
      </c>
      <c r="C34" s="42">
        <v>106.90667423373284</v>
      </c>
      <c r="D34" s="285">
        <v>174.710535708495</v>
      </c>
      <c r="E34" s="285">
        <v>159.06573058050927</v>
      </c>
      <c r="F34" s="286">
        <v>117.991092</v>
      </c>
      <c r="G34" s="42">
        <v>7.8419692323865915</v>
      </c>
      <c r="H34" s="42">
        <v>28.515318373158607</v>
      </c>
      <c r="I34" s="285">
        <v>25.48609921407701</v>
      </c>
      <c r="J34" s="285">
        <v>29.6128011906964</v>
      </c>
      <c r="K34" s="286">
        <v>64.271716</v>
      </c>
      <c r="L34" s="43" t="s">
        <v>67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</row>
    <row r="35" spans="1:12" ht="12.75">
      <c r="A35" s="44" t="s">
        <v>68</v>
      </c>
      <c r="B35" s="42">
        <v>7.198376748927793</v>
      </c>
      <c r="C35" s="42">
        <v>2.0674297242467503</v>
      </c>
      <c r="D35" s="285">
        <v>8.964735223346167</v>
      </c>
      <c r="E35" s="285" t="s">
        <v>0</v>
      </c>
      <c r="F35" s="286" t="s">
        <v>0</v>
      </c>
      <c r="G35" s="42">
        <v>0.6116287911972386</v>
      </c>
      <c r="H35" s="42" t="s">
        <v>0</v>
      </c>
      <c r="I35" s="285" t="s">
        <v>0</v>
      </c>
      <c r="J35" s="285">
        <v>22.59878100042034</v>
      </c>
      <c r="K35" s="286">
        <v>0.311852</v>
      </c>
      <c r="L35" s="45" t="s">
        <v>69</v>
      </c>
    </row>
    <row r="36" spans="1:12" ht="12.75">
      <c r="A36" s="44" t="s">
        <v>70</v>
      </c>
      <c r="B36" s="42">
        <v>50.73960205301273</v>
      </c>
      <c r="C36" s="42">
        <v>334.17920278982274</v>
      </c>
      <c r="D36" s="285">
        <v>476.18236779538097</v>
      </c>
      <c r="E36" s="285">
        <v>1204.8507826321227</v>
      </c>
      <c r="F36" s="286">
        <v>386.268519</v>
      </c>
      <c r="G36" s="42">
        <v>50.00029488549752</v>
      </c>
      <c r="H36" s="42">
        <v>131.05488755649444</v>
      </c>
      <c r="I36" s="285">
        <v>73.29947750951294</v>
      </c>
      <c r="J36" s="285">
        <v>97.01946936422864</v>
      </c>
      <c r="K36" s="286">
        <v>360.378436</v>
      </c>
      <c r="L36" s="51" t="s">
        <v>71</v>
      </c>
    </row>
    <row r="37" spans="1:12" ht="25.5">
      <c r="A37" s="52" t="s">
        <v>72</v>
      </c>
      <c r="B37" s="25">
        <v>143.6533705969205</v>
      </c>
      <c r="C37" s="25">
        <v>1029.153253840296</v>
      </c>
      <c r="D37" s="276">
        <v>587.9187037950576</v>
      </c>
      <c r="E37" s="276">
        <v>645.6089580690413</v>
      </c>
      <c r="F37" s="277">
        <v>890.051661</v>
      </c>
      <c r="G37" s="25">
        <v>112.49249925533964</v>
      </c>
      <c r="H37" s="25">
        <v>39.49194830748523</v>
      </c>
      <c r="I37" s="276">
        <v>911.1777371776462</v>
      </c>
      <c r="J37" s="276">
        <v>416.88087047446425</v>
      </c>
      <c r="K37" s="277">
        <v>284.323779</v>
      </c>
      <c r="L37" s="53" t="s">
        <v>73</v>
      </c>
    </row>
    <row r="38" spans="1:12" ht="12.75">
      <c r="A38" s="41" t="s">
        <v>74</v>
      </c>
      <c r="B38" s="42">
        <v>38.303263903536525</v>
      </c>
      <c r="C38" s="42">
        <v>167.98204300512805</v>
      </c>
      <c r="D38" s="285">
        <v>129.66670507062938</v>
      </c>
      <c r="E38" s="285">
        <v>103.25961101314971</v>
      </c>
      <c r="F38" s="286">
        <v>235.592728</v>
      </c>
      <c r="G38" s="42">
        <v>12.964641424141012</v>
      </c>
      <c r="H38" s="42">
        <v>5.864773649742017</v>
      </c>
      <c r="I38" s="285">
        <v>16.03420789412834</v>
      </c>
      <c r="J38" s="285">
        <v>15.304274307166876</v>
      </c>
      <c r="K38" s="286">
        <v>10.459845</v>
      </c>
      <c r="L38" s="43" t="s">
        <v>75</v>
      </c>
    </row>
    <row r="39" spans="1:12" ht="12.75">
      <c r="A39" s="41" t="s">
        <v>76</v>
      </c>
      <c r="B39" s="42">
        <v>104.9511660690431</v>
      </c>
      <c r="C39" s="42">
        <v>859.628890609193</v>
      </c>
      <c r="D39" s="285">
        <v>457.8054867326637</v>
      </c>
      <c r="E39" s="285">
        <v>540.853040220572</v>
      </c>
      <c r="F39" s="286">
        <v>643.92792</v>
      </c>
      <c r="G39" s="42">
        <v>99.52785783119863</v>
      </c>
      <c r="H39" s="42">
        <v>33.37520422943618</v>
      </c>
      <c r="I39" s="285">
        <v>894.8045801701463</v>
      </c>
      <c r="J39" s="285">
        <v>401.51607190529995</v>
      </c>
      <c r="K39" s="286">
        <v>273.663787</v>
      </c>
      <c r="L39" s="43" t="s">
        <v>77</v>
      </c>
    </row>
    <row r="40" spans="1:12" ht="12.75">
      <c r="A40" s="44" t="s">
        <v>70</v>
      </c>
      <c r="B40" s="42">
        <v>0.39894062434085636</v>
      </c>
      <c r="C40" s="42">
        <v>1.542320225974904</v>
      </c>
      <c r="D40" s="285">
        <v>0.4465119917643898</v>
      </c>
      <c r="E40" s="285">
        <v>1.496306835319591</v>
      </c>
      <c r="F40" s="286">
        <v>10.531013</v>
      </c>
      <c r="G40" s="42" t="s">
        <v>0</v>
      </c>
      <c r="H40" s="42">
        <v>0.2519704283070366</v>
      </c>
      <c r="I40" s="42">
        <v>0.33894911337157513</v>
      </c>
      <c r="J40" s="285">
        <v>0.06052426199733782</v>
      </c>
      <c r="K40" s="286">
        <v>0.200147</v>
      </c>
      <c r="L40" s="51" t="s">
        <v>71</v>
      </c>
    </row>
    <row r="41" spans="1:12" ht="13.5" thickBot="1">
      <c r="A41" s="55" t="s">
        <v>78</v>
      </c>
      <c r="B41" s="57">
        <v>456.2468320677776</v>
      </c>
      <c r="C41" s="57">
        <v>1674.6034701688343</v>
      </c>
      <c r="D41" s="291">
        <v>639.5612020892304</v>
      </c>
      <c r="E41" s="291">
        <v>192.03695656070545</v>
      </c>
      <c r="F41" s="292">
        <v>0.791012</v>
      </c>
      <c r="G41" s="57">
        <v>0.2853827554184991</v>
      </c>
      <c r="H41" s="57">
        <v>18.566097403088314</v>
      </c>
      <c r="I41" s="291">
        <v>0.177419744468593</v>
      </c>
      <c r="J41" s="291">
        <v>0.38814814442342715</v>
      </c>
      <c r="K41" s="292">
        <v>0.698187</v>
      </c>
      <c r="L41" s="58" t="s">
        <v>221</v>
      </c>
    </row>
    <row r="42" spans="1:12" ht="15" thickBot="1">
      <c r="A42" s="59" t="s">
        <v>222</v>
      </c>
      <c r="B42" s="60">
        <v>2535.2483408915136</v>
      </c>
      <c r="C42" s="60">
        <v>5576.2964188023525</v>
      </c>
      <c r="D42" s="293">
        <v>4453.101497126992</v>
      </c>
      <c r="E42" s="293">
        <v>6081.326193414507</v>
      </c>
      <c r="F42" s="294">
        <v>5499.898177</v>
      </c>
      <c r="G42" s="60">
        <v>322.7252161267149</v>
      </c>
      <c r="H42" s="60">
        <v>729.7426854297091</v>
      </c>
      <c r="I42" s="293">
        <v>620.5759306072432</v>
      </c>
      <c r="J42" s="293">
        <v>738.3999185595314</v>
      </c>
      <c r="K42" s="294">
        <v>1217.485911</v>
      </c>
      <c r="L42" s="61" t="s">
        <v>223</v>
      </c>
    </row>
    <row r="43" spans="1:12" ht="12.75" customHeight="1">
      <c r="A43" s="41" t="s">
        <v>82</v>
      </c>
      <c r="B43" s="42">
        <v>29.37649722280813</v>
      </c>
      <c r="C43" s="42">
        <v>40.17992560851681</v>
      </c>
      <c r="D43" s="285">
        <v>98.02408966470334</v>
      </c>
      <c r="E43" s="285">
        <v>111.76407637301742</v>
      </c>
      <c r="F43" s="286">
        <v>186.848973</v>
      </c>
      <c r="G43" s="42">
        <v>11.375437597462899</v>
      </c>
      <c r="H43" s="42">
        <v>34.92753992503552</v>
      </c>
      <c r="I43" s="285">
        <v>38.80744795380698</v>
      </c>
      <c r="J43" s="285">
        <v>32.85315908783453</v>
      </c>
      <c r="K43" s="286">
        <v>27.099064</v>
      </c>
      <c r="L43" s="43" t="s">
        <v>83</v>
      </c>
    </row>
    <row r="44" spans="1:397" s="16" customFormat="1" ht="12.75" customHeight="1">
      <c r="A44" s="44" t="s">
        <v>84</v>
      </c>
      <c r="B44" s="42">
        <v>4.946659811572805</v>
      </c>
      <c r="C44" s="42">
        <v>35.750599261533544</v>
      </c>
      <c r="D44" s="285">
        <v>35.28513700420731</v>
      </c>
      <c r="E44" s="285">
        <v>50.00545651497175</v>
      </c>
      <c r="F44" s="286" t="s">
        <v>0</v>
      </c>
      <c r="G44" s="42">
        <v>1.5086629404446934</v>
      </c>
      <c r="H44" s="42">
        <v>5.461886954890453</v>
      </c>
      <c r="I44" s="285">
        <v>3.9616420401539183</v>
      </c>
      <c r="J44" s="285">
        <v>4.471579621532156</v>
      </c>
      <c r="K44" s="286" t="s">
        <v>0</v>
      </c>
      <c r="L44" s="45" t="s">
        <v>85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</row>
    <row r="45" spans="1:12" ht="12.75" customHeight="1">
      <c r="A45" s="41" t="s">
        <v>86</v>
      </c>
      <c r="B45" s="42">
        <v>154.67493426140757</v>
      </c>
      <c r="C45" s="42">
        <v>250.80052472898032</v>
      </c>
      <c r="D45" s="285">
        <v>182.60360531055403</v>
      </c>
      <c r="E45" s="285">
        <v>176.05957128697167</v>
      </c>
      <c r="F45" s="286">
        <v>308.560158</v>
      </c>
      <c r="G45" s="42">
        <v>35.613103043470645</v>
      </c>
      <c r="H45" s="42">
        <v>82.22429788779631</v>
      </c>
      <c r="I45" s="285">
        <v>55.142011155378185</v>
      </c>
      <c r="J45" s="285">
        <v>85.75347779234968</v>
      </c>
      <c r="K45" s="286">
        <v>62.182421</v>
      </c>
      <c r="L45" s="43" t="s">
        <v>87</v>
      </c>
    </row>
    <row r="46" spans="1:397" s="16" customFormat="1" ht="12.75" customHeight="1">
      <c r="A46" s="44" t="s">
        <v>88</v>
      </c>
      <c r="B46" s="42">
        <v>1233.3352780707307</v>
      </c>
      <c r="C46" s="42">
        <v>2225.6571433156155</v>
      </c>
      <c r="D46" s="285">
        <v>1543.071086166218</v>
      </c>
      <c r="E46" s="285">
        <v>1829.9950864757852</v>
      </c>
      <c r="F46" s="286">
        <v>2161.823256</v>
      </c>
      <c r="G46" s="42">
        <v>75.57567483748883</v>
      </c>
      <c r="H46" s="42">
        <v>136.88768424749497</v>
      </c>
      <c r="I46" s="285">
        <v>163.44933805558122</v>
      </c>
      <c r="J46" s="285">
        <v>215.84630794178247</v>
      </c>
      <c r="K46" s="286">
        <v>353.367744</v>
      </c>
      <c r="L46" s="45" t="s">
        <v>89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</row>
    <row r="47" spans="1:12" ht="12.75" customHeight="1">
      <c r="A47" s="44" t="s">
        <v>90</v>
      </c>
      <c r="B47" s="42">
        <v>705.4953533009914</v>
      </c>
      <c r="C47" s="42">
        <v>2058.384869160474</v>
      </c>
      <c r="D47" s="285">
        <v>1333.111546942781</v>
      </c>
      <c r="E47" s="285">
        <v>1620.292361014557</v>
      </c>
      <c r="F47" s="286">
        <v>1811.601896</v>
      </c>
      <c r="G47" s="42">
        <v>32.24287579065407</v>
      </c>
      <c r="H47" s="42">
        <v>101.11590774039111</v>
      </c>
      <c r="I47" s="285">
        <v>70.35824488605839</v>
      </c>
      <c r="J47" s="285">
        <v>78.28091635629467</v>
      </c>
      <c r="K47" s="286">
        <v>112.070689</v>
      </c>
      <c r="L47" s="45" t="s">
        <v>91</v>
      </c>
    </row>
    <row r="48" spans="1:12" ht="12.75" customHeight="1" thickBot="1">
      <c r="A48" s="62" t="s">
        <v>92</v>
      </c>
      <c r="B48" s="63">
        <v>62.16602158475709</v>
      </c>
      <c r="C48" s="63">
        <v>119.40610044727252</v>
      </c>
      <c r="D48" s="295">
        <v>310.9888365981917</v>
      </c>
      <c r="E48" s="295">
        <v>224.3361277752741</v>
      </c>
      <c r="F48" s="296">
        <v>176.759311</v>
      </c>
      <c r="G48" s="63">
        <v>22.00441119268305</v>
      </c>
      <c r="H48" s="63">
        <v>29.776017541688475</v>
      </c>
      <c r="I48" s="295">
        <v>31.238262299675768</v>
      </c>
      <c r="J48" s="295">
        <v>23.287563345680958</v>
      </c>
      <c r="K48" s="296">
        <v>32.788885</v>
      </c>
      <c r="L48" s="64" t="s">
        <v>224</v>
      </c>
    </row>
    <row r="49" spans="1:397" s="16" customFormat="1" ht="18" customHeight="1" thickBot="1">
      <c r="A49" s="117" t="s">
        <v>94</v>
      </c>
      <c r="B49" s="30">
        <v>4078.744808233144</v>
      </c>
      <c r="C49" s="30">
        <v>9221.707878017936</v>
      </c>
      <c r="D49" s="278">
        <v>7113.661460846519</v>
      </c>
      <c r="E49" s="278">
        <v>8224.65135736104</v>
      </c>
      <c r="F49" s="275">
        <v>10837.111966</v>
      </c>
      <c r="G49" s="21">
        <v>1162.3362046852276</v>
      </c>
      <c r="H49" s="21">
        <v>1914.208518647873</v>
      </c>
      <c r="I49" s="273">
        <v>1649.4261538218375</v>
      </c>
      <c r="J49" s="273">
        <v>2242.436102964831</v>
      </c>
      <c r="K49" s="274">
        <v>2072.541833</v>
      </c>
      <c r="L49" s="118" t="s">
        <v>95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</row>
    <row r="50" spans="1:12" ht="15" thickBot="1">
      <c r="A50" s="66" t="s">
        <v>12</v>
      </c>
      <c r="B50" s="33">
        <v>2706.984406594952</v>
      </c>
      <c r="C50" s="33">
        <v>6341.6908000254125</v>
      </c>
      <c r="D50" s="279">
        <v>5160.788560555084</v>
      </c>
      <c r="E50" s="279">
        <v>5394.32616589916</v>
      </c>
      <c r="F50" s="280">
        <v>6852.175763</v>
      </c>
      <c r="G50" s="33">
        <v>930.6043607309936</v>
      </c>
      <c r="H50" s="33">
        <v>1346.4123681211397</v>
      </c>
      <c r="I50" s="279">
        <v>1470.5279155074822</v>
      </c>
      <c r="J50" s="279">
        <v>1821.3318656550548</v>
      </c>
      <c r="K50" s="280">
        <v>1665.435326</v>
      </c>
      <c r="L50" s="68" t="s">
        <v>13</v>
      </c>
    </row>
    <row r="51" spans="1:12" ht="12.75">
      <c r="A51" s="41" t="s">
        <v>96</v>
      </c>
      <c r="B51" s="42">
        <v>155.39404415383535</v>
      </c>
      <c r="C51" s="42">
        <v>531.4480916332359</v>
      </c>
      <c r="D51" s="285">
        <v>436.52457733422193</v>
      </c>
      <c r="E51" s="285">
        <v>446.6235600835464</v>
      </c>
      <c r="F51" s="286">
        <v>512.795282</v>
      </c>
      <c r="G51" s="42">
        <v>9.091194435197027</v>
      </c>
      <c r="H51" s="42">
        <v>42.113037856782334</v>
      </c>
      <c r="I51" s="285">
        <v>55.49962686927709</v>
      </c>
      <c r="J51" s="285">
        <v>143.15872614633253</v>
      </c>
      <c r="K51" s="286">
        <v>60.208614</v>
      </c>
      <c r="L51" s="43" t="s">
        <v>97</v>
      </c>
    </row>
    <row r="52" spans="1:12" ht="13.5" thickBot="1">
      <c r="A52" s="41" t="s">
        <v>98</v>
      </c>
      <c r="B52" s="42">
        <v>2551.5903624411167</v>
      </c>
      <c r="C52" s="42">
        <v>5810.242708392177</v>
      </c>
      <c r="D52" s="285">
        <v>4724.2639832208615</v>
      </c>
      <c r="E52" s="285">
        <v>4947.702605815613</v>
      </c>
      <c r="F52" s="286">
        <v>6339.380481</v>
      </c>
      <c r="G52" s="42">
        <v>921.5131662957965</v>
      </c>
      <c r="H52" s="42">
        <v>1304.2993302643574</v>
      </c>
      <c r="I52" s="285">
        <v>1415.0282886382054</v>
      </c>
      <c r="J52" s="285">
        <v>1678.1731395087222</v>
      </c>
      <c r="K52" s="286">
        <v>1605.226712</v>
      </c>
      <c r="L52" s="43" t="s">
        <v>225</v>
      </c>
    </row>
    <row r="53" spans="1:12" ht="15" thickBot="1">
      <c r="A53" s="69" t="s">
        <v>100</v>
      </c>
      <c r="B53" s="33">
        <v>1371.7604016381918</v>
      </c>
      <c r="C53" s="33">
        <v>2880.0170779925243</v>
      </c>
      <c r="D53" s="279">
        <v>1952.8729002914342</v>
      </c>
      <c r="E53" s="279">
        <v>2830.325191461879</v>
      </c>
      <c r="F53" s="280">
        <v>3984.936203</v>
      </c>
      <c r="G53" s="33">
        <v>231.73184395423402</v>
      </c>
      <c r="H53" s="33">
        <v>567.7961505267331</v>
      </c>
      <c r="I53" s="279">
        <v>178.89823831435496</v>
      </c>
      <c r="J53" s="279">
        <v>421.10423730977675</v>
      </c>
      <c r="K53" s="280">
        <v>407.106507</v>
      </c>
      <c r="L53" s="68" t="s">
        <v>101</v>
      </c>
    </row>
    <row r="54" spans="1:12" ht="25.5">
      <c r="A54" s="52" t="s">
        <v>102</v>
      </c>
      <c r="B54" s="70">
        <v>1370.8131371721859</v>
      </c>
      <c r="C54" s="70">
        <v>2877.380588468518</v>
      </c>
      <c r="D54" s="297">
        <v>1892.795094631959</v>
      </c>
      <c r="E54" s="297">
        <v>2804.9313634469513</v>
      </c>
      <c r="F54" s="298">
        <v>3924.899534</v>
      </c>
      <c r="G54" s="70">
        <v>224.6325129220472</v>
      </c>
      <c r="H54" s="70">
        <v>553.1668434187169</v>
      </c>
      <c r="I54" s="297">
        <v>148.32163921553786</v>
      </c>
      <c r="J54" s="297">
        <v>399.9378156952503</v>
      </c>
      <c r="K54" s="298">
        <v>378.623806</v>
      </c>
      <c r="L54" s="53" t="s">
        <v>103</v>
      </c>
    </row>
    <row r="55" spans="1:12" ht="12.75" customHeight="1">
      <c r="A55" s="41" t="s">
        <v>104</v>
      </c>
      <c r="B55" s="42">
        <v>423.5415169092315</v>
      </c>
      <c r="C55" s="42">
        <v>1039.3003269141934</v>
      </c>
      <c r="D55" s="285">
        <v>457.65808891608634</v>
      </c>
      <c r="E55" s="285">
        <v>885.7674920766448</v>
      </c>
      <c r="F55" s="286">
        <v>1582.408487</v>
      </c>
      <c r="G55" s="42">
        <v>5.141440961575526</v>
      </c>
      <c r="H55" s="42">
        <v>111.33645413650645</v>
      </c>
      <c r="I55" s="285">
        <v>22.19411276855381</v>
      </c>
      <c r="J55" s="285">
        <v>24.754175894721172</v>
      </c>
      <c r="K55" s="286">
        <v>7.584971</v>
      </c>
      <c r="L55" s="43" t="s">
        <v>105</v>
      </c>
    </row>
    <row r="56" spans="1:12" ht="12.75" customHeight="1">
      <c r="A56" s="44" t="s">
        <v>106</v>
      </c>
      <c r="B56" s="42">
        <v>0.2575297054067356</v>
      </c>
      <c r="C56" s="42">
        <v>0.35213801938537836</v>
      </c>
      <c r="D56" s="285">
        <v>0.3298620159341152</v>
      </c>
      <c r="E56" s="285">
        <v>0.3483198559332476</v>
      </c>
      <c r="F56" s="286">
        <v>0.244307</v>
      </c>
      <c r="G56" s="42" t="s">
        <v>0</v>
      </c>
      <c r="H56" s="42" t="s">
        <v>0</v>
      </c>
      <c r="I56" s="285" t="s">
        <v>0</v>
      </c>
      <c r="J56" s="285">
        <v>0.07808479809443744</v>
      </c>
      <c r="K56" s="286">
        <v>0.092927</v>
      </c>
      <c r="L56" s="45" t="s">
        <v>107</v>
      </c>
    </row>
    <row r="57" spans="1:12" ht="12.75" customHeight="1">
      <c r="A57" s="41" t="s">
        <v>108</v>
      </c>
      <c r="B57" s="42">
        <v>844.975398122759</v>
      </c>
      <c r="C57" s="42">
        <v>1478.9156903224514</v>
      </c>
      <c r="D57" s="285">
        <v>1230.0151563387892</v>
      </c>
      <c r="E57" s="285">
        <v>1731.3410693636172</v>
      </c>
      <c r="F57" s="286">
        <v>2160.32526</v>
      </c>
      <c r="G57" s="42">
        <v>19.210722057715557</v>
      </c>
      <c r="H57" s="42">
        <v>127.35639858818143</v>
      </c>
      <c r="I57" s="285">
        <v>45.0735591519222</v>
      </c>
      <c r="J57" s="285">
        <v>209.13658427101745</v>
      </c>
      <c r="K57" s="286">
        <v>272.263536</v>
      </c>
      <c r="L57" s="43" t="s">
        <v>109</v>
      </c>
    </row>
    <row r="58" spans="1:12" ht="12.75" customHeight="1">
      <c r="A58" s="44" t="s">
        <v>110</v>
      </c>
      <c r="B58" s="42">
        <v>4.757527947690361</v>
      </c>
      <c r="C58" s="42">
        <v>67.95132528700502</v>
      </c>
      <c r="D58" s="285">
        <v>21.89607940350908</v>
      </c>
      <c r="E58" s="285">
        <v>13.728860278398782</v>
      </c>
      <c r="F58" s="286">
        <v>30.152734</v>
      </c>
      <c r="G58" s="42">
        <v>0.406164210747639</v>
      </c>
      <c r="H58" s="42">
        <v>5.555079593845809</v>
      </c>
      <c r="I58" s="285">
        <v>2.303983860156055</v>
      </c>
      <c r="J58" s="285">
        <v>70.9344641479088</v>
      </c>
      <c r="K58" s="286">
        <v>39.923664</v>
      </c>
      <c r="L58" s="45" t="s">
        <v>226</v>
      </c>
    </row>
    <row r="59" spans="1:12" ht="12.75" customHeight="1">
      <c r="A59" s="44" t="s">
        <v>112</v>
      </c>
      <c r="B59" s="42">
        <v>5.130258911622021</v>
      </c>
      <c r="C59" s="42">
        <v>6.463649872266887</v>
      </c>
      <c r="D59" s="285">
        <v>1.6257103625458775</v>
      </c>
      <c r="E59" s="285">
        <v>3.42075743806221</v>
      </c>
      <c r="F59" s="286">
        <v>15.061893</v>
      </c>
      <c r="G59" s="42">
        <v>0.30981146952148997</v>
      </c>
      <c r="H59" s="42">
        <v>1.028099748093173</v>
      </c>
      <c r="I59" s="285">
        <v>1.3010875135746605</v>
      </c>
      <c r="J59" s="285">
        <v>1.4658164557061792</v>
      </c>
      <c r="K59" s="286">
        <v>1.336603</v>
      </c>
      <c r="L59" s="45" t="s">
        <v>113</v>
      </c>
    </row>
    <row r="60" spans="1:12" ht="12.75" customHeight="1">
      <c r="A60" s="44" t="s">
        <v>114</v>
      </c>
      <c r="B60" s="42">
        <v>13.120670920340293</v>
      </c>
      <c r="C60" s="42">
        <v>111.442910718048</v>
      </c>
      <c r="D60" s="285">
        <v>71.9248135395399</v>
      </c>
      <c r="E60" s="285">
        <v>83.27056318680796</v>
      </c>
      <c r="F60" s="286">
        <v>65.928079</v>
      </c>
      <c r="G60" s="42">
        <v>195.64583288069662</v>
      </c>
      <c r="H60" s="42">
        <v>284.02924522592167</v>
      </c>
      <c r="I60" s="285">
        <v>64.29575595427016</v>
      </c>
      <c r="J60" s="285">
        <v>35.82825796668769</v>
      </c>
      <c r="K60" s="286">
        <v>25.223913</v>
      </c>
      <c r="L60" s="45" t="s">
        <v>115</v>
      </c>
    </row>
    <row r="61" spans="1:12" ht="12.75" customHeight="1">
      <c r="A61" s="41" t="s">
        <v>70</v>
      </c>
      <c r="B61" s="54">
        <v>79.03023465513606</v>
      </c>
      <c r="C61" s="54">
        <v>172.95454733516794</v>
      </c>
      <c r="D61" s="299">
        <v>109.34538405555458</v>
      </c>
      <c r="E61" s="299">
        <v>87.05430124748709</v>
      </c>
      <c r="F61" s="300">
        <v>70.778774</v>
      </c>
      <c r="G61" s="42">
        <v>3.9139950589595776</v>
      </c>
      <c r="H61" s="42">
        <v>23.82983195376879</v>
      </c>
      <c r="I61" s="285">
        <v>13.144956771332879</v>
      </c>
      <c r="J61" s="285">
        <v>57.74043216111462</v>
      </c>
      <c r="K61" s="286">
        <v>32.198192</v>
      </c>
      <c r="L61" s="43" t="s">
        <v>71</v>
      </c>
    </row>
    <row r="62" spans="1:12" ht="13.5" thickBot="1">
      <c r="A62" s="24" t="s">
        <v>116</v>
      </c>
      <c r="B62" s="42">
        <v>0.9472644660057654</v>
      </c>
      <c r="C62" s="42">
        <v>2.6364895240063113</v>
      </c>
      <c r="D62" s="285">
        <v>60.07780565947544</v>
      </c>
      <c r="E62" s="285">
        <v>25.39382801492773</v>
      </c>
      <c r="F62" s="286">
        <v>60.036669</v>
      </c>
      <c r="G62" s="71">
        <v>7.099331032186848</v>
      </c>
      <c r="H62" s="71">
        <v>14.629307108016151</v>
      </c>
      <c r="I62" s="301">
        <v>30.576599098817116</v>
      </c>
      <c r="J62" s="301">
        <v>21.166421614526417</v>
      </c>
      <c r="K62" s="302">
        <v>28.482701</v>
      </c>
      <c r="L62" s="53" t="s">
        <v>227</v>
      </c>
    </row>
    <row r="63" spans="1:12" ht="18" customHeight="1" thickBot="1">
      <c r="A63" s="17" t="s">
        <v>118</v>
      </c>
      <c r="B63" s="18">
        <v>300.7657927300851</v>
      </c>
      <c r="C63" s="18">
        <v>453.77152815857653</v>
      </c>
      <c r="D63" s="271">
        <v>449.7436439728764</v>
      </c>
      <c r="E63" s="271">
        <v>685.0647100299611</v>
      </c>
      <c r="F63" s="272">
        <v>708.875455</v>
      </c>
      <c r="G63" s="18">
        <v>11.703729784661748</v>
      </c>
      <c r="H63" s="18">
        <v>25.466700795932102</v>
      </c>
      <c r="I63" s="271">
        <v>21.72150652412085</v>
      </c>
      <c r="J63" s="271">
        <v>21.257781529143895</v>
      </c>
      <c r="K63" s="272">
        <v>52.879689</v>
      </c>
      <c r="L63" s="65" t="s">
        <v>119</v>
      </c>
    </row>
    <row r="64" spans="1:12" ht="12.95" customHeight="1" thickBot="1">
      <c r="A64" s="66" t="s">
        <v>12</v>
      </c>
      <c r="B64" s="33">
        <v>299.8283278844126</v>
      </c>
      <c r="C64" s="33">
        <v>453.53970474772666</v>
      </c>
      <c r="D64" s="279">
        <v>449.57222610518323</v>
      </c>
      <c r="E64" s="279">
        <v>684.8690111866143</v>
      </c>
      <c r="F64" s="280">
        <v>708.664101</v>
      </c>
      <c r="G64" s="33">
        <v>11.270587668424648</v>
      </c>
      <c r="H64" s="33">
        <v>25.414896742297916</v>
      </c>
      <c r="I64" s="279">
        <v>19.364736267271173</v>
      </c>
      <c r="J64" s="279">
        <v>20.970566402550087</v>
      </c>
      <c r="K64" s="280">
        <v>52.573804</v>
      </c>
      <c r="L64" s="72" t="s">
        <v>120</v>
      </c>
    </row>
    <row r="65" spans="1:12" ht="12.95" customHeight="1">
      <c r="A65" s="41" t="s">
        <v>121</v>
      </c>
      <c r="B65" s="42">
        <v>223.0696934542642</v>
      </c>
      <c r="C65" s="42">
        <v>291.26774326838944</v>
      </c>
      <c r="D65" s="285">
        <v>303.87494446498994</v>
      </c>
      <c r="E65" s="285">
        <v>536.961373340715</v>
      </c>
      <c r="F65" s="286">
        <v>498.360362</v>
      </c>
      <c r="G65" s="42">
        <v>10.48482206998055</v>
      </c>
      <c r="H65" s="42">
        <v>23.800416257683395</v>
      </c>
      <c r="I65" s="285">
        <v>18.130620423557914</v>
      </c>
      <c r="J65" s="285">
        <v>19.623943286815184</v>
      </c>
      <c r="K65" s="286">
        <v>48.272038</v>
      </c>
      <c r="L65" s="43" t="s">
        <v>122</v>
      </c>
    </row>
    <row r="66" spans="1:397" s="16" customFormat="1" ht="12.95" customHeight="1" thickBot="1">
      <c r="A66" s="41" t="s">
        <v>123</v>
      </c>
      <c r="B66" s="42">
        <v>76.75863443014836</v>
      </c>
      <c r="C66" s="42">
        <v>162.27196147933722</v>
      </c>
      <c r="D66" s="285">
        <v>145.69728164019335</v>
      </c>
      <c r="E66" s="285">
        <v>147.90763784589922</v>
      </c>
      <c r="F66" s="286">
        <v>210.303739</v>
      </c>
      <c r="G66" s="42">
        <v>0.7857655984440978</v>
      </c>
      <c r="H66" s="42">
        <v>1.6144804846145222</v>
      </c>
      <c r="I66" s="285">
        <v>1.2341158437132573</v>
      </c>
      <c r="J66" s="285">
        <v>1.3466231157349027</v>
      </c>
      <c r="K66" s="286">
        <v>4.301766</v>
      </c>
      <c r="L66" s="43" t="s">
        <v>124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</row>
    <row r="67" spans="1:12" ht="17.25" customHeight="1" thickBot="1">
      <c r="A67" s="69" t="s">
        <v>100</v>
      </c>
      <c r="B67" s="33">
        <v>0.9374648456725023</v>
      </c>
      <c r="C67" s="33">
        <v>0.23182341084980085</v>
      </c>
      <c r="D67" s="279">
        <v>0.171417867693134</v>
      </c>
      <c r="E67" s="279">
        <v>0.19569884334677062</v>
      </c>
      <c r="F67" s="280">
        <v>0.211354</v>
      </c>
      <c r="G67" s="33">
        <v>0.4331421162370998</v>
      </c>
      <c r="H67" s="33">
        <v>0.051804053634188295</v>
      </c>
      <c r="I67" s="279">
        <v>2.356770256849681</v>
      </c>
      <c r="J67" s="279">
        <v>0.28721512659380694</v>
      </c>
      <c r="K67" s="280">
        <v>0.305885</v>
      </c>
      <c r="L67" s="73" t="s">
        <v>125</v>
      </c>
    </row>
    <row r="68" spans="1:397" s="16" customFormat="1" ht="19.5" thickBot="1">
      <c r="A68" s="74" t="s">
        <v>126</v>
      </c>
      <c r="B68" s="18">
        <v>8783.909228714056</v>
      </c>
      <c r="C68" s="18">
        <v>20433.493608114648</v>
      </c>
      <c r="D68" s="271">
        <v>17180.09768308022</v>
      </c>
      <c r="E68" s="271">
        <v>20584.553926670927</v>
      </c>
      <c r="F68" s="272">
        <v>23399.234645</v>
      </c>
      <c r="G68" s="18">
        <v>5474.048853923921</v>
      </c>
      <c r="H68" s="18">
        <v>10751.391776225006</v>
      </c>
      <c r="I68" s="271">
        <v>9970.989937015855</v>
      </c>
      <c r="J68" s="271">
        <v>11472.811962121512</v>
      </c>
      <c r="K68" s="272">
        <v>13393.565152</v>
      </c>
      <c r="L68" s="75" t="s">
        <v>127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</row>
    <row r="69" spans="1:12" ht="15" thickBot="1">
      <c r="A69" s="66" t="s">
        <v>128</v>
      </c>
      <c r="B69" s="33">
        <v>511.2657224214301</v>
      </c>
      <c r="C69" s="33">
        <v>1886.2578658755733</v>
      </c>
      <c r="D69" s="279">
        <v>1430.2510864811352</v>
      </c>
      <c r="E69" s="279">
        <v>1436.180476670023</v>
      </c>
      <c r="F69" s="280">
        <v>1319.012347</v>
      </c>
      <c r="G69" s="33">
        <v>469.937384402432</v>
      </c>
      <c r="H69" s="33">
        <v>891.4062929413932</v>
      </c>
      <c r="I69" s="279">
        <v>102.451397261909</v>
      </c>
      <c r="J69" s="279">
        <v>188.33720259830812</v>
      </c>
      <c r="K69" s="280">
        <v>362.370875</v>
      </c>
      <c r="L69" s="76" t="s">
        <v>129</v>
      </c>
    </row>
    <row r="70" spans="1:12" ht="15" thickBot="1">
      <c r="A70" s="77" t="s">
        <v>130</v>
      </c>
      <c r="B70" s="78">
        <v>8272.643506292625</v>
      </c>
      <c r="C70" s="78">
        <v>18547.235742239074</v>
      </c>
      <c r="D70" s="303">
        <v>15749.846596599087</v>
      </c>
      <c r="E70" s="303">
        <v>19148.37345000091</v>
      </c>
      <c r="F70" s="304">
        <v>22080.222298</v>
      </c>
      <c r="G70" s="78">
        <v>5004.111469521489</v>
      </c>
      <c r="H70" s="78">
        <v>9859.985483283614</v>
      </c>
      <c r="I70" s="303">
        <v>9868.538539753947</v>
      </c>
      <c r="J70" s="303">
        <v>11284.474759523202</v>
      </c>
      <c r="K70" s="304">
        <v>13031.194277</v>
      </c>
      <c r="L70" s="79" t="s">
        <v>125</v>
      </c>
    </row>
    <row r="71" spans="1:12" ht="13.5" thickBot="1">
      <c r="A71" s="80" t="s">
        <v>131</v>
      </c>
      <c r="B71" s="119">
        <v>4158.117938374464</v>
      </c>
      <c r="C71" s="119">
        <v>6659.638659895821</v>
      </c>
      <c r="D71" s="305">
        <v>4320.2922633521475</v>
      </c>
      <c r="E71" s="305">
        <v>5317.971914966214</v>
      </c>
      <c r="F71" s="306">
        <v>7087.856412</v>
      </c>
      <c r="G71" s="119">
        <v>1822.3573390219542</v>
      </c>
      <c r="H71" s="119">
        <v>5204.53318304941</v>
      </c>
      <c r="I71" s="305">
        <v>5897.433441545371</v>
      </c>
      <c r="J71" s="305">
        <v>6438.745131297076</v>
      </c>
      <c r="K71" s="306">
        <v>6992.598659</v>
      </c>
      <c r="L71" s="82" t="s">
        <v>132</v>
      </c>
    </row>
    <row r="72" spans="1:397" s="90" customFormat="1" ht="25.5">
      <c r="A72" s="120" t="s">
        <v>133</v>
      </c>
      <c r="B72" s="121">
        <v>463.51709976798145</v>
      </c>
      <c r="C72" s="121">
        <v>1237.906385860414</v>
      </c>
      <c r="D72" s="307">
        <v>2371.269387421893</v>
      </c>
      <c r="E72" s="307">
        <v>1918.1596344796396</v>
      </c>
      <c r="F72" s="308">
        <v>2631.893476</v>
      </c>
      <c r="G72" s="121">
        <v>444.8527999229057</v>
      </c>
      <c r="H72" s="121">
        <v>857.8860047301467</v>
      </c>
      <c r="I72" s="307">
        <v>747.2966110267216</v>
      </c>
      <c r="J72" s="307">
        <v>1135.9103696562277</v>
      </c>
      <c r="K72" s="308">
        <v>1614.449645</v>
      </c>
      <c r="L72" s="122" t="s">
        <v>134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</row>
    <row r="73" spans="1:12" ht="12.75">
      <c r="A73" s="44" t="s">
        <v>135</v>
      </c>
      <c r="B73" s="116">
        <v>9.391015256978136</v>
      </c>
      <c r="C73" s="116">
        <v>34.77894248993164</v>
      </c>
      <c r="D73" s="287">
        <v>33.495258742798335</v>
      </c>
      <c r="E73" s="287">
        <v>43.418951205678866</v>
      </c>
      <c r="F73" s="288">
        <v>34.203955</v>
      </c>
      <c r="G73" s="116">
        <v>9.195566029471026</v>
      </c>
      <c r="H73" s="116">
        <v>62.18493991264115</v>
      </c>
      <c r="I73" s="287">
        <v>86.62386333747814</v>
      </c>
      <c r="J73" s="287">
        <v>138.40784824012184</v>
      </c>
      <c r="K73" s="288">
        <v>93.718033</v>
      </c>
      <c r="L73" s="45" t="s">
        <v>136</v>
      </c>
    </row>
    <row r="74" spans="1:12" ht="13.5" thickBot="1">
      <c r="A74" s="86" t="s">
        <v>137</v>
      </c>
      <c r="B74" s="123">
        <v>454.12608451100334</v>
      </c>
      <c r="C74" s="123">
        <v>1203.1274433704825</v>
      </c>
      <c r="D74" s="309">
        <v>2337.7741286790947</v>
      </c>
      <c r="E74" s="309">
        <v>1874.740683273961</v>
      </c>
      <c r="F74" s="310">
        <v>2597.689521</v>
      </c>
      <c r="G74" s="123">
        <v>435.6572338934347</v>
      </c>
      <c r="H74" s="123">
        <v>795.7010648175057</v>
      </c>
      <c r="I74" s="309">
        <v>660.6727476892435</v>
      </c>
      <c r="J74" s="309">
        <v>997.5025214161058</v>
      </c>
      <c r="K74" s="310">
        <v>1520.731612</v>
      </c>
      <c r="L74" s="88" t="s">
        <v>138</v>
      </c>
    </row>
    <row r="75" spans="1:12" ht="25.5">
      <c r="A75" s="89" t="s">
        <v>139</v>
      </c>
      <c r="B75" s="22">
        <v>702.8517719538776</v>
      </c>
      <c r="C75" s="22">
        <v>2382.1431023337605</v>
      </c>
      <c r="D75" s="311">
        <v>2013.6930740060338</v>
      </c>
      <c r="E75" s="311">
        <v>2543.0312563026737</v>
      </c>
      <c r="F75" s="312">
        <v>2659.872877</v>
      </c>
      <c r="G75" s="22">
        <v>198.2033017363727</v>
      </c>
      <c r="H75" s="22">
        <v>421.9124135146005</v>
      </c>
      <c r="I75" s="311">
        <v>273.6619473334699</v>
      </c>
      <c r="J75" s="311">
        <v>479.76797058825485</v>
      </c>
      <c r="K75" s="312">
        <v>379.718872</v>
      </c>
      <c r="L75" s="85" t="s">
        <v>140</v>
      </c>
    </row>
    <row r="76" spans="1:12" ht="12.75">
      <c r="A76" s="41" t="s">
        <v>141</v>
      </c>
      <c r="B76" s="116">
        <v>240.0614924769739</v>
      </c>
      <c r="C76" s="116">
        <v>778.1482077024575</v>
      </c>
      <c r="D76" s="287">
        <v>530.7997944385465</v>
      </c>
      <c r="E76" s="287">
        <v>531.1118695042863</v>
      </c>
      <c r="F76" s="288">
        <v>855.438628</v>
      </c>
      <c r="G76" s="116">
        <v>12.42536295621397</v>
      </c>
      <c r="H76" s="116">
        <v>74.82158642219399</v>
      </c>
      <c r="I76" s="287">
        <v>92.7893465496847</v>
      </c>
      <c r="J76" s="287">
        <v>106.28528623539303</v>
      </c>
      <c r="K76" s="288">
        <v>92.59786</v>
      </c>
      <c r="L76" s="43" t="s">
        <v>142</v>
      </c>
    </row>
    <row r="77" spans="1:12" ht="12.75">
      <c r="A77" s="41" t="s">
        <v>143</v>
      </c>
      <c r="B77" s="116">
        <v>150.29190518877877</v>
      </c>
      <c r="C77" s="116">
        <v>573.3636545649562</v>
      </c>
      <c r="D77" s="287">
        <v>516.053125805891</v>
      </c>
      <c r="E77" s="287">
        <v>782.4352777887763</v>
      </c>
      <c r="F77" s="288">
        <v>747.212245</v>
      </c>
      <c r="G77" s="116">
        <v>13.504365111348623</v>
      </c>
      <c r="H77" s="116">
        <v>37.29784087542063</v>
      </c>
      <c r="I77" s="287">
        <v>29.996403782360066</v>
      </c>
      <c r="J77" s="287">
        <v>206.14228480387413</v>
      </c>
      <c r="K77" s="288">
        <v>124.476562</v>
      </c>
      <c r="L77" s="43" t="s">
        <v>144</v>
      </c>
    </row>
    <row r="78" spans="1:12" ht="12.75">
      <c r="A78" s="41" t="s">
        <v>145</v>
      </c>
      <c r="B78" s="116">
        <v>5.342398755536807</v>
      </c>
      <c r="C78" s="116">
        <v>19.98321445170561</v>
      </c>
      <c r="D78" s="287">
        <v>17.56093640619463</v>
      </c>
      <c r="E78" s="287">
        <v>22.41543031184537</v>
      </c>
      <c r="F78" s="288">
        <v>31.082544</v>
      </c>
      <c r="G78" s="116">
        <v>3.3263364463056084</v>
      </c>
      <c r="H78" s="116">
        <v>2.3880204794548723</v>
      </c>
      <c r="I78" s="287">
        <v>11.99035445696013</v>
      </c>
      <c r="J78" s="287">
        <v>12.609695854385594</v>
      </c>
      <c r="K78" s="288">
        <v>39.959692</v>
      </c>
      <c r="L78" s="43" t="s">
        <v>146</v>
      </c>
    </row>
    <row r="79" spans="1:397" s="94" customFormat="1" ht="12.75">
      <c r="A79" s="41" t="s">
        <v>147</v>
      </c>
      <c r="B79" s="116">
        <v>57.56602053012726</v>
      </c>
      <c r="C79" s="116">
        <v>216.0722014034113</v>
      </c>
      <c r="D79" s="287">
        <v>237.0959725407931</v>
      </c>
      <c r="E79" s="287">
        <v>323.6057678153223</v>
      </c>
      <c r="F79" s="288">
        <v>186.114812</v>
      </c>
      <c r="G79" s="116">
        <v>162.99372049830916</v>
      </c>
      <c r="H79" s="116">
        <v>291.4218717894078</v>
      </c>
      <c r="I79" s="287">
        <v>64.0989280192575</v>
      </c>
      <c r="J79" s="287">
        <v>111.94464806764043</v>
      </c>
      <c r="K79" s="288">
        <v>88.34524</v>
      </c>
      <c r="L79" s="43" t="s">
        <v>148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</row>
    <row r="80" spans="1:12" ht="12.75">
      <c r="A80" s="41" t="s">
        <v>149</v>
      </c>
      <c r="B80" s="116">
        <v>220.4780208113619</v>
      </c>
      <c r="C80" s="116">
        <v>644.3517391810992</v>
      </c>
      <c r="D80" s="287">
        <v>553.3408656087004</v>
      </c>
      <c r="E80" s="287">
        <v>747.0486909467489</v>
      </c>
      <c r="F80" s="288">
        <v>654.792875</v>
      </c>
      <c r="G80" s="116">
        <v>5.166377271214059</v>
      </c>
      <c r="H80" s="116">
        <v>12.676066689972332</v>
      </c>
      <c r="I80" s="287">
        <v>48.1659240528913</v>
      </c>
      <c r="J80" s="287">
        <v>24.157960760876417</v>
      </c>
      <c r="K80" s="288">
        <v>17.219721</v>
      </c>
      <c r="L80" s="43" t="s">
        <v>150</v>
      </c>
    </row>
    <row r="81" spans="1:12" ht="12.75">
      <c r="A81" s="44" t="s">
        <v>70</v>
      </c>
      <c r="B81" s="116">
        <v>29.111934191098925</v>
      </c>
      <c r="C81" s="116">
        <v>150.22408503013003</v>
      </c>
      <c r="D81" s="287">
        <v>158.84237920590806</v>
      </c>
      <c r="E81" s="287">
        <v>136.41421993569452</v>
      </c>
      <c r="F81" s="288">
        <v>185.231773</v>
      </c>
      <c r="G81" s="116">
        <v>0.7871394529812695</v>
      </c>
      <c r="H81" s="116">
        <v>3.307027258150752</v>
      </c>
      <c r="I81" s="287">
        <v>26.62099047231624</v>
      </c>
      <c r="J81" s="287">
        <v>18.628094866085185</v>
      </c>
      <c r="K81" s="288">
        <v>17.119797</v>
      </c>
      <c r="L81" s="45" t="s">
        <v>71</v>
      </c>
    </row>
    <row r="82" spans="1:397" s="16" customFormat="1" ht="12.75">
      <c r="A82" s="91" t="s">
        <v>151</v>
      </c>
      <c r="B82" s="124">
        <v>2948.156696196302</v>
      </c>
      <c r="C82" s="124">
        <v>8267.547594149077</v>
      </c>
      <c r="D82" s="313">
        <v>7044.591871819011</v>
      </c>
      <c r="E82" s="313">
        <v>9369.210644252376</v>
      </c>
      <c r="F82" s="314">
        <v>9700.599533</v>
      </c>
      <c r="G82" s="124">
        <v>2538.6980288402574</v>
      </c>
      <c r="H82" s="124">
        <v>3375.6538819894567</v>
      </c>
      <c r="I82" s="313">
        <v>2950.1465398483824</v>
      </c>
      <c r="J82" s="313">
        <v>3230.0512879816447</v>
      </c>
      <c r="K82" s="314">
        <v>4044.427101</v>
      </c>
      <c r="L82" s="92" t="s">
        <v>228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</row>
    <row r="83" spans="1:12" ht="12.75">
      <c r="A83" s="44" t="s">
        <v>153</v>
      </c>
      <c r="B83" s="116">
        <v>2.5656848062996556</v>
      </c>
      <c r="C83" s="116">
        <v>0.7022520963257946</v>
      </c>
      <c r="D83" s="287">
        <v>0.7757243988899828</v>
      </c>
      <c r="E83" s="287">
        <v>0.7239669724329747</v>
      </c>
      <c r="F83" s="288">
        <v>0.244213</v>
      </c>
      <c r="G83" s="50">
        <v>2.0731088255392214</v>
      </c>
      <c r="H83" s="50">
        <v>4.382392859175204</v>
      </c>
      <c r="I83" s="289">
        <v>5.318945551555207</v>
      </c>
      <c r="J83" s="289">
        <v>43.37773753250665</v>
      </c>
      <c r="K83" s="290">
        <v>4.203421</v>
      </c>
      <c r="L83" s="43" t="s">
        <v>154</v>
      </c>
    </row>
    <row r="84" spans="1:12" ht="12.75">
      <c r="A84" s="44" t="s">
        <v>155</v>
      </c>
      <c r="B84" s="125">
        <v>4.1624941995359634</v>
      </c>
      <c r="C84" s="125">
        <v>7.39236327860846</v>
      </c>
      <c r="D84" s="315">
        <v>12.364277060925607</v>
      </c>
      <c r="E84" s="315">
        <v>24.621125869523123</v>
      </c>
      <c r="F84" s="316">
        <v>20.717985</v>
      </c>
      <c r="G84" s="42">
        <v>4.561086678464422</v>
      </c>
      <c r="H84" s="42">
        <v>19.67076985779182</v>
      </c>
      <c r="I84" s="285">
        <v>22.643080557487444</v>
      </c>
      <c r="J84" s="285">
        <v>27.922410747302788</v>
      </c>
      <c r="K84" s="286">
        <v>50.786398</v>
      </c>
      <c r="L84" s="43" t="s">
        <v>156</v>
      </c>
    </row>
    <row r="85" spans="1:12" ht="12.75">
      <c r="A85" s="41" t="s">
        <v>157</v>
      </c>
      <c r="B85" s="42">
        <v>1620.3851870210224</v>
      </c>
      <c r="C85" s="42">
        <v>4539.035782813588</v>
      </c>
      <c r="D85" s="285">
        <v>3895.203081086471</v>
      </c>
      <c r="E85" s="285">
        <v>4888.149239968048</v>
      </c>
      <c r="F85" s="286">
        <v>5417.601934</v>
      </c>
      <c r="G85" s="42">
        <v>128.24552292677797</v>
      </c>
      <c r="H85" s="42">
        <v>349.07883259554706</v>
      </c>
      <c r="I85" s="285">
        <v>979.4032515659138</v>
      </c>
      <c r="J85" s="285">
        <v>450.8459908108096</v>
      </c>
      <c r="K85" s="286">
        <v>606.337545</v>
      </c>
      <c r="L85" s="43" t="s">
        <v>158</v>
      </c>
    </row>
    <row r="86" spans="1:12" ht="12.75">
      <c r="A86" s="41" t="s">
        <v>159</v>
      </c>
      <c r="B86" s="42">
        <v>84.28584880123744</v>
      </c>
      <c r="C86" s="42">
        <v>62.21216961736426</v>
      </c>
      <c r="D86" s="285">
        <v>71.79271749558686</v>
      </c>
      <c r="E86" s="285">
        <v>126.17064854072565</v>
      </c>
      <c r="F86" s="286">
        <v>88.833401</v>
      </c>
      <c r="G86" s="42">
        <v>5.196724195328789</v>
      </c>
      <c r="H86" s="42">
        <v>8.352540353473417</v>
      </c>
      <c r="I86" s="285">
        <v>17.202240858018317</v>
      </c>
      <c r="J86" s="285">
        <v>23.062316396647766</v>
      </c>
      <c r="K86" s="286">
        <v>25.394488</v>
      </c>
      <c r="L86" s="43" t="s">
        <v>160</v>
      </c>
    </row>
    <row r="87" spans="1:12" ht="12.75">
      <c r="A87" s="41" t="s">
        <v>161</v>
      </c>
      <c r="B87" s="42">
        <v>529.8036532377135</v>
      </c>
      <c r="C87" s="42">
        <v>1800.7710092612365</v>
      </c>
      <c r="D87" s="285">
        <v>1252.9499321417973</v>
      </c>
      <c r="E87" s="285">
        <v>1553.4916376052233</v>
      </c>
      <c r="F87" s="286">
        <v>1547.068088</v>
      </c>
      <c r="G87" s="42">
        <v>1802.555088745992</v>
      </c>
      <c r="H87" s="42">
        <v>1691.0119604672102</v>
      </c>
      <c r="I87" s="285">
        <v>1406.8401495275427</v>
      </c>
      <c r="J87" s="285">
        <v>1258.9942980292842</v>
      </c>
      <c r="K87" s="286">
        <v>2261.152944</v>
      </c>
      <c r="L87" s="43" t="s">
        <v>162</v>
      </c>
    </row>
    <row r="88" spans="1:12" ht="12.75">
      <c r="A88" s="41" t="s">
        <v>163</v>
      </c>
      <c r="B88" s="42">
        <v>0.2840327286789004</v>
      </c>
      <c r="C88" s="42">
        <v>34.24033305622137</v>
      </c>
      <c r="D88" s="285">
        <v>28.473619665849068</v>
      </c>
      <c r="E88" s="285">
        <v>66.04074836226168</v>
      </c>
      <c r="F88" s="286">
        <v>22.963171</v>
      </c>
      <c r="G88" s="42" t="s">
        <v>0</v>
      </c>
      <c r="H88" s="42">
        <v>0.6007232563934796</v>
      </c>
      <c r="I88" s="42">
        <v>1.9511448953931665</v>
      </c>
      <c r="J88" s="285">
        <v>267.76330870819316</v>
      </c>
      <c r="K88" s="286">
        <v>7.770308</v>
      </c>
      <c r="L88" s="43" t="s">
        <v>164</v>
      </c>
    </row>
    <row r="89" spans="1:397" s="94" customFormat="1" ht="12.75" customHeight="1">
      <c r="A89" s="41" t="s">
        <v>165</v>
      </c>
      <c r="B89" s="42">
        <v>374.6548460240456</v>
      </c>
      <c r="C89" s="42">
        <v>1084.359220625573</v>
      </c>
      <c r="D89" s="285">
        <v>1234.9308440800826</v>
      </c>
      <c r="E89" s="285">
        <v>1900.7311424888478</v>
      </c>
      <c r="F89" s="286">
        <v>1667.54953</v>
      </c>
      <c r="G89" s="42">
        <v>413.6058239447724</v>
      </c>
      <c r="H89" s="42">
        <v>643.2994847272678</v>
      </c>
      <c r="I89" s="285">
        <v>130.51499056014183</v>
      </c>
      <c r="J89" s="285">
        <v>534.4794453924969</v>
      </c>
      <c r="K89" s="286">
        <v>434.523488</v>
      </c>
      <c r="L89" s="43" t="s">
        <v>166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</row>
    <row r="90" spans="1:12" ht="12.75" customHeight="1">
      <c r="A90" s="41" t="s">
        <v>167</v>
      </c>
      <c r="B90" s="42">
        <v>30.69991475075582</v>
      </c>
      <c r="C90" s="42">
        <v>78.49784656287099</v>
      </c>
      <c r="D90" s="285">
        <v>98.49946195756873</v>
      </c>
      <c r="E90" s="285">
        <v>94.59366620541486</v>
      </c>
      <c r="F90" s="286">
        <v>143.4337</v>
      </c>
      <c r="G90" s="42">
        <v>53.609690922152325</v>
      </c>
      <c r="H90" s="42">
        <v>117.20863331853361</v>
      </c>
      <c r="I90" s="285">
        <v>108.58820389605235</v>
      </c>
      <c r="J90" s="285">
        <v>134.51316584935896</v>
      </c>
      <c r="K90" s="286">
        <v>157.455098</v>
      </c>
      <c r="L90" s="43" t="s">
        <v>168</v>
      </c>
    </row>
    <row r="91" spans="1:397" s="16" customFormat="1" ht="12.75" customHeight="1">
      <c r="A91" s="44" t="s">
        <v>169</v>
      </c>
      <c r="B91" s="125">
        <v>6.938241404766927</v>
      </c>
      <c r="C91" s="125">
        <v>13.850055002197756</v>
      </c>
      <c r="D91" s="315">
        <v>14.740108954936895</v>
      </c>
      <c r="E91" s="315">
        <v>14.971384666607978</v>
      </c>
      <c r="F91" s="316">
        <v>20.535061</v>
      </c>
      <c r="G91" s="125">
        <v>2.3665566905542024</v>
      </c>
      <c r="H91" s="125">
        <v>33.26924981589771</v>
      </c>
      <c r="I91" s="315">
        <v>14.923938282520396</v>
      </c>
      <c r="J91" s="315">
        <v>15.60190233730909</v>
      </c>
      <c r="K91" s="316">
        <v>13.077055</v>
      </c>
      <c r="L91" s="43" t="s">
        <v>170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</row>
    <row r="92" spans="1:397" s="16" customFormat="1" ht="12.75" customHeight="1" thickBot="1">
      <c r="A92" s="44" t="s">
        <v>70</v>
      </c>
      <c r="B92" s="93">
        <v>294.3767932222457</v>
      </c>
      <c r="C92" s="93">
        <v>646.4865618350927</v>
      </c>
      <c r="D92" s="317">
        <v>434.86210497690394</v>
      </c>
      <c r="E92" s="317">
        <v>699.7170835732919</v>
      </c>
      <c r="F92" s="318">
        <v>771.65245</v>
      </c>
      <c r="G92" s="42">
        <v>126.48375028472306</v>
      </c>
      <c r="H92" s="42">
        <v>508.77929473816647</v>
      </c>
      <c r="I92" s="285">
        <v>262.76059415375704</v>
      </c>
      <c r="J92" s="285">
        <v>473.4907121777357</v>
      </c>
      <c r="K92" s="286">
        <v>483.726356</v>
      </c>
      <c r="L92" s="45" t="s">
        <v>71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</row>
    <row r="93" spans="1:397" s="16" customFormat="1" ht="19.5" thickBot="1">
      <c r="A93" s="17" t="s">
        <v>171</v>
      </c>
      <c r="B93" s="18">
        <v>806.3078872249174</v>
      </c>
      <c r="C93" s="18">
        <v>1913.8113676202574</v>
      </c>
      <c r="D93" s="271">
        <v>1298.4693367004209</v>
      </c>
      <c r="E93" s="271">
        <v>1672.8616248002884</v>
      </c>
      <c r="F93" s="272">
        <v>1757.83095</v>
      </c>
      <c r="G93" s="18">
        <v>878.4519958649448</v>
      </c>
      <c r="H93" s="18">
        <v>2627.4205213333025</v>
      </c>
      <c r="I93" s="271">
        <v>2663.5339309807955</v>
      </c>
      <c r="J93" s="271">
        <v>3530.2811191698</v>
      </c>
      <c r="K93" s="272">
        <v>3717.898602</v>
      </c>
      <c r="L93" s="65" t="s">
        <v>172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</row>
    <row r="94" spans="1:12" ht="29.25" thickBot="1">
      <c r="A94" s="69" t="s">
        <v>173</v>
      </c>
      <c r="B94" s="33">
        <v>31.828275328692964</v>
      </c>
      <c r="C94" s="33">
        <v>122.76690342285286</v>
      </c>
      <c r="D94" s="279">
        <v>134.9715552850774</v>
      </c>
      <c r="E94" s="279">
        <v>159.65763232219615</v>
      </c>
      <c r="F94" s="280">
        <v>74.96908</v>
      </c>
      <c r="G94" s="33">
        <v>15.819648520316084</v>
      </c>
      <c r="H94" s="33">
        <v>57.742503637702846</v>
      </c>
      <c r="I94" s="279">
        <v>28.757057099529675</v>
      </c>
      <c r="J94" s="279">
        <v>397.0657525921781</v>
      </c>
      <c r="K94" s="280">
        <v>1000.071407</v>
      </c>
      <c r="L94" s="96" t="s">
        <v>229</v>
      </c>
    </row>
    <row r="95" spans="1:12" ht="15" thickBot="1">
      <c r="A95" s="97" t="s">
        <v>100</v>
      </c>
      <c r="B95" s="60">
        <v>774.4796118962245</v>
      </c>
      <c r="C95" s="60">
        <v>1791.0444641974045</v>
      </c>
      <c r="D95" s="293">
        <v>1163.4977814153435</v>
      </c>
      <c r="E95" s="293">
        <v>1513.2039924780925</v>
      </c>
      <c r="F95" s="294">
        <v>1682.86187</v>
      </c>
      <c r="G95" s="60">
        <v>862.6323473446287</v>
      </c>
      <c r="H95" s="60">
        <v>2569.6780176955995</v>
      </c>
      <c r="I95" s="293">
        <v>2634.7768738812656</v>
      </c>
      <c r="J95" s="293">
        <v>3133.215366577622</v>
      </c>
      <c r="K95" s="294">
        <v>2717.827195</v>
      </c>
      <c r="L95" s="79" t="s">
        <v>125</v>
      </c>
    </row>
    <row r="96" spans="1:12" ht="12.75">
      <c r="A96" s="98" t="s">
        <v>230</v>
      </c>
      <c r="B96" s="22">
        <v>639.8602219995782</v>
      </c>
      <c r="C96" s="22">
        <v>929.5070384739277</v>
      </c>
      <c r="D96" s="311">
        <v>704.0135330715067</v>
      </c>
      <c r="E96" s="311">
        <v>935.9394916311371</v>
      </c>
      <c r="F96" s="312">
        <v>904.640714</v>
      </c>
      <c r="G96" s="22">
        <v>628.691488970266</v>
      </c>
      <c r="H96" s="22">
        <v>1621.4811444462166</v>
      </c>
      <c r="I96" s="311">
        <v>1998.8867411843262</v>
      </c>
      <c r="J96" s="311">
        <v>2167.6444293070604</v>
      </c>
      <c r="K96" s="312">
        <v>1734.142264</v>
      </c>
      <c r="L96" s="85" t="s">
        <v>231</v>
      </c>
    </row>
    <row r="97" spans="1:12" ht="12.75">
      <c r="A97" s="41" t="s">
        <v>177</v>
      </c>
      <c r="B97" s="42">
        <v>367.2419498347747</v>
      </c>
      <c r="C97" s="42">
        <v>506.69372244909476</v>
      </c>
      <c r="D97" s="285">
        <v>376.1020948312595</v>
      </c>
      <c r="E97" s="285">
        <v>411.6126401139473</v>
      </c>
      <c r="F97" s="286">
        <v>687.25628</v>
      </c>
      <c r="G97" s="42">
        <v>58.628555008497884</v>
      </c>
      <c r="H97" s="42">
        <v>192.86945184375236</v>
      </c>
      <c r="I97" s="285">
        <v>361.28974401776105</v>
      </c>
      <c r="J97" s="285">
        <v>264.61580984151243</v>
      </c>
      <c r="K97" s="286">
        <v>388.836836</v>
      </c>
      <c r="L97" s="43" t="s">
        <v>178</v>
      </c>
    </row>
    <row r="98" spans="1:12" ht="12.75">
      <c r="A98" s="41" t="s">
        <v>179</v>
      </c>
      <c r="B98" s="42">
        <v>196.3884150671448</v>
      </c>
      <c r="C98" s="42">
        <v>266.9894466271884</v>
      </c>
      <c r="D98" s="285">
        <v>210.40109989123624</v>
      </c>
      <c r="E98" s="285">
        <v>335.12953430901126</v>
      </c>
      <c r="F98" s="286">
        <v>59.850525</v>
      </c>
      <c r="G98" s="42">
        <v>245.0818273088851</v>
      </c>
      <c r="H98" s="42">
        <v>822.7470710880881</v>
      </c>
      <c r="I98" s="285">
        <v>975.3402888144251</v>
      </c>
      <c r="J98" s="285">
        <v>1200.3310680534344</v>
      </c>
      <c r="K98" s="286">
        <v>556.065467</v>
      </c>
      <c r="L98" s="43" t="s">
        <v>180</v>
      </c>
    </row>
    <row r="99" spans="1:12" ht="12.75">
      <c r="A99" s="41" t="s">
        <v>181</v>
      </c>
      <c r="B99" s="42">
        <v>22.97006450819096</v>
      </c>
      <c r="C99" s="42">
        <v>39.22806878110681</v>
      </c>
      <c r="D99" s="285">
        <v>44.186327462644336</v>
      </c>
      <c r="E99" s="285">
        <v>67.79042533622615</v>
      </c>
      <c r="F99" s="286">
        <v>50.170636</v>
      </c>
      <c r="G99" s="42">
        <v>166.93888318469328</v>
      </c>
      <c r="H99" s="42">
        <v>346.6938998113924</v>
      </c>
      <c r="I99" s="285">
        <v>355.44688076285354</v>
      </c>
      <c r="J99" s="285">
        <v>394.40743248968437</v>
      </c>
      <c r="K99" s="286">
        <v>482.714732</v>
      </c>
      <c r="L99" s="43" t="s">
        <v>182</v>
      </c>
    </row>
    <row r="100" spans="1:12" ht="12.75">
      <c r="A100" s="41" t="s">
        <v>183</v>
      </c>
      <c r="B100" s="42">
        <v>15.206738908809674</v>
      </c>
      <c r="C100" s="42">
        <v>95.90513682887519</v>
      </c>
      <c r="D100" s="285">
        <v>47.69140597364608</v>
      </c>
      <c r="E100" s="285">
        <v>67.37199737704863</v>
      </c>
      <c r="F100" s="286">
        <v>72.459757</v>
      </c>
      <c r="G100" s="42">
        <v>125.10422143570514</v>
      </c>
      <c r="H100" s="42">
        <v>224.43467013484263</v>
      </c>
      <c r="I100" s="285">
        <v>251.36513498063573</v>
      </c>
      <c r="J100" s="285">
        <v>212.49089237797742</v>
      </c>
      <c r="K100" s="286">
        <v>183.846759</v>
      </c>
      <c r="L100" s="43" t="s">
        <v>184</v>
      </c>
    </row>
    <row r="101" spans="1:12" ht="12.75">
      <c r="A101" s="41" t="s">
        <v>70</v>
      </c>
      <c r="B101" s="42">
        <v>38.053053680658095</v>
      </c>
      <c r="C101" s="42">
        <v>20.690663787662487</v>
      </c>
      <c r="D101" s="285">
        <v>25.63260491272044</v>
      </c>
      <c r="E101" s="285">
        <v>54.03489449490379</v>
      </c>
      <c r="F101" s="286">
        <v>34.903516</v>
      </c>
      <c r="G101" s="42">
        <v>32.93800203248471</v>
      </c>
      <c r="H101" s="42">
        <v>34.73605156814103</v>
      </c>
      <c r="I101" s="285">
        <v>55.444692608650726</v>
      </c>
      <c r="J101" s="285">
        <v>95.79922654445146</v>
      </c>
      <c r="K101" s="286">
        <v>122.67847</v>
      </c>
      <c r="L101" s="43" t="s">
        <v>71</v>
      </c>
    </row>
    <row r="102" spans="1:12" ht="25.5">
      <c r="A102" s="99" t="s">
        <v>185</v>
      </c>
      <c r="B102" s="70">
        <v>2.3784725444702244</v>
      </c>
      <c r="C102" s="70">
        <v>0.9408444473664438</v>
      </c>
      <c r="D102" s="297">
        <v>1.9729982058544449</v>
      </c>
      <c r="E102" s="297">
        <v>6.025613028200749</v>
      </c>
      <c r="F102" s="298">
        <v>6.523353</v>
      </c>
      <c r="G102" s="70">
        <v>8.335674662274629</v>
      </c>
      <c r="H102" s="70">
        <v>22.711052525125254</v>
      </c>
      <c r="I102" s="297">
        <v>43.90621133648056</v>
      </c>
      <c r="J102" s="297">
        <v>64.52970199952712</v>
      </c>
      <c r="K102" s="298">
        <v>96.886841</v>
      </c>
      <c r="L102" s="100" t="s">
        <v>186</v>
      </c>
    </row>
    <row r="103" spans="1:12" ht="25.5">
      <c r="A103" s="99" t="s">
        <v>187</v>
      </c>
      <c r="B103" s="54">
        <v>22.7552100471068</v>
      </c>
      <c r="C103" s="54">
        <v>12.885246425257344</v>
      </c>
      <c r="D103" s="299">
        <v>19.288191045564407</v>
      </c>
      <c r="E103" s="299">
        <v>22.532896380780535</v>
      </c>
      <c r="F103" s="300">
        <v>47.908799</v>
      </c>
      <c r="G103" s="70">
        <v>98.93566993149125</v>
      </c>
      <c r="H103" s="70">
        <v>604.838778682831</v>
      </c>
      <c r="I103" s="297">
        <v>233.1386944168418</v>
      </c>
      <c r="J103" s="297">
        <v>346.89269101176967</v>
      </c>
      <c r="K103" s="298">
        <v>302.374303</v>
      </c>
      <c r="L103" s="100" t="s">
        <v>188</v>
      </c>
    </row>
    <row r="104" spans="1:12" ht="13.5" thickBot="1">
      <c r="A104" s="55" t="s">
        <v>189</v>
      </c>
      <c r="B104" s="126">
        <v>109.48570730506927</v>
      </c>
      <c r="C104" s="126">
        <v>847.711334850853</v>
      </c>
      <c r="D104" s="319">
        <v>438.22305909241794</v>
      </c>
      <c r="E104" s="319">
        <v>548.7059914379743</v>
      </c>
      <c r="F104" s="320">
        <v>723.789004</v>
      </c>
      <c r="G104" s="126">
        <v>126.66951378059676</v>
      </c>
      <c r="H104" s="126">
        <v>320.6470420414268</v>
      </c>
      <c r="I104" s="319">
        <v>358.84522694361704</v>
      </c>
      <c r="J104" s="319">
        <v>554.1485442592649</v>
      </c>
      <c r="K104" s="320">
        <v>584.423787</v>
      </c>
      <c r="L104" s="58" t="s">
        <v>232</v>
      </c>
    </row>
    <row r="105" spans="1:397" s="106" customFormat="1" ht="12.75">
      <c r="A105" s="101" t="s">
        <v>233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321"/>
      <c r="L105" s="104" t="s">
        <v>234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  <c r="FW105" s="105"/>
      <c r="FX105" s="105"/>
      <c r="FY105" s="105"/>
      <c r="FZ105" s="105"/>
      <c r="GA105" s="105"/>
      <c r="GB105" s="105"/>
      <c r="GC105" s="105"/>
      <c r="GD105" s="105"/>
      <c r="GE105" s="105"/>
      <c r="GF105" s="105"/>
      <c r="GG105" s="105"/>
      <c r="GH105" s="105"/>
      <c r="GI105" s="105"/>
      <c r="GJ105" s="105"/>
      <c r="GK105" s="105"/>
      <c r="GL105" s="105"/>
      <c r="GM105" s="105"/>
      <c r="GN105" s="105"/>
      <c r="GO105" s="105"/>
      <c r="GP105" s="105"/>
      <c r="GQ105" s="105"/>
      <c r="GR105" s="105"/>
      <c r="GS105" s="105"/>
      <c r="GT105" s="105"/>
      <c r="GU105" s="105"/>
      <c r="GV105" s="105"/>
      <c r="GW105" s="105"/>
      <c r="GX105" s="105"/>
      <c r="GY105" s="105"/>
      <c r="GZ105" s="105"/>
      <c r="HA105" s="105"/>
      <c r="HB105" s="105"/>
      <c r="HC105" s="105"/>
      <c r="HD105" s="105"/>
      <c r="HE105" s="105"/>
      <c r="HF105" s="105"/>
      <c r="HG105" s="105"/>
      <c r="HH105" s="105"/>
      <c r="HI105" s="105"/>
      <c r="HJ105" s="105"/>
      <c r="HK105" s="105"/>
      <c r="HL105" s="105"/>
      <c r="HM105" s="105"/>
      <c r="HN105" s="105"/>
      <c r="HO105" s="105"/>
      <c r="HP105" s="105"/>
      <c r="HQ105" s="105"/>
      <c r="HR105" s="105"/>
      <c r="HS105" s="105"/>
      <c r="HT105" s="105"/>
      <c r="HU105" s="105"/>
      <c r="HV105" s="105"/>
      <c r="HW105" s="105"/>
      <c r="HX105" s="105"/>
      <c r="HY105" s="105"/>
      <c r="HZ105" s="105"/>
      <c r="IA105" s="105"/>
      <c r="IB105" s="105"/>
      <c r="IC105" s="105"/>
      <c r="ID105" s="105"/>
      <c r="IE105" s="105"/>
      <c r="IF105" s="105"/>
      <c r="IG105" s="105"/>
      <c r="IH105" s="105"/>
      <c r="II105" s="105"/>
      <c r="IJ105" s="105"/>
      <c r="IK105" s="105"/>
      <c r="IL105" s="105"/>
      <c r="IM105" s="105"/>
      <c r="IN105" s="105"/>
      <c r="IO105" s="105"/>
      <c r="IP105" s="105"/>
      <c r="IQ105" s="105"/>
      <c r="IR105" s="105"/>
      <c r="IS105" s="105"/>
      <c r="IT105" s="105"/>
      <c r="IU105" s="105"/>
      <c r="IV105" s="105"/>
      <c r="IW105" s="105"/>
      <c r="IX105" s="105"/>
      <c r="IY105" s="105"/>
      <c r="IZ105" s="105"/>
      <c r="JA105" s="105"/>
      <c r="JB105" s="105"/>
      <c r="JC105" s="105"/>
      <c r="JD105" s="105"/>
      <c r="JE105" s="105"/>
      <c r="JF105" s="105"/>
      <c r="JG105" s="105"/>
      <c r="JH105" s="105"/>
      <c r="JI105" s="105"/>
      <c r="JJ105" s="105"/>
      <c r="JK105" s="105"/>
      <c r="JL105" s="105"/>
      <c r="JM105" s="105"/>
      <c r="JN105" s="105"/>
      <c r="JO105" s="105"/>
      <c r="JP105" s="105"/>
      <c r="JQ105" s="105"/>
      <c r="JR105" s="105"/>
      <c r="JS105" s="105"/>
      <c r="JT105" s="105"/>
      <c r="JU105" s="105"/>
      <c r="JV105" s="105"/>
      <c r="JW105" s="105"/>
      <c r="JX105" s="105"/>
      <c r="JY105" s="105"/>
      <c r="JZ105" s="105"/>
      <c r="KA105" s="105"/>
      <c r="KB105" s="105"/>
      <c r="KC105" s="105"/>
      <c r="KD105" s="105"/>
      <c r="KE105" s="105"/>
      <c r="KF105" s="105"/>
      <c r="KG105" s="105"/>
      <c r="KH105" s="105"/>
      <c r="KI105" s="105"/>
      <c r="KJ105" s="105"/>
      <c r="KK105" s="105"/>
      <c r="KL105" s="105"/>
      <c r="KM105" s="105"/>
      <c r="KN105" s="105"/>
      <c r="KO105" s="105"/>
      <c r="KP105" s="105"/>
      <c r="KQ105" s="105"/>
      <c r="KR105" s="105"/>
      <c r="KS105" s="105"/>
      <c r="KT105" s="105"/>
      <c r="KU105" s="105"/>
      <c r="KV105" s="105"/>
      <c r="KW105" s="105"/>
      <c r="KX105" s="105"/>
      <c r="KY105" s="105"/>
      <c r="KZ105" s="105"/>
      <c r="LA105" s="105"/>
      <c r="LB105" s="105"/>
      <c r="LC105" s="105"/>
      <c r="LD105" s="105"/>
      <c r="LE105" s="105"/>
      <c r="LF105" s="105"/>
      <c r="LG105" s="105"/>
      <c r="LH105" s="105"/>
      <c r="LI105" s="105"/>
      <c r="LJ105" s="105"/>
      <c r="LK105" s="105"/>
      <c r="LL105" s="105"/>
      <c r="LM105" s="105"/>
      <c r="LN105" s="105"/>
      <c r="LO105" s="105"/>
      <c r="LP105" s="105"/>
      <c r="LQ105" s="105"/>
      <c r="LR105" s="105"/>
      <c r="LS105" s="105"/>
      <c r="LT105" s="105"/>
      <c r="LU105" s="105"/>
      <c r="LV105" s="105"/>
      <c r="LW105" s="105"/>
      <c r="LX105" s="105"/>
      <c r="LY105" s="105"/>
      <c r="LZ105" s="105"/>
      <c r="MA105" s="105"/>
      <c r="MB105" s="105"/>
      <c r="MC105" s="105"/>
      <c r="MD105" s="105"/>
      <c r="ME105" s="105"/>
      <c r="MF105" s="105"/>
      <c r="MG105" s="105"/>
      <c r="MH105" s="105"/>
      <c r="MI105" s="105"/>
      <c r="MJ105" s="105"/>
      <c r="MK105" s="105"/>
      <c r="ML105" s="105"/>
      <c r="MM105" s="105"/>
      <c r="MN105" s="105"/>
      <c r="MO105" s="105"/>
      <c r="MP105" s="105"/>
      <c r="MQ105" s="105"/>
      <c r="MR105" s="105"/>
      <c r="MS105" s="105"/>
      <c r="MT105" s="105"/>
      <c r="MU105" s="105"/>
      <c r="MV105" s="105"/>
      <c r="MW105" s="105"/>
      <c r="MX105" s="105"/>
      <c r="MY105" s="105"/>
      <c r="MZ105" s="105"/>
      <c r="NA105" s="105"/>
      <c r="NB105" s="105"/>
      <c r="NC105" s="105"/>
      <c r="ND105" s="105"/>
      <c r="NE105" s="105"/>
      <c r="NF105" s="105"/>
      <c r="NG105" s="105"/>
      <c r="NH105" s="105"/>
      <c r="NI105" s="105"/>
      <c r="NJ105" s="105"/>
      <c r="NK105" s="105"/>
      <c r="NL105" s="105"/>
      <c r="NM105" s="105"/>
      <c r="NN105" s="105"/>
      <c r="NO105" s="105"/>
      <c r="NP105" s="105"/>
      <c r="NQ105" s="105"/>
      <c r="NR105" s="105"/>
      <c r="NS105" s="105"/>
      <c r="NT105" s="105"/>
      <c r="NU105" s="105"/>
      <c r="NV105" s="105"/>
      <c r="NW105" s="105"/>
      <c r="NX105" s="105"/>
      <c r="NY105" s="105"/>
      <c r="NZ105" s="105"/>
      <c r="OA105" s="105"/>
      <c r="OB105" s="105"/>
      <c r="OC105" s="105"/>
      <c r="OD105" s="105"/>
      <c r="OE105" s="105"/>
      <c r="OF105" s="105"/>
      <c r="OG105" s="105"/>
    </row>
    <row r="106" spans="1:397" s="106" customFormat="1" ht="12.75">
      <c r="A106" s="107" t="s">
        <v>235</v>
      </c>
      <c r="B106" s="127"/>
      <c r="C106" s="127"/>
      <c r="D106" s="127"/>
      <c r="E106" s="127"/>
      <c r="F106" s="127"/>
      <c r="G106" s="128"/>
      <c r="H106" s="128"/>
      <c r="I106" s="128"/>
      <c r="J106" s="128"/>
      <c r="K106" s="128"/>
      <c r="L106" s="129" t="s">
        <v>236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  <c r="IW106" s="105"/>
      <c r="IX106" s="105"/>
      <c r="IY106" s="105"/>
      <c r="IZ106" s="105"/>
      <c r="JA106" s="105"/>
      <c r="JB106" s="105"/>
      <c r="JC106" s="105"/>
      <c r="JD106" s="105"/>
      <c r="JE106" s="105"/>
      <c r="JF106" s="105"/>
      <c r="JG106" s="105"/>
      <c r="JH106" s="105"/>
      <c r="JI106" s="105"/>
      <c r="JJ106" s="105"/>
      <c r="JK106" s="105"/>
      <c r="JL106" s="105"/>
      <c r="JM106" s="105"/>
      <c r="JN106" s="105"/>
      <c r="JO106" s="105"/>
      <c r="JP106" s="105"/>
      <c r="JQ106" s="105"/>
      <c r="JR106" s="105"/>
      <c r="JS106" s="105"/>
      <c r="JT106" s="105"/>
      <c r="JU106" s="105"/>
      <c r="JV106" s="105"/>
      <c r="JW106" s="105"/>
      <c r="JX106" s="105"/>
      <c r="JY106" s="105"/>
      <c r="JZ106" s="105"/>
      <c r="KA106" s="105"/>
      <c r="KB106" s="105"/>
      <c r="KC106" s="105"/>
      <c r="KD106" s="105"/>
      <c r="KE106" s="105"/>
      <c r="KF106" s="105"/>
      <c r="KG106" s="105"/>
      <c r="KH106" s="105"/>
      <c r="KI106" s="105"/>
      <c r="KJ106" s="105"/>
      <c r="KK106" s="105"/>
      <c r="KL106" s="105"/>
      <c r="KM106" s="105"/>
      <c r="KN106" s="105"/>
      <c r="KO106" s="105"/>
      <c r="KP106" s="105"/>
      <c r="KQ106" s="105"/>
      <c r="KR106" s="105"/>
      <c r="KS106" s="105"/>
      <c r="KT106" s="105"/>
      <c r="KU106" s="105"/>
      <c r="KV106" s="105"/>
      <c r="KW106" s="105"/>
      <c r="KX106" s="105"/>
      <c r="KY106" s="105"/>
      <c r="KZ106" s="105"/>
      <c r="LA106" s="105"/>
      <c r="LB106" s="105"/>
      <c r="LC106" s="105"/>
      <c r="LD106" s="105"/>
      <c r="LE106" s="105"/>
      <c r="LF106" s="105"/>
      <c r="LG106" s="105"/>
      <c r="LH106" s="105"/>
      <c r="LI106" s="105"/>
      <c r="LJ106" s="105"/>
      <c r="LK106" s="105"/>
      <c r="LL106" s="105"/>
      <c r="LM106" s="105"/>
      <c r="LN106" s="105"/>
      <c r="LO106" s="105"/>
      <c r="LP106" s="105"/>
      <c r="LQ106" s="105"/>
      <c r="LR106" s="105"/>
      <c r="LS106" s="105"/>
      <c r="LT106" s="105"/>
      <c r="LU106" s="105"/>
      <c r="LV106" s="105"/>
      <c r="LW106" s="105"/>
      <c r="LX106" s="105"/>
      <c r="LY106" s="105"/>
      <c r="LZ106" s="105"/>
      <c r="MA106" s="105"/>
      <c r="MB106" s="105"/>
      <c r="MC106" s="105"/>
      <c r="MD106" s="105"/>
      <c r="ME106" s="105"/>
      <c r="MF106" s="105"/>
      <c r="MG106" s="105"/>
      <c r="MH106" s="105"/>
      <c r="MI106" s="105"/>
      <c r="MJ106" s="105"/>
      <c r="MK106" s="105"/>
      <c r="ML106" s="105"/>
      <c r="MM106" s="105"/>
      <c r="MN106" s="105"/>
      <c r="MO106" s="105"/>
      <c r="MP106" s="105"/>
      <c r="MQ106" s="105"/>
      <c r="MR106" s="105"/>
      <c r="MS106" s="105"/>
      <c r="MT106" s="105"/>
      <c r="MU106" s="105"/>
      <c r="MV106" s="105"/>
      <c r="MW106" s="105"/>
      <c r="MX106" s="105"/>
      <c r="MY106" s="105"/>
      <c r="MZ106" s="105"/>
      <c r="NA106" s="105"/>
      <c r="NB106" s="105"/>
      <c r="NC106" s="105"/>
      <c r="ND106" s="105"/>
      <c r="NE106" s="105"/>
      <c r="NF106" s="105"/>
      <c r="NG106" s="105"/>
      <c r="NH106" s="105"/>
      <c r="NI106" s="105"/>
      <c r="NJ106" s="105"/>
      <c r="NK106" s="105"/>
      <c r="NL106" s="105"/>
      <c r="NM106" s="105"/>
      <c r="NN106" s="105"/>
      <c r="NO106" s="105"/>
      <c r="NP106" s="105"/>
      <c r="NQ106" s="105"/>
      <c r="NR106" s="105"/>
      <c r="NS106" s="105"/>
      <c r="NT106" s="105"/>
      <c r="NU106" s="105"/>
      <c r="NV106" s="105"/>
      <c r="NW106" s="105"/>
      <c r="NX106" s="105"/>
      <c r="NY106" s="105"/>
      <c r="NZ106" s="105"/>
      <c r="OA106" s="105"/>
      <c r="OB106" s="105"/>
      <c r="OC106" s="105"/>
      <c r="OD106" s="105"/>
      <c r="OE106" s="105"/>
      <c r="OF106" s="105"/>
      <c r="OG106" s="105"/>
    </row>
    <row r="107" spans="1:397" s="106" customFormat="1" ht="12.75">
      <c r="A107" s="107" t="s">
        <v>237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238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  <c r="IA107" s="105"/>
      <c r="IB107" s="105"/>
      <c r="IC107" s="105"/>
      <c r="ID107" s="105"/>
      <c r="IE107" s="105"/>
      <c r="IF107" s="105"/>
      <c r="IG107" s="105"/>
      <c r="IH107" s="105"/>
      <c r="II107" s="105"/>
      <c r="IJ107" s="105"/>
      <c r="IK107" s="105"/>
      <c r="IL107" s="105"/>
      <c r="IM107" s="105"/>
      <c r="IN107" s="105"/>
      <c r="IO107" s="105"/>
      <c r="IP107" s="105"/>
      <c r="IQ107" s="105"/>
      <c r="IR107" s="105"/>
      <c r="IS107" s="105"/>
      <c r="IT107" s="105"/>
      <c r="IU107" s="105"/>
      <c r="IV107" s="105"/>
      <c r="IW107" s="105"/>
      <c r="IX107" s="105"/>
      <c r="IY107" s="105"/>
      <c r="IZ107" s="105"/>
      <c r="JA107" s="105"/>
      <c r="JB107" s="105"/>
      <c r="JC107" s="105"/>
      <c r="JD107" s="105"/>
      <c r="JE107" s="105"/>
      <c r="JF107" s="105"/>
      <c r="JG107" s="105"/>
      <c r="JH107" s="105"/>
      <c r="JI107" s="105"/>
      <c r="JJ107" s="105"/>
      <c r="JK107" s="105"/>
      <c r="JL107" s="105"/>
      <c r="JM107" s="105"/>
      <c r="JN107" s="105"/>
      <c r="JO107" s="105"/>
      <c r="JP107" s="105"/>
      <c r="JQ107" s="105"/>
      <c r="JR107" s="105"/>
      <c r="JS107" s="105"/>
      <c r="JT107" s="105"/>
      <c r="JU107" s="105"/>
      <c r="JV107" s="105"/>
      <c r="JW107" s="105"/>
      <c r="JX107" s="105"/>
      <c r="JY107" s="105"/>
      <c r="JZ107" s="105"/>
      <c r="KA107" s="105"/>
      <c r="KB107" s="105"/>
      <c r="KC107" s="105"/>
      <c r="KD107" s="105"/>
      <c r="KE107" s="105"/>
      <c r="KF107" s="105"/>
      <c r="KG107" s="105"/>
      <c r="KH107" s="105"/>
      <c r="KI107" s="105"/>
      <c r="KJ107" s="105"/>
      <c r="KK107" s="105"/>
      <c r="KL107" s="105"/>
      <c r="KM107" s="105"/>
      <c r="KN107" s="105"/>
      <c r="KO107" s="105"/>
      <c r="KP107" s="105"/>
      <c r="KQ107" s="105"/>
      <c r="KR107" s="105"/>
      <c r="KS107" s="105"/>
      <c r="KT107" s="105"/>
      <c r="KU107" s="105"/>
      <c r="KV107" s="105"/>
      <c r="KW107" s="105"/>
      <c r="KX107" s="105"/>
      <c r="KY107" s="105"/>
      <c r="KZ107" s="105"/>
      <c r="LA107" s="105"/>
      <c r="LB107" s="105"/>
      <c r="LC107" s="105"/>
      <c r="LD107" s="105"/>
      <c r="LE107" s="105"/>
      <c r="LF107" s="105"/>
      <c r="LG107" s="105"/>
      <c r="LH107" s="105"/>
      <c r="LI107" s="105"/>
      <c r="LJ107" s="105"/>
      <c r="LK107" s="105"/>
      <c r="LL107" s="105"/>
      <c r="LM107" s="105"/>
      <c r="LN107" s="105"/>
      <c r="LO107" s="105"/>
      <c r="LP107" s="105"/>
      <c r="LQ107" s="105"/>
      <c r="LR107" s="105"/>
      <c r="LS107" s="105"/>
      <c r="LT107" s="105"/>
      <c r="LU107" s="105"/>
      <c r="LV107" s="105"/>
      <c r="LW107" s="105"/>
      <c r="LX107" s="105"/>
      <c r="LY107" s="105"/>
      <c r="LZ107" s="105"/>
      <c r="MA107" s="105"/>
      <c r="MB107" s="105"/>
      <c r="MC107" s="105"/>
      <c r="MD107" s="105"/>
      <c r="ME107" s="105"/>
      <c r="MF107" s="105"/>
      <c r="MG107" s="105"/>
      <c r="MH107" s="105"/>
      <c r="MI107" s="105"/>
      <c r="MJ107" s="105"/>
      <c r="MK107" s="105"/>
      <c r="ML107" s="105"/>
      <c r="MM107" s="105"/>
      <c r="MN107" s="105"/>
      <c r="MO107" s="105"/>
      <c r="MP107" s="105"/>
      <c r="MQ107" s="105"/>
      <c r="MR107" s="105"/>
      <c r="MS107" s="105"/>
      <c r="MT107" s="105"/>
      <c r="MU107" s="105"/>
      <c r="MV107" s="105"/>
      <c r="MW107" s="105"/>
      <c r="MX107" s="105"/>
      <c r="MY107" s="105"/>
      <c r="MZ107" s="105"/>
      <c r="NA107" s="105"/>
      <c r="NB107" s="105"/>
      <c r="NC107" s="105"/>
      <c r="ND107" s="105"/>
      <c r="NE107" s="105"/>
      <c r="NF107" s="105"/>
      <c r="NG107" s="105"/>
      <c r="NH107" s="105"/>
      <c r="NI107" s="105"/>
      <c r="NJ107" s="105"/>
      <c r="NK107" s="105"/>
      <c r="NL107" s="105"/>
      <c r="NM107" s="105"/>
      <c r="NN107" s="105"/>
      <c r="NO107" s="105"/>
      <c r="NP107" s="105"/>
      <c r="NQ107" s="105"/>
      <c r="NR107" s="105"/>
      <c r="NS107" s="105"/>
      <c r="NT107" s="105"/>
      <c r="NU107" s="105"/>
      <c r="NV107" s="105"/>
      <c r="NW107" s="105"/>
      <c r="NX107" s="105"/>
      <c r="NY107" s="105"/>
      <c r="NZ107" s="105"/>
      <c r="OA107" s="105"/>
      <c r="OB107" s="105"/>
      <c r="OC107" s="105"/>
      <c r="OD107" s="105"/>
      <c r="OE107" s="105"/>
      <c r="OF107" s="105"/>
      <c r="OG107" s="105"/>
    </row>
    <row r="108" spans="1:397" s="106" customFormat="1" ht="12.75">
      <c r="A108" s="107" t="s">
        <v>239</v>
      </c>
      <c r="B108" s="102"/>
      <c r="C108" s="103"/>
      <c r="D108" s="102"/>
      <c r="E108" s="102"/>
      <c r="F108" s="102"/>
      <c r="G108" s="103"/>
      <c r="H108" s="103"/>
      <c r="I108" s="103"/>
      <c r="J108" s="103"/>
      <c r="K108" s="103"/>
      <c r="L108" s="104" t="s">
        <v>240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5"/>
      <c r="IR108" s="105"/>
      <c r="IS108" s="105"/>
      <c r="IT108" s="105"/>
      <c r="IU108" s="105"/>
      <c r="IV108" s="105"/>
      <c r="IW108" s="105"/>
      <c r="IX108" s="105"/>
      <c r="IY108" s="105"/>
      <c r="IZ108" s="105"/>
      <c r="JA108" s="105"/>
      <c r="JB108" s="105"/>
      <c r="JC108" s="105"/>
      <c r="JD108" s="105"/>
      <c r="JE108" s="105"/>
      <c r="JF108" s="105"/>
      <c r="JG108" s="105"/>
      <c r="JH108" s="105"/>
      <c r="JI108" s="105"/>
      <c r="JJ108" s="105"/>
      <c r="JK108" s="105"/>
      <c r="JL108" s="105"/>
      <c r="JM108" s="105"/>
      <c r="JN108" s="105"/>
      <c r="JO108" s="105"/>
      <c r="JP108" s="105"/>
      <c r="JQ108" s="105"/>
      <c r="JR108" s="105"/>
      <c r="JS108" s="105"/>
      <c r="JT108" s="105"/>
      <c r="JU108" s="105"/>
      <c r="JV108" s="105"/>
      <c r="JW108" s="105"/>
      <c r="JX108" s="105"/>
      <c r="JY108" s="105"/>
      <c r="JZ108" s="105"/>
      <c r="KA108" s="105"/>
      <c r="KB108" s="105"/>
      <c r="KC108" s="105"/>
      <c r="KD108" s="105"/>
      <c r="KE108" s="105"/>
      <c r="KF108" s="105"/>
      <c r="KG108" s="105"/>
      <c r="KH108" s="105"/>
      <c r="KI108" s="105"/>
      <c r="KJ108" s="105"/>
      <c r="KK108" s="105"/>
      <c r="KL108" s="105"/>
      <c r="KM108" s="105"/>
      <c r="KN108" s="105"/>
      <c r="KO108" s="105"/>
      <c r="KP108" s="105"/>
      <c r="KQ108" s="105"/>
      <c r="KR108" s="105"/>
      <c r="KS108" s="105"/>
      <c r="KT108" s="105"/>
      <c r="KU108" s="105"/>
      <c r="KV108" s="105"/>
      <c r="KW108" s="105"/>
      <c r="KX108" s="105"/>
      <c r="KY108" s="105"/>
      <c r="KZ108" s="105"/>
      <c r="LA108" s="105"/>
      <c r="LB108" s="105"/>
      <c r="LC108" s="105"/>
      <c r="LD108" s="105"/>
      <c r="LE108" s="105"/>
      <c r="LF108" s="105"/>
      <c r="LG108" s="105"/>
      <c r="LH108" s="105"/>
      <c r="LI108" s="105"/>
      <c r="LJ108" s="105"/>
      <c r="LK108" s="105"/>
      <c r="LL108" s="105"/>
      <c r="LM108" s="105"/>
      <c r="LN108" s="105"/>
      <c r="LO108" s="105"/>
      <c r="LP108" s="105"/>
      <c r="LQ108" s="105"/>
      <c r="LR108" s="105"/>
      <c r="LS108" s="105"/>
      <c r="LT108" s="105"/>
      <c r="LU108" s="105"/>
      <c r="LV108" s="105"/>
      <c r="LW108" s="105"/>
      <c r="LX108" s="105"/>
      <c r="LY108" s="105"/>
      <c r="LZ108" s="105"/>
      <c r="MA108" s="105"/>
      <c r="MB108" s="105"/>
      <c r="MC108" s="105"/>
      <c r="MD108" s="105"/>
      <c r="ME108" s="105"/>
      <c r="MF108" s="105"/>
      <c r="MG108" s="105"/>
      <c r="MH108" s="105"/>
      <c r="MI108" s="105"/>
      <c r="MJ108" s="105"/>
      <c r="MK108" s="105"/>
      <c r="ML108" s="105"/>
      <c r="MM108" s="105"/>
      <c r="MN108" s="105"/>
      <c r="MO108" s="105"/>
      <c r="MP108" s="105"/>
      <c r="MQ108" s="105"/>
      <c r="MR108" s="105"/>
      <c r="MS108" s="105"/>
      <c r="MT108" s="105"/>
      <c r="MU108" s="105"/>
      <c r="MV108" s="105"/>
      <c r="MW108" s="105"/>
      <c r="MX108" s="105"/>
      <c r="MY108" s="105"/>
      <c r="MZ108" s="105"/>
      <c r="NA108" s="105"/>
      <c r="NB108" s="105"/>
      <c r="NC108" s="105"/>
      <c r="ND108" s="105"/>
      <c r="NE108" s="105"/>
      <c r="NF108" s="105"/>
      <c r="NG108" s="105"/>
      <c r="NH108" s="105"/>
      <c r="NI108" s="105"/>
      <c r="NJ108" s="105"/>
      <c r="NK108" s="105"/>
      <c r="NL108" s="105"/>
      <c r="NM108" s="105"/>
      <c r="NN108" s="105"/>
      <c r="NO108" s="105"/>
      <c r="NP108" s="105"/>
      <c r="NQ108" s="105"/>
      <c r="NR108" s="105"/>
      <c r="NS108" s="105"/>
      <c r="NT108" s="105"/>
      <c r="NU108" s="105"/>
      <c r="NV108" s="105"/>
      <c r="NW108" s="105"/>
      <c r="NX108" s="105"/>
      <c r="NY108" s="105"/>
      <c r="NZ108" s="105"/>
      <c r="OA108" s="105"/>
      <c r="OB108" s="105"/>
      <c r="OC108" s="105"/>
      <c r="OD108" s="105"/>
      <c r="OE108" s="105"/>
      <c r="OF108" s="105"/>
      <c r="OG108" s="105"/>
    </row>
    <row r="109" spans="1:397" s="106" customFormat="1" ht="12.75">
      <c r="A109" s="107" t="s">
        <v>241</v>
      </c>
      <c r="C109" s="105"/>
      <c r="G109" s="105"/>
      <c r="H109" s="105"/>
      <c r="I109" s="105"/>
      <c r="J109" s="105"/>
      <c r="K109" s="105"/>
      <c r="L109" s="104" t="s">
        <v>242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  <c r="IA109" s="105"/>
      <c r="IB109" s="105"/>
      <c r="IC109" s="105"/>
      <c r="ID109" s="105"/>
      <c r="IE109" s="105"/>
      <c r="IF109" s="105"/>
      <c r="IG109" s="105"/>
      <c r="IH109" s="105"/>
      <c r="II109" s="105"/>
      <c r="IJ109" s="105"/>
      <c r="IK109" s="105"/>
      <c r="IL109" s="105"/>
      <c r="IM109" s="105"/>
      <c r="IN109" s="105"/>
      <c r="IO109" s="105"/>
      <c r="IP109" s="105"/>
      <c r="IQ109" s="105"/>
      <c r="IR109" s="105"/>
      <c r="IS109" s="105"/>
      <c r="IT109" s="105"/>
      <c r="IU109" s="105"/>
      <c r="IV109" s="105"/>
      <c r="IW109" s="105"/>
      <c r="IX109" s="105"/>
      <c r="IY109" s="105"/>
      <c r="IZ109" s="105"/>
      <c r="JA109" s="105"/>
      <c r="JB109" s="105"/>
      <c r="JC109" s="105"/>
      <c r="JD109" s="105"/>
      <c r="JE109" s="105"/>
      <c r="JF109" s="105"/>
      <c r="JG109" s="105"/>
      <c r="JH109" s="105"/>
      <c r="JI109" s="105"/>
      <c r="JJ109" s="105"/>
      <c r="JK109" s="105"/>
      <c r="JL109" s="105"/>
      <c r="JM109" s="105"/>
      <c r="JN109" s="105"/>
      <c r="JO109" s="105"/>
      <c r="JP109" s="105"/>
      <c r="JQ109" s="105"/>
      <c r="JR109" s="105"/>
      <c r="JS109" s="105"/>
      <c r="JT109" s="105"/>
      <c r="JU109" s="105"/>
      <c r="JV109" s="105"/>
      <c r="JW109" s="105"/>
      <c r="JX109" s="105"/>
      <c r="JY109" s="105"/>
      <c r="JZ109" s="105"/>
      <c r="KA109" s="105"/>
      <c r="KB109" s="105"/>
      <c r="KC109" s="105"/>
      <c r="KD109" s="105"/>
      <c r="KE109" s="105"/>
      <c r="KF109" s="105"/>
      <c r="KG109" s="105"/>
      <c r="KH109" s="105"/>
      <c r="KI109" s="105"/>
      <c r="KJ109" s="105"/>
      <c r="KK109" s="105"/>
      <c r="KL109" s="105"/>
      <c r="KM109" s="105"/>
      <c r="KN109" s="105"/>
      <c r="KO109" s="105"/>
      <c r="KP109" s="105"/>
      <c r="KQ109" s="105"/>
      <c r="KR109" s="105"/>
      <c r="KS109" s="105"/>
      <c r="KT109" s="105"/>
      <c r="KU109" s="105"/>
      <c r="KV109" s="105"/>
      <c r="KW109" s="105"/>
      <c r="KX109" s="105"/>
      <c r="KY109" s="105"/>
      <c r="KZ109" s="105"/>
      <c r="LA109" s="105"/>
      <c r="LB109" s="105"/>
      <c r="LC109" s="105"/>
      <c r="LD109" s="105"/>
      <c r="LE109" s="105"/>
      <c r="LF109" s="105"/>
      <c r="LG109" s="105"/>
      <c r="LH109" s="105"/>
      <c r="LI109" s="105"/>
      <c r="LJ109" s="105"/>
      <c r="LK109" s="105"/>
      <c r="LL109" s="105"/>
      <c r="LM109" s="105"/>
      <c r="LN109" s="105"/>
      <c r="LO109" s="105"/>
      <c r="LP109" s="105"/>
      <c r="LQ109" s="105"/>
      <c r="LR109" s="105"/>
      <c r="LS109" s="105"/>
      <c r="LT109" s="105"/>
      <c r="LU109" s="105"/>
      <c r="LV109" s="105"/>
      <c r="LW109" s="105"/>
      <c r="LX109" s="105"/>
      <c r="LY109" s="105"/>
      <c r="LZ109" s="105"/>
      <c r="MA109" s="105"/>
      <c r="MB109" s="105"/>
      <c r="MC109" s="105"/>
      <c r="MD109" s="105"/>
      <c r="ME109" s="105"/>
      <c r="MF109" s="105"/>
      <c r="MG109" s="105"/>
      <c r="MH109" s="105"/>
      <c r="MI109" s="105"/>
      <c r="MJ109" s="105"/>
      <c r="MK109" s="105"/>
      <c r="ML109" s="105"/>
      <c r="MM109" s="105"/>
      <c r="MN109" s="105"/>
      <c r="MO109" s="105"/>
      <c r="MP109" s="105"/>
      <c r="MQ109" s="105"/>
      <c r="MR109" s="105"/>
      <c r="MS109" s="105"/>
      <c r="MT109" s="105"/>
      <c r="MU109" s="105"/>
      <c r="MV109" s="105"/>
      <c r="MW109" s="105"/>
      <c r="MX109" s="105"/>
      <c r="MY109" s="105"/>
      <c r="MZ109" s="105"/>
      <c r="NA109" s="105"/>
      <c r="NB109" s="105"/>
      <c r="NC109" s="105"/>
      <c r="ND109" s="105"/>
      <c r="NE109" s="105"/>
      <c r="NF109" s="105"/>
      <c r="NG109" s="105"/>
      <c r="NH109" s="105"/>
      <c r="NI109" s="105"/>
      <c r="NJ109" s="105"/>
      <c r="NK109" s="105"/>
      <c r="NL109" s="105"/>
      <c r="NM109" s="105"/>
      <c r="NN109" s="105"/>
      <c r="NO109" s="105"/>
      <c r="NP109" s="105"/>
      <c r="NQ109" s="105"/>
      <c r="NR109" s="105"/>
      <c r="NS109" s="105"/>
      <c r="NT109" s="105"/>
      <c r="NU109" s="105"/>
      <c r="NV109" s="105"/>
      <c r="NW109" s="105"/>
      <c r="NX109" s="105"/>
      <c r="NY109" s="105"/>
      <c r="NZ109" s="105"/>
      <c r="OA109" s="105"/>
      <c r="OB109" s="105"/>
      <c r="OC109" s="105"/>
      <c r="OD109" s="105"/>
      <c r="OE109" s="105"/>
      <c r="OF109" s="105"/>
      <c r="OG109" s="105"/>
    </row>
    <row r="110" spans="1:397" s="16" customFormat="1" ht="12.75">
      <c r="A110" s="107" t="s">
        <v>205</v>
      </c>
      <c r="C110" s="15"/>
      <c r="G110" s="15"/>
      <c r="H110" s="15"/>
      <c r="I110" s="15"/>
      <c r="J110" s="15"/>
      <c r="K110" s="15"/>
      <c r="L110" s="108" t="s">
        <v>243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</row>
    <row r="111" spans="1:11" ht="12.75">
      <c r="A111" s="130"/>
      <c r="B111" s="131"/>
      <c r="C111" s="131"/>
      <c r="D111" s="131"/>
      <c r="E111" s="131"/>
      <c r="F111" s="131"/>
      <c r="G111" s="132"/>
      <c r="H111" s="131"/>
      <c r="I111" s="131"/>
      <c r="J111" s="131"/>
      <c r="K111" s="131"/>
    </row>
    <row r="112" spans="1:11" ht="12.75">
      <c r="A112" s="130"/>
      <c r="B112" s="131"/>
      <c r="C112" s="131"/>
      <c r="D112" s="131"/>
      <c r="E112" s="131"/>
      <c r="F112" s="131"/>
      <c r="G112" s="133"/>
      <c r="H112" s="133"/>
      <c r="I112" s="133"/>
      <c r="J112" s="133"/>
      <c r="K112" s="133"/>
    </row>
    <row r="113" spans="1:11" ht="12.75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11" ht="12.75">
      <c r="A114" s="130"/>
      <c r="G114" s="134"/>
      <c r="H114" s="135"/>
      <c r="I114" s="135"/>
      <c r="J114" s="135"/>
      <c r="K114" s="135"/>
    </row>
    <row r="115" spans="1:11" ht="12.75">
      <c r="A115" s="136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1:11" ht="12.75">
      <c r="A116" s="136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1:11" ht="12.75">
      <c r="A117" s="130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1:11" ht="12.75">
      <c r="A118" s="130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ht="12.75">
      <c r="A119" s="130"/>
    </row>
    <row r="120" ht="12.75">
      <c r="A120" s="130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968503937007874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117"/>
  <sheetViews>
    <sheetView zoomScale="89" zoomScaleNormal="89" zoomScaleSheetLayoutView="100" workbookViewId="0" topLeftCell="A88">
      <selection activeCell="A112" sqref="A112:XFD112"/>
    </sheetView>
  </sheetViews>
  <sheetFormatPr defaultColWidth="9.140625" defaultRowHeight="12.75"/>
  <cols>
    <col min="1" max="1" width="31.421875" style="109" customWidth="1"/>
    <col min="2" max="2" width="9.28125" style="6" bestFit="1" customWidth="1"/>
    <col min="3" max="3" width="10.140625" style="6" bestFit="1" customWidth="1"/>
    <col min="4" max="6" width="10.00390625" style="6" customWidth="1"/>
    <col min="7" max="9" width="9.421875" style="6" bestFit="1" customWidth="1"/>
    <col min="10" max="11" width="9.421875" style="6" customWidth="1"/>
    <col min="12" max="12" width="31.421875" style="112" customWidth="1"/>
    <col min="13" max="26" width="9.140625" style="5" customWidth="1"/>
    <col min="27" max="16384" width="9.140625" style="6" customWidth="1"/>
  </cols>
  <sheetData>
    <row r="1" spans="1:12" ht="17.25" customHeight="1">
      <c r="A1" s="1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2.75" customHeight="1">
      <c r="A2" s="113" t="s">
        <v>345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" customHeight="1">
      <c r="A3" s="346" t="s">
        <v>346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1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26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137">
        <v>2011</v>
      </c>
      <c r="G5" s="138">
        <v>2007</v>
      </c>
      <c r="H5" s="13">
        <v>2008</v>
      </c>
      <c r="I5" s="13">
        <v>2009</v>
      </c>
      <c r="J5" s="13">
        <v>2010</v>
      </c>
      <c r="K5" s="13">
        <v>2011</v>
      </c>
      <c r="L5" s="139" t="s">
        <v>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6" customFormat="1" ht="17.25" customHeight="1" thickBot="1">
      <c r="A6" s="17" t="s">
        <v>10</v>
      </c>
      <c r="B6" s="18">
        <v>13756.281436165678</v>
      </c>
      <c r="C6" s="18">
        <v>16872.185433940795</v>
      </c>
      <c r="D6" s="18">
        <v>14075.297128545102</v>
      </c>
      <c r="E6" s="18">
        <v>15262.2676252004</v>
      </c>
      <c r="F6" s="18">
        <v>18929.871220975147</v>
      </c>
      <c r="G6" s="140">
        <v>5729.58280118736</v>
      </c>
      <c r="H6" s="18">
        <v>7781.944348911068</v>
      </c>
      <c r="I6" s="18">
        <v>6365.744224168549</v>
      </c>
      <c r="J6" s="18">
        <v>7023.0944405637</v>
      </c>
      <c r="K6" s="18">
        <v>8006.44571367655</v>
      </c>
      <c r="L6" s="141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12" ht="19.5" customHeight="1">
      <c r="A7" s="20" t="s">
        <v>12</v>
      </c>
      <c r="B7" s="21">
        <v>4347.8227332814395</v>
      </c>
      <c r="C7" s="21">
        <v>4955.231461236167</v>
      </c>
      <c r="D7" s="21">
        <v>4703.1357780084</v>
      </c>
      <c r="E7" s="21">
        <v>4542.78021734115</v>
      </c>
      <c r="F7" s="21">
        <v>5567.1919403463</v>
      </c>
      <c r="G7" s="142">
        <v>1553.36457914432</v>
      </c>
      <c r="H7" s="143">
        <v>1565.014714418005</v>
      </c>
      <c r="I7" s="143">
        <v>1272.8076255677</v>
      </c>
      <c r="J7" s="143">
        <v>1359.7772722237</v>
      </c>
      <c r="K7" s="143">
        <v>1480.31595420785</v>
      </c>
      <c r="L7" s="144" t="s">
        <v>13</v>
      </c>
    </row>
    <row r="8" spans="1:12" ht="20.1" customHeight="1">
      <c r="A8" s="24" t="s">
        <v>14</v>
      </c>
      <c r="B8" s="25">
        <v>9406.162080611359</v>
      </c>
      <c r="C8" s="25">
        <v>11910.715971317388</v>
      </c>
      <c r="D8" s="25">
        <v>9367.745685138902</v>
      </c>
      <c r="E8" s="25">
        <v>10691.604313350099</v>
      </c>
      <c r="F8" s="25">
        <v>13312.370804374648</v>
      </c>
      <c r="G8" s="145">
        <v>3648.90744662596</v>
      </c>
      <c r="H8" s="146">
        <v>5556.451868335375</v>
      </c>
      <c r="I8" s="146">
        <v>4541.1844082799</v>
      </c>
      <c r="J8" s="146">
        <v>5054.09629971115</v>
      </c>
      <c r="K8" s="146">
        <v>5834.6094855107</v>
      </c>
      <c r="L8" s="147" t="s">
        <v>15</v>
      </c>
    </row>
    <row r="9" spans="1:12" ht="20.1" customHeight="1">
      <c r="A9" s="24" t="s">
        <v>209</v>
      </c>
      <c r="B9" s="25">
        <v>2066.15923443144</v>
      </c>
      <c r="C9" s="25">
        <v>2709.59808098588</v>
      </c>
      <c r="D9" s="25">
        <v>1501.959502541</v>
      </c>
      <c r="E9" s="25">
        <v>1866.11130497205</v>
      </c>
      <c r="F9" s="25">
        <v>2614.5602870854</v>
      </c>
      <c r="G9" s="148" t="s">
        <v>0</v>
      </c>
      <c r="H9" s="25" t="s">
        <v>0</v>
      </c>
      <c r="I9" s="25" t="s">
        <v>0</v>
      </c>
      <c r="J9" s="25" t="s">
        <v>0</v>
      </c>
      <c r="K9" s="25" t="s">
        <v>0</v>
      </c>
      <c r="L9" s="147" t="s">
        <v>210</v>
      </c>
    </row>
    <row r="10" spans="1:12" ht="20.1" customHeight="1" thickBot="1">
      <c r="A10" s="27" t="s">
        <v>244</v>
      </c>
      <c r="B10" s="21">
        <v>2.29662227288</v>
      </c>
      <c r="C10" s="21">
        <v>6.23800138724</v>
      </c>
      <c r="D10" s="21">
        <v>4.415665397800001</v>
      </c>
      <c r="E10" s="21">
        <v>27.88309450915</v>
      </c>
      <c r="F10" s="21">
        <v>50.308476254199995</v>
      </c>
      <c r="G10" s="149">
        <v>527.31077541708</v>
      </c>
      <c r="H10" s="150">
        <v>660.4777661576874</v>
      </c>
      <c r="I10" s="150">
        <v>551.75219032095</v>
      </c>
      <c r="J10" s="150">
        <v>609.22086862885</v>
      </c>
      <c r="K10" s="268">
        <v>691.520273958</v>
      </c>
      <c r="L10" s="28" t="s">
        <v>245</v>
      </c>
    </row>
    <row r="11" spans="1:26" s="16" customFormat="1" ht="18" customHeight="1" thickBot="1">
      <c r="A11" s="29" t="s">
        <v>20</v>
      </c>
      <c r="B11" s="30">
        <v>4190.33842320236</v>
      </c>
      <c r="C11" s="30">
        <v>4921.5224611756375</v>
      </c>
      <c r="D11" s="30">
        <v>3860.9447610759503</v>
      </c>
      <c r="E11" s="30">
        <v>3687.8453180482497</v>
      </c>
      <c r="F11" s="30">
        <v>4972.03596609345</v>
      </c>
      <c r="G11" s="151">
        <v>243.87498152012</v>
      </c>
      <c r="H11" s="30">
        <v>388.89528223431137</v>
      </c>
      <c r="I11" s="30">
        <v>307.1660351493</v>
      </c>
      <c r="J11" s="30">
        <v>410.84427063410004</v>
      </c>
      <c r="K11" s="182">
        <v>462.92622628324995</v>
      </c>
      <c r="L11" s="31" t="s">
        <v>21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12" ht="18" customHeight="1" thickBot="1">
      <c r="A12" s="32" t="s">
        <v>246</v>
      </c>
      <c r="B12" s="33">
        <v>3128.9552272395194</v>
      </c>
      <c r="C12" s="33">
        <v>3446.276442387197</v>
      </c>
      <c r="D12" s="33">
        <v>2987.1828176754498</v>
      </c>
      <c r="E12" s="33">
        <v>2939.51406404505</v>
      </c>
      <c r="F12" s="33">
        <v>3656.56571396975</v>
      </c>
      <c r="G12" s="152">
        <v>199.63045192372</v>
      </c>
      <c r="H12" s="34">
        <v>308.97568872116244</v>
      </c>
      <c r="I12" s="34">
        <v>248.41409128585</v>
      </c>
      <c r="J12" s="34">
        <v>339.19642617635</v>
      </c>
      <c r="K12" s="183">
        <v>348.4587468973</v>
      </c>
      <c r="L12" s="35" t="s">
        <v>247</v>
      </c>
    </row>
    <row r="13" spans="1:12" ht="15.75" customHeight="1">
      <c r="A13" s="36" t="s">
        <v>24</v>
      </c>
      <c r="B13" s="25">
        <v>3280.2989752125995</v>
      </c>
      <c r="C13" s="25">
        <v>3460.802696044099</v>
      </c>
      <c r="D13" s="25">
        <v>2978.08765039205</v>
      </c>
      <c r="E13" s="25">
        <v>2944.10531808745</v>
      </c>
      <c r="F13" s="22">
        <v>3648.18434632945</v>
      </c>
      <c r="G13" s="153">
        <v>164.76642167216</v>
      </c>
      <c r="H13" s="37">
        <v>285.6892898644078</v>
      </c>
      <c r="I13" s="37">
        <v>150.74289505105</v>
      </c>
      <c r="J13" s="37">
        <v>212.3051839882</v>
      </c>
      <c r="K13" s="184">
        <v>281.39740155475005</v>
      </c>
      <c r="L13" s="38" t="s">
        <v>215</v>
      </c>
    </row>
    <row r="14" spans="1:12" ht="12.75">
      <c r="A14" s="39" t="s">
        <v>26</v>
      </c>
      <c r="B14" s="21">
        <v>3007.6519880752</v>
      </c>
      <c r="C14" s="21">
        <v>3166.8280166765385</v>
      </c>
      <c r="D14" s="21">
        <v>2860.1047840313995</v>
      </c>
      <c r="E14" s="21">
        <v>2801.0746219972</v>
      </c>
      <c r="F14" s="21">
        <v>3482.28110815435</v>
      </c>
      <c r="G14" s="154">
        <v>154.1348507638</v>
      </c>
      <c r="H14" s="21">
        <v>253.17969850482118</v>
      </c>
      <c r="I14" s="21">
        <v>137.23572574829998</v>
      </c>
      <c r="J14" s="21">
        <v>198.5103570828</v>
      </c>
      <c r="K14" s="178">
        <v>267.747978802</v>
      </c>
      <c r="L14" s="40" t="s">
        <v>27</v>
      </c>
    </row>
    <row r="15" spans="1:12" ht="12.75" customHeight="1">
      <c r="A15" s="41" t="s">
        <v>28</v>
      </c>
      <c r="B15" s="42">
        <v>48.289368271799994</v>
      </c>
      <c r="C15" s="42">
        <v>52.986069236640006</v>
      </c>
      <c r="D15" s="42">
        <v>47.2857594557</v>
      </c>
      <c r="E15" s="42">
        <v>54.3945136478</v>
      </c>
      <c r="F15" s="42">
        <v>80.2749373273</v>
      </c>
      <c r="G15" s="155">
        <v>2.98481120988</v>
      </c>
      <c r="H15" s="42">
        <v>6.6217726829807</v>
      </c>
      <c r="I15" s="42">
        <v>9.46046146695</v>
      </c>
      <c r="J15" s="42">
        <v>7.454303315100001</v>
      </c>
      <c r="K15" s="185">
        <v>6.19528281785</v>
      </c>
      <c r="L15" s="43" t="s">
        <v>29</v>
      </c>
    </row>
    <row r="16" spans="1:12" ht="12.75" customHeight="1">
      <c r="A16" s="41" t="s">
        <v>30</v>
      </c>
      <c r="B16" s="42">
        <v>96.82782306848</v>
      </c>
      <c r="C16" s="42">
        <v>122.43645975658</v>
      </c>
      <c r="D16" s="42">
        <v>106.7232283285</v>
      </c>
      <c r="E16" s="42">
        <v>97.39157665629999</v>
      </c>
      <c r="F16" s="42">
        <v>128.48848645995</v>
      </c>
      <c r="G16" s="155">
        <v>12.883637381639998</v>
      </c>
      <c r="H16" s="42">
        <v>24.3989053975016</v>
      </c>
      <c r="I16" s="42">
        <v>6.31890810815</v>
      </c>
      <c r="J16" s="42">
        <v>15.4766429659</v>
      </c>
      <c r="K16" s="185">
        <v>21.683600425799998</v>
      </c>
      <c r="L16" s="43" t="s">
        <v>31</v>
      </c>
    </row>
    <row r="17" spans="1:12" ht="12.75" customHeight="1">
      <c r="A17" s="41" t="s">
        <v>32</v>
      </c>
      <c r="B17" s="42">
        <v>36.10394382424</v>
      </c>
      <c r="C17" s="42">
        <v>41.876077931960005</v>
      </c>
      <c r="D17" s="42">
        <v>40.064033489100005</v>
      </c>
      <c r="E17" s="42">
        <v>48.896658650250004</v>
      </c>
      <c r="F17" s="42">
        <v>61.6273607356</v>
      </c>
      <c r="G17" s="155">
        <v>1.47655578544</v>
      </c>
      <c r="H17" s="42">
        <v>2.227162979468</v>
      </c>
      <c r="I17" s="42">
        <v>0.7755770769999999</v>
      </c>
      <c r="J17" s="42">
        <v>1.11295296465</v>
      </c>
      <c r="K17" s="185">
        <v>1.05770792185</v>
      </c>
      <c r="L17" s="43" t="s">
        <v>33</v>
      </c>
    </row>
    <row r="18" spans="1:12" ht="12.75" customHeight="1">
      <c r="A18" s="41" t="s">
        <v>34</v>
      </c>
      <c r="B18" s="42">
        <v>273.93875130536</v>
      </c>
      <c r="C18" s="42">
        <v>185.769514046</v>
      </c>
      <c r="D18" s="42">
        <v>75.93008597859999</v>
      </c>
      <c r="E18" s="42">
        <v>41.5405848635</v>
      </c>
      <c r="F18" s="42">
        <v>79.33713075395</v>
      </c>
      <c r="G18" s="155">
        <v>6.6759820552799995</v>
      </c>
      <c r="H18" s="42">
        <v>1.6818382444066</v>
      </c>
      <c r="I18" s="42">
        <v>0.31897026305000004</v>
      </c>
      <c r="J18" s="42">
        <v>0.20962102194999999</v>
      </c>
      <c r="K18" s="185" t="s">
        <v>0</v>
      </c>
      <c r="L18" s="43" t="s">
        <v>35</v>
      </c>
    </row>
    <row r="19" spans="1:12" ht="12.75" customHeight="1">
      <c r="A19" s="41" t="s">
        <v>36</v>
      </c>
      <c r="B19" s="42">
        <v>331.87723157823996</v>
      </c>
      <c r="C19" s="42">
        <v>377.66530547057044</v>
      </c>
      <c r="D19" s="42">
        <v>463.00688539785</v>
      </c>
      <c r="E19" s="42">
        <v>346.299516991</v>
      </c>
      <c r="F19" s="42">
        <v>372.09692521905</v>
      </c>
      <c r="G19" s="155">
        <v>4.80681196012</v>
      </c>
      <c r="H19" s="42">
        <v>5.0292976856087</v>
      </c>
      <c r="I19" s="42">
        <v>4.4470512976</v>
      </c>
      <c r="J19" s="42">
        <v>5.1668734729</v>
      </c>
      <c r="K19" s="185">
        <v>6.6627149785</v>
      </c>
      <c r="L19" s="43" t="s">
        <v>37</v>
      </c>
    </row>
    <row r="20" spans="1:12" ht="12.75" customHeight="1">
      <c r="A20" s="41" t="s">
        <v>38</v>
      </c>
      <c r="B20" s="42">
        <v>1021.97811167684</v>
      </c>
      <c r="C20" s="42">
        <v>1010.5440257636881</v>
      </c>
      <c r="D20" s="42">
        <v>885.68621772005</v>
      </c>
      <c r="E20" s="42">
        <v>923.9000126976499</v>
      </c>
      <c r="F20" s="42">
        <v>855.6143750095</v>
      </c>
      <c r="G20" s="155">
        <v>16.3570771938</v>
      </c>
      <c r="H20" s="42">
        <v>12.418684240062799</v>
      </c>
      <c r="I20" s="42">
        <v>7.1461598072</v>
      </c>
      <c r="J20" s="42">
        <v>6.9002528879</v>
      </c>
      <c r="K20" s="185">
        <v>15.2213501358</v>
      </c>
      <c r="L20" s="43" t="s">
        <v>216</v>
      </c>
    </row>
    <row r="21" spans="1:12" ht="12.75" customHeight="1">
      <c r="A21" s="41" t="s">
        <v>40</v>
      </c>
      <c r="B21" s="42">
        <v>14.442667235639998</v>
      </c>
      <c r="C21" s="42">
        <v>14.97283617128</v>
      </c>
      <c r="D21" s="42">
        <v>18.43404289565</v>
      </c>
      <c r="E21" s="42">
        <v>17.25384066885</v>
      </c>
      <c r="F21" s="42">
        <v>27.72931993815</v>
      </c>
      <c r="G21" s="155">
        <v>9.405716601599998</v>
      </c>
      <c r="H21" s="42">
        <v>2.7579478353273</v>
      </c>
      <c r="I21" s="42">
        <v>2.6478761408500002</v>
      </c>
      <c r="J21" s="42">
        <v>7.6488637812</v>
      </c>
      <c r="K21" s="185">
        <v>17.64687145825</v>
      </c>
      <c r="L21" s="43" t="s">
        <v>41</v>
      </c>
    </row>
    <row r="22" spans="1:12" ht="12.75" customHeight="1">
      <c r="A22" s="41" t="s">
        <v>42</v>
      </c>
      <c r="B22" s="42">
        <v>53.3383908618</v>
      </c>
      <c r="C22" s="42">
        <v>73.34839968248001</v>
      </c>
      <c r="D22" s="42">
        <v>72.78277487620001</v>
      </c>
      <c r="E22" s="42">
        <v>90.89453342595</v>
      </c>
      <c r="F22" s="42">
        <v>87.6902209436</v>
      </c>
      <c r="G22" s="155">
        <v>0.3984493</v>
      </c>
      <c r="H22" s="42">
        <v>0.8370675950595001</v>
      </c>
      <c r="I22" s="42">
        <v>1.12570225405</v>
      </c>
      <c r="J22" s="42">
        <v>0.7997657973</v>
      </c>
      <c r="K22" s="185">
        <v>0.8543981643499999</v>
      </c>
      <c r="L22" s="43" t="s">
        <v>43</v>
      </c>
    </row>
    <row r="23" spans="1:12" ht="12.75" customHeight="1">
      <c r="A23" s="41" t="s">
        <v>44</v>
      </c>
      <c r="B23" s="42">
        <v>448.80912508023994</v>
      </c>
      <c r="C23" s="42">
        <v>543.08252048034</v>
      </c>
      <c r="D23" s="42">
        <v>475.47826085229997</v>
      </c>
      <c r="E23" s="42">
        <v>532.06175791265</v>
      </c>
      <c r="F23" s="42">
        <v>969.65646587575</v>
      </c>
      <c r="G23" s="155">
        <v>31.984927288359998</v>
      </c>
      <c r="H23" s="42">
        <v>58.67762005609211</v>
      </c>
      <c r="I23" s="42">
        <v>54.6632543585</v>
      </c>
      <c r="J23" s="42">
        <v>67.19758471105</v>
      </c>
      <c r="K23" s="185">
        <v>70.74567589475</v>
      </c>
      <c r="L23" s="43" t="s">
        <v>217</v>
      </c>
    </row>
    <row r="24" spans="1:12" ht="12.75" customHeight="1">
      <c r="A24" s="44" t="s">
        <v>46</v>
      </c>
      <c r="B24" s="42">
        <v>0.40141404488</v>
      </c>
      <c r="C24" s="42">
        <v>0.17910956788000001</v>
      </c>
      <c r="D24" s="42">
        <v>0.50277862185</v>
      </c>
      <c r="E24" s="42">
        <v>0.30904350745</v>
      </c>
      <c r="F24" s="42">
        <v>0.5232926961</v>
      </c>
      <c r="G24" s="155" t="s">
        <v>0</v>
      </c>
      <c r="H24" s="42" t="s">
        <v>0</v>
      </c>
      <c r="I24" s="42" t="s">
        <v>0</v>
      </c>
      <c r="J24" s="42" t="s">
        <v>0</v>
      </c>
      <c r="K24" s="185" t="s">
        <v>0</v>
      </c>
      <c r="L24" s="45" t="s">
        <v>47</v>
      </c>
    </row>
    <row r="25" spans="1:12" ht="12.75" customHeight="1">
      <c r="A25" s="41" t="s">
        <v>48</v>
      </c>
      <c r="B25" s="42">
        <v>158.05838595743998</v>
      </c>
      <c r="C25" s="42">
        <v>177.946346553836</v>
      </c>
      <c r="D25" s="42">
        <v>148.88421147334998</v>
      </c>
      <c r="E25" s="42">
        <v>145.05281338905002</v>
      </c>
      <c r="F25" s="42">
        <v>177.76330125915</v>
      </c>
      <c r="G25" s="155">
        <v>19.118246216399996</v>
      </c>
      <c r="H25" s="42">
        <v>67.113686031392</v>
      </c>
      <c r="I25" s="42">
        <v>15.34432049685</v>
      </c>
      <c r="J25" s="42">
        <v>36.762487252549995</v>
      </c>
      <c r="K25" s="185">
        <v>38.17243866025</v>
      </c>
      <c r="L25" s="43" t="s">
        <v>49</v>
      </c>
    </row>
    <row r="26" spans="1:12" ht="12.75" customHeight="1">
      <c r="A26" s="41" t="s">
        <v>50</v>
      </c>
      <c r="B26" s="42">
        <v>11.285446661039998</v>
      </c>
      <c r="C26" s="42">
        <v>13.87328877488</v>
      </c>
      <c r="D26" s="42">
        <v>8.86304768115</v>
      </c>
      <c r="E26" s="42">
        <v>17.711062975449998</v>
      </c>
      <c r="F26" s="42">
        <v>21.07333453375</v>
      </c>
      <c r="G26" s="155">
        <v>3.821481397</v>
      </c>
      <c r="H26" s="42">
        <v>4.649242517691801</v>
      </c>
      <c r="I26" s="42">
        <v>1.97514689975</v>
      </c>
      <c r="J26" s="42">
        <v>0.35200968315</v>
      </c>
      <c r="K26" s="185">
        <v>3.2147223363</v>
      </c>
      <c r="L26" s="43" t="s">
        <v>51</v>
      </c>
    </row>
    <row r="27" spans="1:12" ht="12.75" customHeight="1">
      <c r="A27" s="41" t="s">
        <v>52</v>
      </c>
      <c r="B27" s="42">
        <v>120.89278419904</v>
      </c>
      <c r="C27" s="42">
        <v>124.89345212092</v>
      </c>
      <c r="D27" s="42">
        <v>106.39182849419998</v>
      </c>
      <c r="E27" s="42">
        <v>119.72167112505</v>
      </c>
      <c r="F27" s="42">
        <v>230.271575005</v>
      </c>
      <c r="G27" s="155">
        <v>18.06053892468</v>
      </c>
      <c r="H27" s="42">
        <v>37.190914517325076</v>
      </c>
      <c r="I27" s="42">
        <v>11.44109709635</v>
      </c>
      <c r="J27" s="42">
        <v>25.15120855115</v>
      </c>
      <c r="K27" s="185">
        <v>39.7104759194</v>
      </c>
      <c r="L27" s="43" t="s">
        <v>218</v>
      </c>
    </row>
    <row r="28" spans="1:12" ht="12.75" customHeight="1">
      <c r="A28" s="41" t="s">
        <v>54</v>
      </c>
      <c r="B28" s="42">
        <v>107.4565998952</v>
      </c>
      <c r="C28" s="42">
        <v>93.7487414704</v>
      </c>
      <c r="D28" s="42">
        <v>83.60303848015</v>
      </c>
      <c r="E28" s="42">
        <v>99.09735045129999</v>
      </c>
      <c r="F28" s="42">
        <v>90.2527943102</v>
      </c>
      <c r="G28" s="155">
        <v>0.99602310876</v>
      </c>
      <c r="H28" s="42">
        <v>1.2143462130002</v>
      </c>
      <c r="I28" s="42">
        <v>0.7206686537499999</v>
      </c>
      <c r="J28" s="42">
        <v>0.770055953</v>
      </c>
      <c r="K28" s="185">
        <v>8.89312653935</v>
      </c>
      <c r="L28" s="43" t="s">
        <v>55</v>
      </c>
    </row>
    <row r="29" spans="1:26" s="16" customFormat="1" ht="25.5">
      <c r="A29" s="46" t="s">
        <v>248</v>
      </c>
      <c r="B29" s="42">
        <v>283.95194441495994</v>
      </c>
      <c r="C29" s="42">
        <v>333.50586964908405</v>
      </c>
      <c r="D29" s="42">
        <v>326.46859028675004</v>
      </c>
      <c r="E29" s="42">
        <v>266.54968503495</v>
      </c>
      <c r="F29" s="42">
        <v>299.8815880873</v>
      </c>
      <c r="G29" s="155">
        <v>25.160435774159996</v>
      </c>
      <c r="H29" s="42">
        <v>28.3325945882637</v>
      </c>
      <c r="I29" s="42">
        <v>20.8365416944</v>
      </c>
      <c r="J29" s="42">
        <v>23.501133319850002</v>
      </c>
      <c r="K29" s="185">
        <v>37.6159304878</v>
      </c>
      <c r="L29" s="47" t="s">
        <v>249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12" ht="14.25">
      <c r="A30" s="48" t="s">
        <v>58</v>
      </c>
      <c r="B30" s="21">
        <v>272.64698713739995</v>
      </c>
      <c r="C30" s="21">
        <v>293.97467936756004</v>
      </c>
      <c r="D30" s="21">
        <v>117.98286636065001</v>
      </c>
      <c r="E30" s="21">
        <v>143.03069609025</v>
      </c>
      <c r="F30" s="21">
        <v>165.9032381751</v>
      </c>
      <c r="G30" s="154">
        <v>10.631570908359999</v>
      </c>
      <c r="H30" s="21">
        <v>32.5095913595866</v>
      </c>
      <c r="I30" s="21">
        <v>13.50716930275</v>
      </c>
      <c r="J30" s="21">
        <v>13.7948269054</v>
      </c>
      <c r="K30" s="178">
        <v>13.64942275275</v>
      </c>
      <c r="L30" s="49" t="s">
        <v>59</v>
      </c>
    </row>
    <row r="31" spans="1:12" ht="12.75" customHeight="1">
      <c r="A31" s="44" t="s">
        <v>60</v>
      </c>
      <c r="B31" s="116">
        <v>8.53537215948</v>
      </c>
      <c r="C31" s="116">
        <v>25.235192583800004</v>
      </c>
      <c r="D31" s="116">
        <v>9.573823382099999</v>
      </c>
      <c r="E31" s="116">
        <v>13.3593397992</v>
      </c>
      <c r="F31" s="116">
        <v>10.50265249515</v>
      </c>
      <c r="G31" s="156">
        <v>1.5769057705599998</v>
      </c>
      <c r="H31" s="50">
        <v>2.7816435491985</v>
      </c>
      <c r="I31" s="50">
        <v>2.1741003213999996</v>
      </c>
      <c r="J31" s="50">
        <v>2.66154092275</v>
      </c>
      <c r="K31" s="186">
        <v>1.66807663075</v>
      </c>
      <c r="L31" s="45" t="s">
        <v>61</v>
      </c>
    </row>
    <row r="32" spans="1:12" ht="12.75" customHeight="1">
      <c r="A32" s="44" t="s">
        <v>62</v>
      </c>
      <c r="B32" s="42">
        <v>13.96049562768</v>
      </c>
      <c r="C32" s="42">
        <v>23.415075493320003</v>
      </c>
      <c r="D32" s="42">
        <v>25.62079704875</v>
      </c>
      <c r="E32" s="42">
        <v>51.462223564649996</v>
      </c>
      <c r="F32" s="42">
        <v>32.08319663445</v>
      </c>
      <c r="G32" s="155">
        <v>0.47474846223999995</v>
      </c>
      <c r="H32" s="42">
        <v>0.6775905079740999</v>
      </c>
      <c r="I32" s="42">
        <v>0.9913966874</v>
      </c>
      <c r="J32" s="42">
        <v>0.72066020305</v>
      </c>
      <c r="K32" s="185">
        <v>1.0350079332</v>
      </c>
      <c r="L32" s="45" t="s">
        <v>63</v>
      </c>
    </row>
    <row r="33" spans="1:26" s="16" customFormat="1" ht="12.75" customHeight="1">
      <c r="A33" s="41" t="s">
        <v>64</v>
      </c>
      <c r="B33" s="42">
        <v>226.36599092612</v>
      </c>
      <c r="C33" s="42">
        <v>201.25296840044</v>
      </c>
      <c r="D33" s="42">
        <v>42.46105905115</v>
      </c>
      <c r="E33" s="42">
        <v>26.517962797350002</v>
      </c>
      <c r="F33" s="42">
        <v>58.2737933983</v>
      </c>
      <c r="G33" s="155">
        <v>5.84521597</v>
      </c>
      <c r="H33" s="42">
        <v>10.3551243115971</v>
      </c>
      <c r="I33" s="42">
        <v>7.77041724155</v>
      </c>
      <c r="J33" s="42">
        <v>7.5258751102999994</v>
      </c>
      <c r="K33" s="185">
        <v>7.1111288388</v>
      </c>
      <c r="L33" s="43" t="s">
        <v>65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6" customFormat="1" ht="12.75" customHeight="1">
      <c r="A34" s="41" t="s">
        <v>66</v>
      </c>
      <c r="B34" s="42">
        <v>14.068065655159998</v>
      </c>
      <c r="C34" s="42">
        <v>25.272517703920002</v>
      </c>
      <c r="D34" s="42">
        <v>28.710739165750002</v>
      </c>
      <c r="E34" s="42">
        <v>38.931959407250005</v>
      </c>
      <c r="F34" s="42">
        <v>44.95136484825</v>
      </c>
      <c r="G34" s="155">
        <v>1.0058764426</v>
      </c>
      <c r="H34" s="42">
        <v>14.3897164091975</v>
      </c>
      <c r="I34" s="42">
        <v>0.7444587827</v>
      </c>
      <c r="J34" s="42">
        <v>0.82938972615</v>
      </c>
      <c r="K34" s="185">
        <v>0.9698558531</v>
      </c>
      <c r="L34" s="43" t="s">
        <v>67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2" ht="12.75" customHeight="1">
      <c r="A35" s="44" t="s">
        <v>68</v>
      </c>
      <c r="B35" s="42">
        <v>4.36581532708</v>
      </c>
      <c r="C35" s="42">
        <v>10.76948148636</v>
      </c>
      <c r="D35" s="42">
        <v>3.06200832815</v>
      </c>
      <c r="E35" s="42">
        <v>3.59136017615</v>
      </c>
      <c r="F35" s="42">
        <v>4.0657613474</v>
      </c>
      <c r="G35" s="155">
        <v>1.4233934809599997</v>
      </c>
      <c r="H35" s="42">
        <v>3.8184150515224</v>
      </c>
      <c r="I35" s="42">
        <v>1.36187678385</v>
      </c>
      <c r="J35" s="42">
        <v>1.3070444169000002</v>
      </c>
      <c r="K35" s="185">
        <v>2.05757221065</v>
      </c>
      <c r="L35" s="45" t="s">
        <v>69</v>
      </c>
    </row>
    <row r="36" spans="1:12" ht="12.75" customHeight="1">
      <c r="A36" s="44" t="s">
        <v>70</v>
      </c>
      <c r="B36" s="42">
        <v>5.35124744188</v>
      </c>
      <c r="C36" s="42">
        <v>8.029443699720002</v>
      </c>
      <c r="D36" s="42">
        <v>8.55443938475</v>
      </c>
      <c r="E36" s="42">
        <v>9.16785034565</v>
      </c>
      <c r="F36" s="42">
        <v>16.02646945155</v>
      </c>
      <c r="G36" s="155">
        <v>0.305430782</v>
      </c>
      <c r="H36" s="42">
        <v>0.487101530097</v>
      </c>
      <c r="I36" s="42">
        <v>0.46491948585</v>
      </c>
      <c r="J36" s="42">
        <v>0.75031652625</v>
      </c>
      <c r="K36" s="185">
        <v>0.80778128625</v>
      </c>
      <c r="L36" s="51" t="s">
        <v>71</v>
      </c>
    </row>
    <row r="37" spans="1:12" ht="25.5">
      <c r="A37" s="52" t="s">
        <v>72</v>
      </c>
      <c r="B37" s="25">
        <v>121.30323916431999</v>
      </c>
      <c r="C37" s="25">
        <v>279.44842571065846</v>
      </c>
      <c r="D37" s="25">
        <v>127.07803364405</v>
      </c>
      <c r="E37" s="25">
        <v>138.43944204785</v>
      </c>
      <c r="F37" s="25">
        <v>174.2846058154</v>
      </c>
      <c r="G37" s="148">
        <v>45.49560115992</v>
      </c>
      <c r="H37" s="25">
        <v>55.79599021634122</v>
      </c>
      <c r="I37" s="25">
        <v>111.17836553755001</v>
      </c>
      <c r="J37" s="25">
        <v>140.68606909355</v>
      </c>
      <c r="K37" s="179">
        <v>80.7107680953</v>
      </c>
      <c r="L37" s="53" t="s">
        <v>73</v>
      </c>
    </row>
    <row r="38" spans="1:12" ht="12.75">
      <c r="A38" s="41" t="s">
        <v>74</v>
      </c>
      <c r="B38" s="42">
        <v>3.88647870352</v>
      </c>
      <c r="C38" s="42">
        <v>89.29163402276001</v>
      </c>
      <c r="D38" s="42">
        <v>6.8534416437</v>
      </c>
      <c r="E38" s="42">
        <v>5.9700280009</v>
      </c>
      <c r="F38" s="42">
        <v>6.5542713707499995</v>
      </c>
      <c r="G38" s="155" t="s">
        <v>0</v>
      </c>
      <c r="H38" s="42">
        <v>0.13224510244260002</v>
      </c>
      <c r="I38" s="42">
        <v>0.061108420149999995</v>
      </c>
      <c r="J38" s="42" t="s">
        <v>0</v>
      </c>
      <c r="K38" s="185" t="s">
        <v>0</v>
      </c>
      <c r="L38" s="43" t="s">
        <v>75</v>
      </c>
    </row>
    <row r="39" spans="1:12" ht="12.75">
      <c r="A39" s="41" t="s">
        <v>76</v>
      </c>
      <c r="B39" s="42">
        <v>117.35891690595999</v>
      </c>
      <c r="C39" s="42">
        <v>189.5558444313384</v>
      </c>
      <c r="D39" s="42">
        <v>119.51802333955</v>
      </c>
      <c r="E39" s="42">
        <v>132.44945067665</v>
      </c>
      <c r="F39" s="42">
        <v>167.11288968295</v>
      </c>
      <c r="G39" s="155">
        <v>45.406293509559994</v>
      </c>
      <c r="H39" s="42">
        <v>55.55658983369952</v>
      </c>
      <c r="I39" s="42">
        <v>111.0811444594</v>
      </c>
      <c r="J39" s="42">
        <v>140.63579869615</v>
      </c>
      <c r="K39" s="185">
        <v>80.5822752018</v>
      </c>
      <c r="L39" s="43" t="s">
        <v>77</v>
      </c>
    </row>
    <row r="40" spans="1:12" ht="12.75">
      <c r="A40" s="44" t="s">
        <v>70</v>
      </c>
      <c r="B40" s="42">
        <v>0.05784355484</v>
      </c>
      <c r="C40" s="42">
        <v>0.60094725656</v>
      </c>
      <c r="D40" s="42">
        <v>0.7065686607999999</v>
      </c>
      <c r="E40" s="42" t="s">
        <v>0</v>
      </c>
      <c r="F40" s="42">
        <v>0.6174447617000001</v>
      </c>
      <c r="G40" s="155">
        <v>0.06869971152</v>
      </c>
      <c r="H40" s="42">
        <v>0.1071552801991</v>
      </c>
      <c r="I40" s="42" t="s">
        <v>0</v>
      </c>
      <c r="J40" s="42" t="s">
        <v>0</v>
      </c>
      <c r="K40" s="185">
        <v>0.1141745908</v>
      </c>
      <c r="L40" s="51" t="s">
        <v>71</v>
      </c>
    </row>
    <row r="41" spans="1:12" ht="13.5" thickBot="1">
      <c r="A41" s="55" t="s">
        <v>78</v>
      </c>
      <c r="B41" s="57" t="s">
        <v>0</v>
      </c>
      <c r="C41" s="57" t="s">
        <v>0</v>
      </c>
      <c r="D41" s="57" t="s">
        <v>0</v>
      </c>
      <c r="E41" s="57" t="s">
        <v>0</v>
      </c>
      <c r="F41" s="57" t="s">
        <v>0</v>
      </c>
      <c r="G41" s="157" t="s">
        <v>0</v>
      </c>
      <c r="H41" s="57" t="s">
        <v>0</v>
      </c>
      <c r="I41" s="57" t="s">
        <v>0</v>
      </c>
      <c r="J41" s="57" t="s">
        <v>0</v>
      </c>
      <c r="K41" s="187" t="s">
        <v>0</v>
      </c>
      <c r="L41" s="58" t="s">
        <v>221</v>
      </c>
    </row>
    <row r="42" spans="1:12" ht="15" thickBot="1">
      <c r="A42" s="59" t="s">
        <v>250</v>
      </c>
      <c r="B42" s="60">
        <v>1061.3831959628399</v>
      </c>
      <c r="C42" s="60">
        <v>1475.2460187884403</v>
      </c>
      <c r="D42" s="60">
        <v>873.7619434005</v>
      </c>
      <c r="E42" s="60">
        <v>748.3312540031999</v>
      </c>
      <c r="F42" s="60">
        <v>1315.4702521237</v>
      </c>
      <c r="G42" s="158">
        <v>44.2445295964</v>
      </c>
      <c r="H42" s="60">
        <v>79.91959351314888</v>
      </c>
      <c r="I42" s="60">
        <v>58.751943863449995</v>
      </c>
      <c r="J42" s="60">
        <v>71.64784445775</v>
      </c>
      <c r="K42" s="188">
        <v>114.46747938595</v>
      </c>
      <c r="L42" s="61" t="s">
        <v>251</v>
      </c>
    </row>
    <row r="43" spans="1:12" ht="12.75" customHeight="1">
      <c r="A43" s="41" t="s">
        <v>82</v>
      </c>
      <c r="B43" s="42">
        <v>6.441803881199999</v>
      </c>
      <c r="C43" s="42">
        <v>7.2862639079600005</v>
      </c>
      <c r="D43" s="42">
        <v>13.430782016999999</v>
      </c>
      <c r="E43" s="42">
        <v>15.189126208249998</v>
      </c>
      <c r="F43" s="42">
        <v>23.03707439695</v>
      </c>
      <c r="G43" s="155">
        <v>4.891448233199999</v>
      </c>
      <c r="H43" s="42">
        <v>7.896321365386302</v>
      </c>
      <c r="I43" s="42">
        <v>6.241140541399999</v>
      </c>
      <c r="J43" s="42">
        <v>7.789367936300001</v>
      </c>
      <c r="K43" s="185">
        <v>38.0131500075</v>
      </c>
      <c r="L43" s="43" t="s">
        <v>83</v>
      </c>
    </row>
    <row r="44" spans="1:26" s="16" customFormat="1" ht="12.75" customHeight="1">
      <c r="A44" s="44" t="s">
        <v>84</v>
      </c>
      <c r="B44" s="42">
        <v>0.81173783924</v>
      </c>
      <c r="C44" s="42">
        <v>6.5246012138400005</v>
      </c>
      <c r="D44" s="42">
        <v>0.58800956515</v>
      </c>
      <c r="E44" s="42">
        <v>0.59688843395</v>
      </c>
      <c r="F44" s="42">
        <v>3.00976046695</v>
      </c>
      <c r="G44" s="155">
        <v>0.63646951264</v>
      </c>
      <c r="H44" s="42">
        <v>0.8926801210593001</v>
      </c>
      <c r="I44" s="42">
        <v>0.058554900300000004</v>
      </c>
      <c r="J44" s="42">
        <v>0.10555065145</v>
      </c>
      <c r="K44" s="185">
        <v>0.17362103995</v>
      </c>
      <c r="L44" s="45" t="s">
        <v>85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12" ht="12.75" customHeight="1">
      <c r="A45" s="41" t="s">
        <v>86</v>
      </c>
      <c r="B45" s="42">
        <v>50.660891960879994</v>
      </c>
      <c r="C45" s="42">
        <v>61.24628642244001</v>
      </c>
      <c r="D45" s="42">
        <v>63.93813281965</v>
      </c>
      <c r="E45" s="42">
        <v>76.90096577485</v>
      </c>
      <c r="F45" s="42">
        <v>191.99714484645</v>
      </c>
      <c r="G45" s="155">
        <v>11.155368832039999</v>
      </c>
      <c r="H45" s="42">
        <v>12.4150673868655</v>
      </c>
      <c r="I45" s="42">
        <v>12.2613290806</v>
      </c>
      <c r="J45" s="42">
        <v>17.339485696449998</v>
      </c>
      <c r="K45" s="185">
        <v>20.7716600367</v>
      </c>
      <c r="L45" s="43" t="s">
        <v>87</v>
      </c>
    </row>
    <row r="46" spans="1:26" s="16" customFormat="1" ht="12.75" customHeight="1">
      <c r="A46" s="44" t="s">
        <v>88</v>
      </c>
      <c r="B46" s="42">
        <v>401.34122104191994</v>
      </c>
      <c r="C46" s="42">
        <v>404.41297862748</v>
      </c>
      <c r="D46" s="42">
        <v>350.59439371679997</v>
      </c>
      <c r="E46" s="42">
        <v>244.15202440279998</v>
      </c>
      <c r="F46" s="42">
        <v>722.63549361165</v>
      </c>
      <c r="G46" s="155">
        <v>6.2830010311599995</v>
      </c>
      <c r="H46" s="42">
        <v>5.1044943336688</v>
      </c>
      <c r="I46" s="42">
        <v>15.86962727645</v>
      </c>
      <c r="J46" s="42">
        <v>16.05298774815</v>
      </c>
      <c r="K46" s="185">
        <v>23.05123213635</v>
      </c>
      <c r="L46" s="45" t="s">
        <v>89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12" ht="12.75" customHeight="1">
      <c r="A47" s="44" t="s">
        <v>90</v>
      </c>
      <c r="B47" s="42">
        <v>318.14562497463993</v>
      </c>
      <c r="C47" s="42">
        <v>692.3886591210801</v>
      </c>
      <c r="D47" s="42">
        <v>318.64322941070003</v>
      </c>
      <c r="E47" s="42">
        <v>248.90500089955</v>
      </c>
      <c r="F47" s="42">
        <v>205.94567590035</v>
      </c>
      <c r="G47" s="155">
        <v>7.59142672684</v>
      </c>
      <c r="H47" s="42">
        <v>19.223710193703397</v>
      </c>
      <c r="I47" s="42">
        <v>9.39419671135</v>
      </c>
      <c r="J47" s="42">
        <v>14.6831391373</v>
      </c>
      <c r="K47" s="185">
        <v>17.270120942400002</v>
      </c>
      <c r="L47" s="45" t="s">
        <v>91</v>
      </c>
    </row>
    <row r="48" spans="1:12" ht="12.75" customHeight="1" thickBot="1">
      <c r="A48" s="62" t="s">
        <v>92</v>
      </c>
      <c r="B48" s="63">
        <v>11.334929127559999</v>
      </c>
      <c r="C48" s="63">
        <v>9.412550128080001</v>
      </c>
      <c r="D48" s="63">
        <v>8.58452951055</v>
      </c>
      <c r="E48" s="63">
        <v>19.556552193549997</v>
      </c>
      <c r="F48" s="63">
        <v>2.94186472625</v>
      </c>
      <c r="G48" s="159">
        <v>3.05524435216</v>
      </c>
      <c r="H48" s="63">
        <v>1.8777287528789999</v>
      </c>
      <c r="I48" s="63">
        <v>1.4199260506</v>
      </c>
      <c r="J48" s="63">
        <v>1.8824863827</v>
      </c>
      <c r="K48" s="189">
        <v>1.5382724703</v>
      </c>
      <c r="L48" s="64" t="s">
        <v>224</v>
      </c>
    </row>
    <row r="49" spans="1:26" s="16" customFormat="1" ht="18" customHeight="1" thickBot="1">
      <c r="A49" s="117" t="s">
        <v>94</v>
      </c>
      <c r="B49" s="30">
        <v>1035.62309187652</v>
      </c>
      <c r="C49" s="30">
        <v>1227.8567162743786</v>
      </c>
      <c r="D49" s="30">
        <v>1391.0731551673</v>
      </c>
      <c r="E49" s="30">
        <v>1363.2227606417998</v>
      </c>
      <c r="F49" s="21">
        <v>1817.82990657755</v>
      </c>
      <c r="G49" s="154">
        <v>1295.69374970992</v>
      </c>
      <c r="H49" s="21">
        <v>1078.6514134495305</v>
      </c>
      <c r="I49" s="21">
        <v>898.2768917064001</v>
      </c>
      <c r="J49" s="21">
        <v>960.4247958436999</v>
      </c>
      <c r="K49" s="178">
        <v>1090.75656025525</v>
      </c>
      <c r="L49" s="118" t="s">
        <v>95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12" ht="15" thickBot="1">
      <c r="A50" s="66" t="s">
        <v>12</v>
      </c>
      <c r="B50" s="33">
        <v>689.0753378910799</v>
      </c>
      <c r="C50" s="33">
        <v>850.6568215860544</v>
      </c>
      <c r="D50" s="33">
        <v>1026.20263760265</v>
      </c>
      <c r="E50" s="33">
        <v>935.5605082758499</v>
      </c>
      <c r="F50" s="33">
        <v>1298.7197112032</v>
      </c>
      <c r="G50" s="95">
        <v>1277.610684648</v>
      </c>
      <c r="H50" s="33">
        <v>1057.3464464882638</v>
      </c>
      <c r="I50" s="33">
        <v>882.72839102995</v>
      </c>
      <c r="J50" s="33">
        <v>941.9281698807499</v>
      </c>
      <c r="K50" s="67">
        <v>1054.1397320848</v>
      </c>
      <c r="L50" s="68" t="s">
        <v>13</v>
      </c>
    </row>
    <row r="51" spans="1:12" ht="12.75">
      <c r="A51" s="41" t="s">
        <v>96</v>
      </c>
      <c r="B51" s="42">
        <v>55.7588116848</v>
      </c>
      <c r="C51" s="42">
        <v>76.9042116534</v>
      </c>
      <c r="D51" s="42">
        <v>49.085752921899996</v>
      </c>
      <c r="E51" s="42">
        <v>75.93519724365001</v>
      </c>
      <c r="F51" s="42">
        <v>85.54433610105</v>
      </c>
      <c r="G51" s="155">
        <v>36.64149776924</v>
      </c>
      <c r="H51" s="42">
        <v>10.403780921466801</v>
      </c>
      <c r="I51" s="42">
        <v>10.44221308875</v>
      </c>
      <c r="J51" s="42">
        <v>13.52885379895</v>
      </c>
      <c r="K51" s="185">
        <v>13.67556358475</v>
      </c>
      <c r="L51" s="43" t="s">
        <v>97</v>
      </c>
    </row>
    <row r="52" spans="1:12" ht="13.5" thickBot="1">
      <c r="A52" s="41" t="s">
        <v>98</v>
      </c>
      <c r="B52" s="42">
        <v>633.31652620628</v>
      </c>
      <c r="C52" s="42">
        <v>773.7526099326544</v>
      </c>
      <c r="D52" s="42">
        <v>977.11688468075</v>
      </c>
      <c r="E52" s="42">
        <v>859.6253110322</v>
      </c>
      <c r="F52" s="42">
        <v>1213.17537510215</v>
      </c>
      <c r="G52" s="155">
        <v>1240.96918687876</v>
      </c>
      <c r="H52" s="42">
        <v>1046.9426655667971</v>
      </c>
      <c r="I52" s="42">
        <v>872.2861779412</v>
      </c>
      <c r="J52" s="42">
        <v>928.3993160818</v>
      </c>
      <c r="K52" s="185">
        <v>1040.46416850005</v>
      </c>
      <c r="L52" s="43" t="s">
        <v>225</v>
      </c>
    </row>
    <row r="53" spans="1:12" ht="15" thickBot="1">
      <c r="A53" s="69" t="s">
        <v>100</v>
      </c>
      <c r="B53" s="33">
        <v>346.54775398543995</v>
      </c>
      <c r="C53" s="33">
        <v>377.19989468832404</v>
      </c>
      <c r="D53" s="33">
        <v>364.87051756465</v>
      </c>
      <c r="E53" s="33">
        <v>427.66225236595</v>
      </c>
      <c r="F53" s="33">
        <v>519.11019537435</v>
      </c>
      <c r="G53" s="95">
        <v>18.08306506192</v>
      </c>
      <c r="H53" s="33">
        <v>21.304966961266796</v>
      </c>
      <c r="I53" s="33">
        <v>15.548500676449999</v>
      </c>
      <c r="J53" s="33">
        <v>18.49662596295</v>
      </c>
      <c r="K53" s="67">
        <v>36.61682817045</v>
      </c>
      <c r="L53" s="68" t="s">
        <v>101</v>
      </c>
    </row>
    <row r="54" spans="1:12" ht="25.5">
      <c r="A54" s="52" t="s">
        <v>102</v>
      </c>
      <c r="B54" s="70">
        <v>343.02522804039995</v>
      </c>
      <c r="C54" s="70">
        <v>375.04598345480406</v>
      </c>
      <c r="D54" s="70">
        <v>360.97882091895</v>
      </c>
      <c r="E54" s="70">
        <v>421.49519770300003</v>
      </c>
      <c r="F54" s="70">
        <v>512.8217407720999</v>
      </c>
      <c r="G54" s="160">
        <v>13.865965117999998</v>
      </c>
      <c r="H54" s="70">
        <v>15.3372651588681</v>
      </c>
      <c r="I54" s="70">
        <v>11.00284661125</v>
      </c>
      <c r="J54" s="70">
        <v>14.8836460793</v>
      </c>
      <c r="K54" s="190">
        <v>31.90256855575</v>
      </c>
      <c r="L54" s="53" t="s">
        <v>103</v>
      </c>
    </row>
    <row r="55" spans="1:12" ht="12.75">
      <c r="A55" s="41" t="s">
        <v>104</v>
      </c>
      <c r="B55" s="42">
        <v>71.07289811784</v>
      </c>
      <c r="C55" s="42">
        <v>90.07071435476</v>
      </c>
      <c r="D55" s="42">
        <v>119.6810021313</v>
      </c>
      <c r="E55" s="42">
        <v>164.83705279269998</v>
      </c>
      <c r="F55" s="42">
        <v>244.66654949765</v>
      </c>
      <c r="G55" s="155">
        <v>0.09679990763999999</v>
      </c>
      <c r="H55" s="42">
        <v>0.05772812818360001</v>
      </c>
      <c r="I55" s="42">
        <v>0.1478703486</v>
      </c>
      <c r="J55" s="42">
        <v>0.07335066755</v>
      </c>
      <c r="K55" s="185">
        <v>0.36291390305000004</v>
      </c>
      <c r="L55" s="43" t="s">
        <v>105</v>
      </c>
    </row>
    <row r="56" spans="1:12" ht="12.75">
      <c r="A56" s="44" t="s">
        <v>106</v>
      </c>
      <c r="B56" s="42" t="s">
        <v>0</v>
      </c>
      <c r="C56" s="42" t="s">
        <v>0</v>
      </c>
      <c r="D56" s="42" t="s">
        <v>0</v>
      </c>
      <c r="E56" s="42" t="s">
        <v>0</v>
      </c>
      <c r="F56" s="42" t="s">
        <v>0</v>
      </c>
      <c r="G56" s="155">
        <v>0.06068559144</v>
      </c>
      <c r="H56" s="42" t="s">
        <v>0</v>
      </c>
      <c r="I56" s="42">
        <v>0.1566393583</v>
      </c>
      <c r="J56" s="42">
        <v>0.08251122635</v>
      </c>
      <c r="K56" s="185">
        <v>0.070760528</v>
      </c>
      <c r="L56" s="45" t="s">
        <v>107</v>
      </c>
    </row>
    <row r="57" spans="1:12" ht="12.75">
      <c r="A57" s="41" t="s">
        <v>108</v>
      </c>
      <c r="B57" s="42">
        <v>232.76596115691999</v>
      </c>
      <c r="C57" s="42">
        <v>226.98392225060402</v>
      </c>
      <c r="D57" s="42">
        <v>184.11432343575</v>
      </c>
      <c r="E57" s="42">
        <v>184.8931075534</v>
      </c>
      <c r="F57" s="42">
        <v>207.45582444105</v>
      </c>
      <c r="G57" s="155">
        <v>7.37299188404</v>
      </c>
      <c r="H57" s="42">
        <v>9.149826536999399</v>
      </c>
      <c r="I57" s="42">
        <v>6.7575994381</v>
      </c>
      <c r="J57" s="42">
        <v>1.0801065022</v>
      </c>
      <c r="K57" s="185">
        <v>1.6484470630999999</v>
      </c>
      <c r="L57" s="43" t="s">
        <v>109</v>
      </c>
    </row>
    <row r="58" spans="1:12" ht="12.75">
      <c r="A58" s="44" t="s">
        <v>110</v>
      </c>
      <c r="B58" s="42">
        <v>4.713697532199999</v>
      </c>
      <c r="C58" s="42">
        <v>13.243499059800001</v>
      </c>
      <c r="D58" s="42">
        <v>7.3233639439500005</v>
      </c>
      <c r="E58" s="42">
        <v>5.5541549694</v>
      </c>
      <c r="F58" s="42">
        <v>6.839513481649999</v>
      </c>
      <c r="G58" s="155">
        <v>0.13819632163999998</v>
      </c>
      <c r="H58" s="42">
        <v>0.1249295736759</v>
      </c>
      <c r="I58" s="42">
        <v>0.196253423</v>
      </c>
      <c r="J58" s="42">
        <v>0.2146167941</v>
      </c>
      <c r="K58" s="185">
        <v>0.42136457805</v>
      </c>
      <c r="L58" s="45" t="s">
        <v>226</v>
      </c>
    </row>
    <row r="59" spans="1:12" ht="12" customHeight="1">
      <c r="A59" s="44" t="s">
        <v>112</v>
      </c>
      <c r="B59" s="42">
        <v>2.16703950832</v>
      </c>
      <c r="C59" s="42">
        <v>0.5307018004</v>
      </c>
      <c r="D59" s="42">
        <v>0.5937405482</v>
      </c>
      <c r="E59" s="42">
        <v>1.0644670734</v>
      </c>
      <c r="F59" s="42">
        <v>7.97772136325</v>
      </c>
      <c r="G59" s="155">
        <v>0.6195611579199999</v>
      </c>
      <c r="H59" s="42">
        <v>0.8374428620194</v>
      </c>
      <c r="I59" s="42">
        <v>0.7051010559</v>
      </c>
      <c r="J59" s="42">
        <v>1.83910753115</v>
      </c>
      <c r="K59" s="185">
        <v>1.2396669858</v>
      </c>
      <c r="L59" s="45" t="s">
        <v>113</v>
      </c>
    </row>
    <row r="60" spans="1:12" ht="12.75" customHeight="1">
      <c r="A60" s="44" t="s">
        <v>114</v>
      </c>
      <c r="B60" s="42">
        <v>16.69374075916</v>
      </c>
      <c r="C60" s="42">
        <v>20.3017921418</v>
      </c>
      <c r="D60" s="42">
        <v>22.12406921965</v>
      </c>
      <c r="E60" s="42">
        <v>25.41714644635</v>
      </c>
      <c r="F60" s="42">
        <v>26.29156572745</v>
      </c>
      <c r="G60" s="155">
        <v>2.8948871972399997</v>
      </c>
      <c r="H60" s="42">
        <v>2.8430171057078</v>
      </c>
      <c r="I60" s="42">
        <v>1.6627273376499998</v>
      </c>
      <c r="J60" s="42">
        <v>9.0718856049</v>
      </c>
      <c r="K60" s="185">
        <v>25.1781507912</v>
      </c>
      <c r="L60" s="45" t="s">
        <v>115</v>
      </c>
    </row>
    <row r="61" spans="1:12" ht="12.75">
      <c r="A61" s="41" t="s">
        <v>70</v>
      </c>
      <c r="B61" s="54">
        <v>15.611890965959999</v>
      </c>
      <c r="C61" s="54">
        <v>23.915353847440002</v>
      </c>
      <c r="D61" s="54">
        <v>27.1196455951</v>
      </c>
      <c r="E61" s="54">
        <v>39.728270276699995</v>
      </c>
      <c r="F61" s="42">
        <v>19.588976120999998</v>
      </c>
      <c r="G61" s="155">
        <v>2.68284305808</v>
      </c>
      <c r="H61" s="42">
        <v>2.2756486176374997</v>
      </c>
      <c r="I61" s="42">
        <v>1.3766556497</v>
      </c>
      <c r="J61" s="42">
        <v>2.52206775305</v>
      </c>
      <c r="K61" s="185">
        <v>2.9812647065499998</v>
      </c>
      <c r="L61" s="43" t="s">
        <v>71</v>
      </c>
    </row>
    <row r="62" spans="1:12" ht="13.5" thickBot="1">
      <c r="A62" s="24" t="s">
        <v>116</v>
      </c>
      <c r="B62" s="54">
        <v>3.5225259450399995</v>
      </c>
      <c r="C62" s="54">
        <v>2.15391123352</v>
      </c>
      <c r="D62" s="42">
        <v>3.8916966456999997</v>
      </c>
      <c r="E62" s="42">
        <v>6.16705466295</v>
      </c>
      <c r="F62" s="42">
        <v>6.28845460225</v>
      </c>
      <c r="G62" s="161">
        <v>4.217099943919999</v>
      </c>
      <c r="H62" s="71">
        <v>5.9677018023986985</v>
      </c>
      <c r="I62" s="71">
        <v>4.5456540652</v>
      </c>
      <c r="J62" s="71">
        <v>3.6129798836499996</v>
      </c>
      <c r="K62" s="191">
        <v>4.7142596146999995</v>
      </c>
      <c r="L62" s="53" t="s">
        <v>227</v>
      </c>
    </row>
    <row r="63" spans="1:12" ht="18" customHeight="1" thickBot="1">
      <c r="A63" s="17" t="s">
        <v>118</v>
      </c>
      <c r="B63" s="18">
        <v>95.52223799896</v>
      </c>
      <c r="C63" s="18">
        <v>142.71385015548</v>
      </c>
      <c r="D63" s="18">
        <v>141.1259209863</v>
      </c>
      <c r="E63" s="18">
        <v>165.09665125445</v>
      </c>
      <c r="F63" s="18">
        <v>219.85922669005</v>
      </c>
      <c r="G63" s="140">
        <v>2.1896982269199996</v>
      </c>
      <c r="H63" s="18">
        <v>9.708261774869701</v>
      </c>
      <c r="I63" s="18">
        <v>3.71969250635</v>
      </c>
      <c r="J63" s="18">
        <v>3.9823951919</v>
      </c>
      <c r="K63" s="177">
        <v>7.2705160830499995</v>
      </c>
      <c r="L63" s="65" t="s">
        <v>119</v>
      </c>
    </row>
    <row r="64" spans="1:12" ht="18" customHeight="1" thickBot="1">
      <c r="A64" s="66" t="s">
        <v>12</v>
      </c>
      <c r="B64" s="33">
        <v>95.52223799896</v>
      </c>
      <c r="C64" s="33">
        <v>142.71385015548</v>
      </c>
      <c r="D64" s="33">
        <v>141.1259209863</v>
      </c>
      <c r="E64" s="33">
        <v>165.0836892891</v>
      </c>
      <c r="F64" s="33">
        <v>219.845946415</v>
      </c>
      <c r="G64" s="95">
        <v>2.1695853525199995</v>
      </c>
      <c r="H64" s="33">
        <v>9.6944088823344</v>
      </c>
      <c r="I64" s="33">
        <v>3.71969250635</v>
      </c>
      <c r="J64" s="33">
        <v>3.9732402669</v>
      </c>
      <c r="K64" s="67">
        <v>7.26629073305</v>
      </c>
      <c r="L64" s="72" t="s">
        <v>120</v>
      </c>
    </row>
    <row r="65" spans="1:12" ht="13.5" customHeight="1">
      <c r="A65" s="41" t="s">
        <v>121</v>
      </c>
      <c r="B65" s="42">
        <v>68.57723314172</v>
      </c>
      <c r="C65" s="42">
        <v>94.35150080384001</v>
      </c>
      <c r="D65" s="42">
        <v>101.9626307088</v>
      </c>
      <c r="E65" s="42">
        <v>118.509180182</v>
      </c>
      <c r="F65" s="42">
        <v>167.28775720115</v>
      </c>
      <c r="G65" s="155">
        <v>1.90555803672</v>
      </c>
      <c r="H65" s="42">
        <v>9.3497822379248</v>
      </c>
      <c r="I65" s="42">
        <v>3.3736842286499997</v>
      </c>
      <c r="J65" s="42">
        <v>3.94217690215</v>
      </c>
      <c r="K65" s="185">
        <v>7.000166922449999</v>
      </c>
      <c r="L65" s="43" t="s">
        <v>122</v>
      </c>
    </row>
    <row r="66" spans="1:26" s="16" customFormat="1" ht="14.25" customHeight="1" thickBot="1">
      <c r="A66" s="41" t="s">
        <v>123</v>
      </c>
      <c r="B66" s="42">
        <v>26.945004857239997</v>
      </c>
      <c r="C66" s="42">
        <v>48.36234935164</v>
      </c>
      <c r="D66" s="42">
        <v>39.163290277499996</v>
      </c>
      <c r="E66" s="42">
        <v>46.5745091071</v>
      </c>
      <c r="F66" s="42">
        <v>52.55818921385</v>
      </c>
      <c r="G66" s="155">
        <v>0.2640273158</v>
      </c>
      <c r="H66" s="42">
        <v>0.3446266444096</v>
      </c>
      <c r="I66" s="42">
        <v>0.3460082777</v>
      </c>
      <c r="J66" s="42" t="s">
        <v>0</v>
      </c>
      <c r="K66" s="185">
        <v>0.26612381059999995</v>
      </c>
      <c r="L66" s="43" t="s">
        <v>124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12" ht="17.25" customHeight="1" thickBot="1">
      <c r="A67" s="69" t="s">
        <v>100</v>
      </c>
      <c r="B67" s="33" t="s">
        <v>0</v>
      </c>
      <c r="C67" s="33" t="s">
        <v>0</v>
      </c>
      <c r="D67" s="33" t="s">
        <v>0</v>
      </c>
      <c r="E67" s="33" t="s">
        <v>0</v>
      </c>
      <c r="F67" s="33" t="s">
        <v>0</v>
      </c>
      <c r="G67" s="95" t="s">
        <v>0</v>
      </c>
      <c r="H67" s="33" t="s">
        <v>0</v>
      </c>
      <c r="I67" s="33" t="s">
        <v>0</v>
      </c>
      <c r="J67" s="33" t="s">
        <v>0</v>
      </c>
      <c r="K67" s="67" t="s">
        <v>0</v>
      </c>
      <c r="L67" s="73" t="s">
        <v>125</v>
      </c>
    </row>
    <row r="68" spans="1:26" s="16" customFormat="1" ht="19.5" thickBot="1">
      <c r="A68" s="74" t="s">
        <v>126</v>
      </c>
      <c r="B68" s="18">
        <v>8331.245282664318</v>
      </c>
      <c r="C68" s="18">
        <v>10421.239525946301</v>
      </c>
      <c r="D68" s="18">
        <v>8550.468950115499</v>
      </c>
      <c r="E68" s="18">
        <v>9887.76816456415</v>
      </c>
      <c r="F68" s="18">
        <v>11768.752508578551</v>
      </c>
      <c r="G68" s="140">
        <v>3449.31103285076</v>
      </c>
      <c r="H68" s="18">
        <v>5360.8883511301765</v>
      </c>
      <c r="I68" s="18">
        <v>4348.76066646365</v>
      </c>
      <c r="J68" s="18">
        <v>4665.11129138685</v>
      </c>
      <c r="K68" s="177">
        <v>5398.9480977077</v>
      </c>
      <c r="L68" s="75" t="s">
        <v>127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12" ht="15" thickBot="1">
      <c r="A69" s="66" t="s">
        <v>128</v>
      </c>
      <c r="B69" s="33">
        <v>411.81878741712</v>
      </c>
      <c r="C69" s="33">
        <v>491.131643420156</v>
      </c>
      <c r="D69" s="33">
        <v>525.1377909521</v>
      </c>
      <c r="E69" s="33">
        <v>482.02106180625</v>
      </c>
      <c r="F69" s="33">
        <v>364.78304718585</v>
      </c>
      <c r="G69" s="95">
        <v>66.82176284628</v>
      </c>
      <c r="H69" s="33">
        <v>157.7345327942433</v>
      </c>
      <c r="I69" s="33">
        <v>126.9540520159</v>
      </c>
      <c r="J69" s="33">
        <v>57.34659245345</v>
      </c>
      <c r="K69" s="67">
        <v>47.2580214414</v>
      </c>
      <c r="L69" s="76" t="s">
        <v>129</v>
      </c>
    </row>
    <row r="70" spans="1:12" ht="15" thickBot="1">
      <c r="A70" s="77" t="s">
        <v>130</v>
      </c>
      <c r="B70" s="78">
        <v>7919.426495247199</v>
      </c>
      <c r="C70" s="78">
        <v>9930.107882526145</v>
      </c>
      <c r="D70" s="78">
        <v>8025.3311591634</v>
      </c>
      <c r="E70" s="78">
        <v>9405.7471027579</v>
      </c>
      <c r="F70" s="78">
        <v>11403.9694613927</v>
      </c>
      <c r="G70" s="162">
        <v>3382.4892700044797</v>
      </c>
      <c r="H70" s="78">
        <v>5203.1538183359335</v>
      </c>
      <c r="I70" s="78">
        <v>4221.80661444775</v>
      </c>
      <c r="J70" s="78">
        <v>4607.7646989334</v>
      </c>
      <c r="K70" s="192">
        <v>5351.6900762663</v>
      </c>
      <c r="L70" s="79" t="s">
        <v>125</v>
      </c>
    </row>
    <row r="71" spans="1:12" ht="13.5" thickBot="1">
      <c r="A71" s="80" t="s">
        <v>131</v>
      </c>
      <c r="B71" s="119">
        <v>4538.882671933079</v>
      </c>
      <c r="C71" s="119">
        <v>5548.611355335381</v>
      </c>
      <c r="D71" s="119">
        <v>4401.0417487738</v>
      </c>
      <c r="E71" s="119">
        <v>5288.8016119359</v>
      </c>
      <c r="F71" s="119">
        <v>6935.20575633905</v>
      </c>
      <c r="G71" s="163">
        <v>2436.25881031884</v>
      </c>
      <c r="H71" s="119">
        <v>3238.578095110451</v>
      </c>
      <c r="I71" s="119">
        <v>3069.90238194945</v>
      </c>
      <c r="J71" s="119">
        <v>3192.05242509975</v>
      </c>
      <c r="K71" s="257">
        <v>3459.65640397375</v>
      </c>
      <c r="L71" s="82" t="s">
        <v>132</v>
      </c>
    </row>
    <row r="72" spans="1:26" s="90" customFormat="1" ht="25.5">
      <c r="A72" s="83" t="s">
        <v>133</v>
      </c>
      <c r="B72" s="164">
        <v>393.42606448451994</v>
      </c>
      <c r="C72" s="164">
        <v>444.7922783793081</v>
      </c>
      <c r="D72" s="164">
        <v>419.7569478679</v>
      </c>
      <c r="E72" s="164">
        <v>565.1503089739999</v>
      </c>
      <c r="F72" s="164">
        <v>564.66372189335</v>
      </c>
      <c r="G72" s="165">
        <v>52.718907278079996</v>
      </c>
      <c r="H72" s="164">
        <v>47.67578746837199</v>
      </c>
      <c r="I72" s="164">
        <v>49.30811196565</v>
      </c>
      <c r="J72" s="164">
        <v>68.17696731995</v>
      </c>
      <c r="K72" s="264">
        <v>115.25570011859999</v>
      </c>
      <c r="L72" s="85" t="s">
        <v>134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12" ht="12.75">
      <c r="A73" s="166" t="s">
        <v>135</v>
      </c>
      <c r="B73" s="167">
        <v>7.40611888832</v>
      </c>
      <c r="C73" s="167">
        <v>7.42953211696</v>
      </c>
      <c r="D73" s="167">
        <v>6.8011656135</v>
      </c>
      <c r="E73" s="167">
        <v>6.7528304264</v>
      </c>
      <c r="F73" s="167">
        <v>10.459389136499999</v>
      </c>
      <c r="G73" s="168">
        <v>27.52938682068</v>
      </c>
      <c r="H73" s="167">
        <v>14.654707143809597</v>
      </c>
      <c r="I73" s="167">
        <v>10.065052713950001</v>
      </c>
      <c r="J73" s="167">
        <v>7.38117518265</v>
      </c>
      <c r="K73" s="269">
        <v>17.1139210205</v>
      </c>
      <c r="L73" s="169" t="s">
        <v>136</v>
      </c>
    </row>
    <row r="74" spans="1:12" ht="13.5" thickBot="1">
      <c r="A74" s="86" t="s">
        <v>137</v>
      </c>
      <c r="B74" s="123">
        <v>386.0199455962</v>
      </c>
      <c r="C74" s="123">
        <v>437.3627462623481</v>
      </c>
      <c r="D74" s="123">
        <v>412.9557822544</v>
      </c>
      <c r="E74" s="123">
        <v>558.3974785476</v>
      </c>
      <c r="F74" s="123">
        <v>554.20433275685</v>
      </c>
      <c r="G74" s="170">
        <v>25.189520457399997</v>
      </c>
      <c r="H74" s="123">
        <v>33.0210803245624</v>
      </c>
      <c r="I74" s="123">
        <v>39.2430592517</v>
      </c>
      <c r="J74" s="123">
        <v>60.7957921373</v>
      </c>
      <c r="K74" s="259">
        <v>98.14177909809999</v>
      </c>
      <c r="L74" s="88" t="s">
        <v>138</v>
      </c>
    </row>
    <row r="75" spans="1:12" ht="25.5">
      <c r="A75" s="89" t="s">
        <v>139</v>
      </c>
      <c r="B75" s="22">
        <v>496.27640570408</v>
      </c>
      <c r="C75" s="22">
        <v>578.7727181897201</v>
      </c>
      <c r="D75" s="22">
        <v>409.1147475552</v>
      </c>
      <c r="E75" s="22">
        <v>512.40526069865</v>
      </c>
      <c r="F75" s="22">
        <v>486.0516696501</v>
      </c>
      <c r="G75" s="171">
        <v>113.40855091219998</v>
      </c>
      <c r="H75" s="22">
        <v>269.2989658450078</v>
      </c>
      <c r="I75" s="22">
        <v>183.32311256375</v>
      </c>
      <c r="J75" s="22">
        <v>267.19748752795</v>
      </c>
      <c r="K75" s="202">
        <v>423.13470533394997</v>
      </c>
      <c r="L75" s="85" t="s">
        <v>140</v>
      </c>
    </row>
    <row r="76" spans="1:12" ht="12.75">
      <c r="A76" s="41" t="s">
        <v>141</v>
      </c>
      <c r="B76" s="116">
        <v>119.94866528228</v>
      </c>
      <c r="C76" s="116">
        <v>200.76789401952</v>
      </c>
      <c r="D76" s="116">
        <v>111.2544204291</v>
      </c>
      <c r="E76" s="116">
        <v>110.6546573487</v>
      </c>
      <c r="F76" s="116">
        <v>124.3143350259</v>
      </c>
      <c r="G76" s="172">
        <v>39.22051692848</v>
      </c>
      <c r="H76" s="116">
        <v>136.7414046170018</v>
      </c>
      <c r="I76" s="116">
        <v>139.595338653</v>
      </c>
      <c r="J76" s="116">
        <v>149.1063113623</v>
      </c>
      <c r="K76" s="256">
        <v>221.23253445409998</v>
      </c>
      <c r="L76" s="43" t="s">
        <v>142</v>
      </c>
    </row>
    <row r="77" spans="1:12" ht="12.75">
      <c r="A77" s="41" t="s">
        <v>143</v>
      </c>
      <c r="B77" s="116">
        <v>118.05194365215999</v>
      </c>
      <c r="C77" s="116">
        <v>118.51971405728</v>
      </c>
      <c r="D77" s="116">
        <v>105.63231478945</v>
      </c>
      <c r="E77" s="116">
        <v>173.2373838038</v>
      </c>
      <c r="F77" s="116">
        <v>147.2785714311</v>
      </c>
      <c r="G77" s="172">
        <v>50.41577723504</v>
      </c>
      <c r="H77" s="116">
        <v>88.7067738565001</v>
      </c>
      <c r="I77" s="116">
        <v>27.68138756775</v>
      </c>
      <c r="J77" s="116">
        <v>71.4402516038</v>
      </c>
      <c r="K77" s="256">
        <v>112.6386084694</v>
      </c>
      <c r="L77" s="43" t="s">
        <v>144</v>
      </c>
    </row>
    <row r="78" spans="1:12" ht="12.75">
      <c r="A78" s="41" t="s">
        <v>145</v>
      </c>
      <c r="B78" s="116">
        <v>4.5743517019599995</v>
      </c>
      <c r="C78" s="116">
        <v>6.678424841120001</v>
      </c>
      <c r="D78" s="116">
        <v>7.71935529525</v>
      </c>
      <c r="E78" s="116">
        <v>6.215720835799999</v>
      </c>
      <c r="F78" s="116">
        <v>12.34626847475</v>
      </c>
      <c r="G78" s="172">
        <v>5.66310983028</v>
      </c>
      <c r="H78" s="116">
        <v>15.153557306949601</v>
      </c>
      <c r="I78" s="116">
        <v>3.7701586782999996</v>
      </c>
      <c r="J78" s="116">
        <v>17.66290525305</v>
      </c>
      <c r="K78" s="256">
        <v>44.69096497845</v>
      </c>
      <c r="L78" s="43" t="s">
        <v>146</v>
      </c>
    </row>
    <row r="79" spans="1:26" s="94" customFormat="1" ht="12.75">
      <c r="A79" s="41" t="s">
        <v>147</v>
      </c>
      <c r="B79" s="116">
        <v>85.7221285228</v>
      </c>
      <c r="C79" s="116">
        <v>51.52843093076</v>
      </c>
      <c r="D79" s="116">
        <v>20.08765897025</v>
      </c>
      <c r="E79" s="116">
        <v>52.65178916705</v>
      </c>
      <c r="F79" s="116">
        <v>25.3314380385</v>
      </c>
      <c r="G79" s="172">
        <v>3.4437839007199997</v>
      </c>
      <c r="H79" s="116">
        <v>1.7802071939637998</v>
      </c>
      <c r="I79" s="116">
        <v>4.7534455106</v>
      </c>
      <c r="J79" s="116">
        <v>14.9919192646</v>
      </c>
      <c r="K79" s="256">
        <v>7.11543447045</v>
      </c>
      <c r="L79" s="43" t="s">
        <v>148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12" ht="12.75">
      <c r="A80" s="41" t="s">
        <v>149</v>
      </c>
      <c r="B80" s="116">
        <v>149.47096150976</v>
      </c>
      <c r="C80" s="116">
        <v>172.35839505664</v>
      </c>
      <c r="D80" s="116">
        <v>137.7065114284</v>
      </c>
      <c r="E80" s="116">
        <v>140.88107181294998</v>
      </c>
      <c r="F80" s="116">
        <v>143.83000554975</v>
      </c>
      <c r="G80" s="172">
        <v>7.1991833628399995</v>
      </c>
      <c r="H80" s="116">
        <v>18.453979254655</v>
      </c>
      <c r="I80" s="116">
        <v>3.4095504079</v>
      </c>
      <c r="J80" s="116">
        <v>10.619804549249999</v>
      </c>
      <c r="K80" s="256">
        <v>32.16325574935</v>
      </c>
      <c r="L80" s="43" t="s">
        <v>150</v>
      </c>
    </row>
    <row r="81" spans="1:12" ht="12.75">
      <c r="A81" s="44" t="s">
        <v>70</v>
      </c>
      <c r="B81" s="116">
        <v>18.508355035119997</v>
      </c>
      <c r="C81" s="116">
        <v>28.9198592844</v>
      </c>
      <c r="D81" s="116">
        <v>26.71448664275</v>
      </c>
      <c r="E81" s="116">
        <v>28.76463773035</v>
      </c>
      <c r="F81" s="116">
        <v>32.9510511301</v>
      </c>
      <c r="G81" s="172">
        <v>7.46617965484</v>
      </c>
      <c r="H81" s="116">
        <v>8.463043615937401</v>
      </c>
      <c r="I81" s="116">
        <v>4.1132317462</v>
      </c>
      <c r="J81" s="116">
        <v>3.37629549495</v>
      </c>
      <c r="K81" s="256">
        <v>5.2939072122</v>
      </c>
      <c r="L81" s="45" t="s">
        <v>71</v>
      </c>
    </row>
    <row r="82" spans="1:12" ht="12.75">
      <c r="A82" s="91" t="s">
        <v>151</v>
      </c>
      <c r="B82" s="124">
        <v>2490.8413531255196</v>
      </c>
      <c r="C82" s="124">
        <v>3357.9315306217354</v>
      </c>
      <c r="D82" s="124">
        <v>2795.4177149664997</v>
      </c>
      <c r="E82" s="124">
        <v>3039.3899211493504</v>
      </c>
      <c r="F82" s="124">
        <v>3418.0483135102</v>
      </c>
      <c r="G82" s="173">
        <v>780.1030014953599</v>
      </c>
      <c r="H82" s="124">
        <v>1647.600969912102</v>
      </c>
      <c r="I82" s="124">
        <v>919.2730079689</v>
      </c>
      <c r="J82" s="124">
        <v>1080.33781898575</v>
      </c>
      <c r="K82" s="260">
        <v>1353.64326684</v>
      </c>
      <c r="L82" s="92" t="s">
        <v>228</v>
      </c>
    </row>
    <row r="83" spans="1:12" ht="12.75" customHeight="1">
      <c r="A83" s="44" t="s">
        <v>153</v>
      </c>
      <c r="B83" s="50">
        <v>1.02243218732</v>
      </c>
      <c r="C83" s="50">
        <v>1.25289334556</v>
      </c>
      <c r="D83" s="50">
        <v>1.3719176239</v>
      </c>
      <c r="E83" s="50">
        <v>1.9164046756</v>
      </c>
      <c r="F83" s="50">
        <v>2.83603379325</v>
      </c>
      <c r="G83" s="156">
        <v>0.77820180736</v>
      </c>
      <c r="H83" s="50">
        <v>1.1385418784817</v>
      </c>
      <c r="I83" s="50">
        <v>0.82859254345</v>
      </c>
      <c r="J83" s="50">
        <v>1.2258036124499998</v>
      </c>
      <c r="K83" s="186">
        <v>1.8995934164</v>
      </c>
      <c r="L83" s="43" t="s">
        <v>154</v>
      </c>
    </row>
    <row r="84" spans="1:12" ht="12.75" customHeight="1">
      <c r="A84" s="44" t="s">
        <v>155</v>
      </c>
      <c r="B84" s="125">
        <v>2.23435839908</v>
      </c>
      <c r="C84" s="125">
        <v>3.9149089635200003</v>
      </c>
      <c r="D84" s="125">
        <v>4.71401595285</v>
      </c>
      <c r="E84" s="125">
        <v>4.477021705149999</v>
      </c>
      <c r="F84" s="125">
        <v>7.2640949594999995</v>
      </c>
      <c r="G84" s="155">
        <v>1.62963365952</v>
      </c>
      <c r="H84" s="42">
        <v>1.0331244113428</v>
      </c>
      <c r="I84" s="42">
        <v>2.1815397543</v>
      </c>
      <c r="J84" s="42">
        <v>9.5913867536</v>
      </c>
      <c r="K84" s="185">
        <v>9.63125293085</v>
      </c>
      <c r="L84" s="43" t="s">
        <v>156</v>
      </c>
    </row>
    <row r="85" spans="1:12" ht="12.75" customHeight="1">
      <c r="A85" s="41" t="s">
        <v>157</v>
      </c>
      <c r="B85" s="42">
        <v>1309.23675368716</v>
      </c>
      <c r="C85" s="42">
        <v>1750.2025033115956</v>
      </c>
      <c r="D85" s="42">
        <v>1540.74577469715</v>
      </c>
      <c r="E85" s="42">
        <v>1655.71461017045</v>
      </c>
      <c r="F85" s="42">
        <v>1855.53162575485</v>
      </c>
      <c r="G85" s="155">
        <v>73.39501973547999</v>
      </c>
      <c r="H85" s="42">
        <v>112.50509350365462</v>
      </c>
      <c r="I85" s="42">
        <v>52.67506521175</v>
      </c>
      <c r="J85" s="42">
        <v>113.02495757199999</v>
      </c>
      <c r="K85" s="185">
        <v>203.51649119944997</v>
      </c>
      <c r="L85" s="43" t="s">
        <v>158</v>
      </c>
    </row>
    <row r="86" spans="1:12" ht="12.75" customHeight="1">
      <c r="A86" s="41" t="s">
        <v>159</v>
      </c>
      <c r="B86" s="42">
        <v>49.75408764476</v>
      </c>
      <c r="C86" s="42">
        <v>60.936212027580005</v>
      </c>
      <c r="D86" s="42">
        <v>40.0969405149</v>
      </c>
      <c r="E86" s="42">
        <v>20.12199416435</v>
      </c>
      <c r="F86" s="42">
        <v>13.64116078505</v>
      </c>
      <c r="G86" s="155">
        <v>5.42866085172</v>
      </c>
      <c r="H86" s="42">
        <v>4.4207563405271</v>
      </c>
      <c r="I86" s="42">
        <v>2.2791650575999998</v>
      </c>
      <c r="J86" s="42">
        <v>3.7664291027</v>
      </c>
      <c r="K86" s="185">
        <v>13.935135285949999</v>
      </c>
      <c r="L86" s="43" t="s">
        <v>160</v>
      </c>
    </row>
    <row r="87" spans="1:12" ht="12.75" customHeight="1">
      <c r="A87" s="41" t="s">
        <v>161</v>
      </c>
      <c r="B87" s="42">
        <v>303.3661869802</v>
      </c>
      <c r="C87" s="42">
        <v>501.5774765622</v>
      </c>
      <c r="D87" s="42">
        <v>296.55687003135</v>
      </c>
      <c r="E87" s="42">
        <v>379.5861144322</v>
      </c>
      <c r="F87" s="42">
        <v>507.26431115645</v>
      </c>
      <c r="G87" s="155">
        <v>470.40928448276</v>
      </c>
      <c r="H87" s="42">
        <v>1281.6138069416927</v>
      </c>
      <c r="I87" s="42">
        <v>685.0759405604499</v>
      </c>
      <c r="J87" s="42">
        <v>782.9711409086</v>
      </c>
      <c r="K87" s="185">
        <v>914.0889077440501</v>
      </c>
      <c r="L87" s="43" t="s">
        <v>162</v>
      </c>
    </row>
    <row r="88" spans="1:12" ht="12.75" customHeight="1">
      <c r="A88" s="41" t="s">
        <v>163</v>
      </c>
      <c r="B88" s="42" t="s">
        <v>0</v>
      </c>
      <c r="C88" s="42" t="s">
        <v>0</v>
      </c>
      <c r="D88" s="42" t="s">
        <v>0</v>
      </c>
      <c r="E88" s="42" t="s">
        <v>0</v>
      </c>
      <c r="F88" s="42" t="s">
        <v>0</v>
      </c>
      <c r="G88" s="155" t="s">
        <v>0</v>
      </c>
      <c r="H88" s="42" t="s">
        <v>0</v>
      </c>
      <c r="I88" s="42" t="s">
        <v>0</v>
      </c>
      <c r="J88" s="42" t="s">
        <v>0</v>
      </c>
      <c r="K88" s="185" t="s">
        <v>0</v>
      </c>
      <c r="L88" s="43" t="s">
        <v>164</v>
      </c>
    </row>
    <row r="89" spans="1:26" s="94" customFormat="1" ht="12.75" customHeight="1">
      <c r="A89" s="41" t="s">
        <v>165</v>
      </c>
      <c r="B89" s="42">
        <v>423.24809613728</v>
      </c>
      <c r="C89" s="42">
        <v>554.4729785909201</v>
      </c>
      <c r="D89" s="42">
        <v>550.2987811885</v>
      </c>
      <c r="E89" s="42">
        <v>648.57190810825</v>
      </c>
      <c r="F89" s="42">
        <v>613.962171892</v>
      </c>
      <c r="G89" s="155">
        <v>20.90616791536</v>
      </c>
      <c r="H89" s="42">
        <v>27.557801060786495</v>
      </c>
      <c r="I89" s="42">
        <v>15.836020251</v>
      </c>
      <c r="J89" s="42">
        <v>24.621251069649997</v>
      </c>
      <c r="K89" s="185">
        <v>33.03466094745</v>
      </c>
      <c r="L89" s="43" t="s">
        <v>166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12" ht="12.75" customHeight="1">
      <c r="A90" s="41" t="s">
        <v>167</v>
      </c>
      <c r="B90" s="42">
        <v>21.124032940399996</v>
      </c>
      <c r="C90" s="42">
        <v>25.002756383320005</v>
      </c>
      <c r="D90" s="42">
        <v>29.00544887755</v>
      </c>
      <c r="E90" s="42">
        <v>31.75568693905</v>
      </c>
      <c r="F90" s="42">
        <v>36.41027897795</v>
      </c>
      <c r="G90" s="155">
        <v>31.33138157864</v>
      </c>
      <c r="H90" s="42">
        <v>7.1503887035027995</v>
      </c>
      <c r="I90" s="42">
        <v>6.7571374665</v>
      </c>
      <c r="J90" s="42">
        <v>12.4703486944</v>
      </c>
      <c r="K90" s="185">
        <v>20.146426546500003</v>
      </c>
      <c r="L90" s="43" t="s">
        <v>168</v>
      </c>
    </row>
    <row r="91" spans="1:26" s="16" customFormat="1" ht="12.75" customHeight="1">
      <c r="A91" s="44" t="s">
        <v>169</v>
      </c>
      <c r="B91" s="125">
        <v>18.246398245239998</v>
      </c>
      <c r="C91" s="125">
        <v>24.06711317252</v>
      </c>
      <c r="D91" s="125">
        <v>21.45741884875</v>
      </c>
      <c r="E91" s="125">
        <v>25.6364914071</v>
      </c>
      <c r="F91" s="125">
        <v>27.573303114749997</v>
      </c>
      <c r="G91" s="174">
        <v>1.59691004108</v>
      </c>
      <c r="H91" s="125">
        <v>1.3508307203649998</v>
      </c>
      <c r="I91" s="125">
        <v>1.67205691045</v>
      </c>
      <c r="J91" s="125">
        <v>1.3743007213</v>
      </c>
      <c r="K91" s="266">
        <v>6.0366702211</v>
      </c>
      <c r="L91" s="43" t="s">
        <v>170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6" customFormat="1" ht="12.75" customHeight="1" thickBot="1">
      <c r="A92" s="44" t="s">
        <v>70</v>
      </c>
      <c r="B92" s="93">
        <v>362.60900690408</v>
      </c>
      <c r="C92" s="93">
        <v>436.50468826452004</v>
      </c>
      <c r="D92" s="93">
        <v>311.17054723154996</v>
      </c>
      <c r="E92" s="93">
        <v>271.6002050449</v>
      </c>
      <c r="F92" s="42">
        <v>353.5648823724</v>
      </c>
      <c r="G92" s="155">
        <v>174.62774142343997</v>
      </c>
      <c r="H92" s="42">
        <v>210.83062635174895</v>
      </c>
      <c r="I92" s="42">
        <v>151.9674902134</v>
      </c>
      <c r="J92" s="42">
        <v>131.29220055105</v>
      </c>
      <c r="K92" s="185">
        <v>151.35412854825</v>
      </c>
      <c r="L92" s="45" t="s">
        <v>71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6" customFormat="1" ht="19.5" thickBot="1">
      <c r="A93" s="17" t="s">
        <v>171</v>
      </c>
      <c r="B93" s="18">
        <v>101.25577815064</v>
      </c>
      <c r="C93" s="18">
        <v>152.61487900176002</v>
      </c>
      <c r="D93" s="18">
        <v>127.26867580225</v>
      </c>
      <c r="E93" s="18">
        <v>130.4516361826</v>
      </c>
      <c r="F93" s="18">
        <v>101.08513678135</v>
      </c>
      <c r="G93" s="140">
        <v>211.20256346256</v>
      </c>
      <c r="H93" s="18">
        <v>283.3232741644928</v>
      </c>
      <c r="I93" s="18">
        <v>256.0687480219</v>
      </c>
      <c r="J93" s="18">
        <v>373.51081887830003</v>
      </c>
      <c r="K93" s="177">
        <v>355.0240393893</v>
      </c>
      <c r="L93" s="65" t="s">
        <v>172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12" ht="29.25" thickBot="1">
      <c r="A94" s="69" t="s">
        <v>173</v>
      </c>
      <c r="B94" s="33">
        <v>22.451142734759998</v>
      </c>
      <c r="C94" s="33">
        <v>24.452703687280003</v>
      </c>
      <c r="D94" s="33">
        <v>23.486610791900002</v>
      </c>
      <c r="E94" s="33">
        <v>20.6008939249</v>
      </c>
      <c r="F94" s="33">
        <v>27.2775215725</v>
      </c>
      <c r="G94" s="95">
        <v>7.132094373799999</v>
      </c>
      <c r="H94" s="33">
        <v>31.263637532001</v>
      </c>
      <c r="I94" s="33">
        <v>10.99139872965</v>
      </c>
      <c r="J94" s="33">
        <v>17.33284344625</v>
      </c>
      <c r="K94" s="67">
        <v>23.1931630513</v>
      </c>
      <c r="L94" s="96" t="s">
        <v>229</v>
      </c>
    </row>
    <row r="95" spans="1:12" ht="15" thickBot="1">
      <c r="A95" s="97" t="s">
        <v>100</v>
      </c>
      <c r="B95" s="33">
        <v>78.80463541588</v>
      </c>
      <c r="C95" s="60">
        <v>128.16217531448</v>
      </c>
      <c r="D95" s="60">
        <v>103.78206501035001</v>
      </c>
      <c r="E95" s="60">
        <v>109.85074225769999</v>
      </c>
      <c r="F95" s="60">
        <v>73.80761520885</v>
      </c>
      <c r="G95" s="158">
        <v>204.07046908876</v>
      </c>
      <c r="H95" s="60">
        <v>252.05963663249176</v>
      </c>
      <c r="I95" s="60">
        <v>245.07734929225</v>
      </c>
      <c r="J95" s="60">
        <v>356.17797543205</v>
      </c>
      <c r="K95" s="188">
        <v>331.830876338</v>
      </c>
      <c r="L95" s="79" t="s">
        <v>125</v>
      </c>
    </row>
    <row r="96" spans="1:12" ht="12.75">
      <c r="A96" s="98" t="s">
        <v>252</v>
      </c>
      <c r="B96" s="22">
        <v>33.24506657064</v>
      </c>
      <c r="C96" s="22">
        <v>80.04151700076</v>
      </c>
      <c r="D96" s="22">
        <v>56.756385706299994</v>
      </c>
      <c r="E96" s="22">
        <v>63.9656666087</v>
      </c>
      <c r="F96" s="22">
        <v>33.377017114299996</v>
      </c>
      <c r="G96" s="171">
        <v>147.62094801068</v>
      </c>
      <c r="H96" s="22">
        <v>217.71519652960487</v>
      </c>
      <c r="I96" s="22">
        <v>191.86043787255002</v>
      </c>
      <c r="J96" s="22">
        <v>222.09107627835</v>
      </c>
      <c r="K96" s="202">
        <v>193.15182877614998</v>
      </c>
      <c r="L96" s="85" t="s">
        <v>253</v>
      </c>
    </row>
    <row r="97" spans="1:12" ht="12.75" customHeight="1">
      <c r="A97" s="41" t="s">
        <v>177</v>
      </c>
      <c r="B97" s="42">
        <v>0.12885215664</v>
      </c>
      <c r="C97" s="42">
        <v>0.10857525032000001</v>
      </c>
      <c r="D97" s="42">
        <v>1.26222612945</v>
      </c>
      <c r="E97" s="42">
        <v>17.246580109099998</v>
      </c>
      <c r="F97" s="42">
        <v>3.19382798055</v>
      </c>
      <c r="G97" s="155">
        <v>92.12933007948</v>
      </c>
      <c r="H97" s="42">
        <v>133.10327130459166</v>
      </c>
      <c r="I97" s="42">
        <v>100.11172036665</v>
      </c>
      <c r="J97" s="42">
        <v>127.7740966763</v>
      </c>
      <c r="K97" s="185">
        <v>126.92993512655</v>
      </c>
      <c r="L97" s="43" t="s">
        <v>178</v>
      </c>
    </row>
    <row r="98" spans="1:12" ht="12.75" customHeight="1">
      <c r="A98" s="41" t="s">
        <v>179</v>
      </c>
      <c r="B98" s="42">
        <v>0.89718934664</v>
      </c>
      <c r="C98" s="42">
        <v>2.2318389938400003</v>
      </c>
      <c r="D98" s="42">
        <v>1.3465486225</v>
      </c>
      <c r="E98" s="42">
        <v>1.0704050986</v>
      </c>
      <c r="F98" s="42">
        <v>0.5314053680999999</v>
      </c>
      <c r="G98" s="155">
        <v>33.469851214319995</v>
      </c>
      <c r="H98" s="42">
        <v>40.9052770572502</v>
      </c>
      <c r="I98" s="42">
        <v>44.2858341951</v>
      </c>
      <c r="J98" s="42">
        <v>51.8000839591</v>
      </c>
      <c r="K98" s="185">
        <v>25.9777194055</v>
      </c>
      <c r="L98" s="43" t="s">
        <v>180</v>
      </c>
    </row>
    <row r="99" spans="1:12" ht="12.75" customHeight="1">
      <c r="A99" s="41" t="s">
        <v>181</v>
      </c>
      <c r="B99" s="42">
        <v>26.45018019204</v>
      </c>
      <c r="C99" s="42">
        <v>32.27865932604001</v>
      </c>
      <c r="D99" s="42">
        <v>34.137754762099995</v>
      </c>
      <c r="E99" s="42">
        <v>33.51341000385</v>
      </c>
      <c r="F99" s="42">
        <v>17.3000364204</v>
      </c>
      <c r="G99" s="155">
        <v>7.2926362963599995</v>
      </c>
      <c r="H99" s="42">
        <v>13.097806124111802</v>
      </c>
      <c r="I99" s="42">
        <v>10.61511159385</v>
      </c>
      <c r="J99" s="42">
        <v>13.38096373205</v>
      </c>
      <c r="K99" s="185">
        <v>15.897551206149998</v>
      </c>
      <c r="L99" s="43" t="s">
        <v>182</v>
      </c>
    </row>
    <row r="100" spans="1:12" ht="12.75" customHeight="1">
      <c r="A100" s="41" t="s">
        <v>183</v>
      </c>
      <c r="B100" s="42">
        <v>5.10182100096</v>
      </c>
      <c r="C100" s="42">
        <v>44.21172666756</v>
      </c>
      <c r="D100" s="42">
        <v>19.12494395865</v>
      </c>
      <c r="E100" s="42">
        <v>11.0316649067</v>
      </c>
      <c r="F100" s="42">
        <v>9.55185860435</v>
      </c>
      <c r="G100" s="155">
        <v>13.00165735908</v>
      </c>
      <c r="H100" s="42">
        <v>28.69203046205021</v>
      </c>
      <c r="I100" s="42">
        <v>35.443503405</v>
      </c>
      <c r="J100" s="42">
        <v>26.9901724204</v>
      </c>
      <c r="K100" s="185">
        <v>21.4902455929</v>
      </c>
      <c r="L100" s="43" t="s">
        <v>184</v>
      </c>
    </row>
    <row r="101" spans="1:12" ht="12.75" customHeight="1">
      <c r="A101" s="41" t="s">
        <v>70</v>
      </c>
      <c r="B101" s="42">
        <v>0.66702387436</v>
      </c>
      <c r="C101" s="42">
        <v>1.210716763</v>
      </c>
      <c r="D101" s="42">
        <v>0.8849122336</v>
      </c>
      <c r="E101" s="42">
        <v>1.10360649045</v>
      </c>
      <c r="F101" s="42">
        <v>2.7998887409</v>
      </c>
      <c r="G101" s="155">
        <v>1.7274730614399998</v>
      </c>
      <c r="H101" s="42">
        <v>1.9168115816009998</v>
      </c>
      <c r="I101" s="42">
        <v>1.40426831195</v>
      </c>
      <c r="J101" s="42">
        <v>2.1457594904999997</v>
      </c>
      <c r="K101" s="185">
        <v>2.8563774450499997</v>
      </c>
      <c r="L101" s="43" t="s">
        <v>71</v>
      </c>
    </row>
    <row r="102" spans="1:12" ht="25.5">
      <c r="A102" s="99" t="s">
        <v>185</v>
      </c>
      <c r="B102" s="70">
        <v>0.46854675755999997</v>
      </c>
      <c r="C102" s="70">
        <v>0.41559405520000003</v>
      </c>
      <c r="D102" s="70">
        <v>0.5887659028000001</v>
      </c>
      <c r="E102" s="70">
        <v>0.54466592485</v>
      </c>
      <c r="F102" s="70">
        <v>0.86208266755</v>
      </c>
      <c r="G102" s="160">
        <v>1.8918894626799998</v>
      </c>
      <c r="H102" s="70">
        <v>0.1765499372476</v>
      </c>
      <c r="I102" s="70">
        <v>2.3553748786499997</v>
      </c>
      <c r="J102" s="70">
        <v>1.2751627427</v>
      </c>
      <c r="K102" s="190">
        <v>2.1531552614500002</v>
      </c>
      <c r="L102" s="100" t="s">
        <v>186</v>
      </c>
    </row>
    <row r="103" spans="1:12" ht="25.5">
      <c r="A103" s="99" t="s">
        <v>187</v>
      </c>
      <c r="B103" s="70">
        <v>0.6268559536</v>
      </c>
      <c r="C103" s="70">
        <v>0.9485081112</v>
      </c>
      <c r="D103" s="70">
        <v>1.6028583535</v>
      </c>
      <c r="E103" s="70">
        <v>2.5267846521</v>
      </c>
      <c r="F103" s="70">
        <v>1.9666835237</v>
      </c>
      <c r="G103" s="160">
        <v>3.27508540364</v>
      </c>
      <c r="H103" s="70">
        <v>8.0687592176625</v>
      </c>
      <c r="I103" s="70">
        <v>3.7395206654499997</v>
      </c>
      <c r="J103" s="70">
        <v>6.61929387345</v>
      </c>
      <c r="K103" s="190">
        <v>13.08865965285</v>
      </c>
      <c r="L103" s="100" t="s">
        <v>188</v>
      </c>
    </row>
    <row r="104" spans="1:12" ht="13.5" thickBot="1">
      <c r="A104" s="55" t="s">
        <v>189</v>
      </c>
      <c r="B104" s="126">
        <v>44.46416613408</v>
      </c>
      <c r="C104" s="126">
        <v>46.756556147320005</v>
      </c>
      <c r="D104" s="126">
        <v>44.83405504775</v>
      </c>
      <c r="E104" s="126">
        <v>42.813625072049994</v>
      </c>
      <c r="F104" s="126">
        <v>37.6018319033</v>
      </c>
      <c r="G104" s="175">
        <v>51.28254621176</v>
      </c>
      <c r="H104" s="126">
        <v>26.099130947976807</v>
      </c>
      <c r="I104" s="126">
        <v>47.122015875600006</v>
      </c>
      <c r="J104" s="126">
        <v>126.19244253755001</v>
      </c>
      <c r="K104" s="267">
        <v>123.43723264755</v>
      </c>
      <c r="L104" s="58" t="s">
        <v>232</v>
      </c>
    </row>
    <row r="105" spans="1:26" s="106" customFormat="1" ht="12.75">
      <c r="A105" s="101" t="s">
        <v>191</v>
      </c>
      <c r="B105" s="102"/>
      <c r="C105" s="102"/>
      <c r="D105" s="102"/>
      <c r="E105" s="102"/>
      <c r="F105" s="103"/>
      <c r="G105" s="103"/>
      <c r="H105" s="103"/>
      <c r="I105" s="103"/>
      <c r="J105" s="103"/>
      <c r="K105" s="103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s="106" customFormat="1" ht="12.75">
      <c r="A106" s="107" t="s">
        <v>255</v>
      </c>
      <c r="B106" s="103"/>
      <c r="C106" s="102"/>
      <c r="D106" s="102"/>
      <c r="E106" s="102"/>
      <c r="F106" s="103"/>
      <c r="G106" s="103"/>
      <c r="H106" s="103"/>
      <c r="I106" s="103"/>
      <c r="J106" s="103"/>
      <c r="K106" s="103"/>
      <c r="L106" s="104" t="s">
        <v>256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s="106" customFormat="1" ht="12.75">
      <c r="A107" s="107" t="s">
        <v>257</v>
      </c>
      <c r="B107" s="103"/>
      <c r="C107" s="102"/>
      <c r="D107" s="102"/>
      <c r="E107" s="102"/>
      <c r="F107" s="103"/>
      <c r="G107" s="103"/>
      <c r="H107" s="103"/>
      <c r="I107" s="103"/>
      <c r="J107" s="103"/>
      <c r="K107" s="103"/>
      <c r="L107" s="104" t="s">
        <v>258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90" s="106" customFormat="1" ht="12.75">
      <c r="A108" s="107" t="s">
        <v>259</v>
      </c>
      <c r="B108" s="105"/>
      <c r="F108" s="105"/>
      <c r="G108" s="105"/>
      <c r="H108" s="105"/>
      <c r="I108" s="105"/>
      <c r="J108" s="105"/>
      <c r="K108" s="105"/>
      <c r="L108" s="104" t="s">
        <v>260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</row>
    <row r="109" spans="1:26" s="16" customFormat="1" ht="12.75">
      <c r="A109" s="107" t="s">
        <v>205</v>
      </c>
      <c r="F109" s="15"/>
      <c r="G109" s="15"/>
      <c r="H109" s="15"/>
      <c r="I109" s="15"/>
      <c r="J109" s="15"/>
      <c r="K109" s="15"/>
      <c r="L109" s="108" t="s">
        <v>243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7" spans="2:11" ht="12.75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</row>
  </sheetData>
  <mergeCells count="3">
    <mergeCell ref="A3:L3"/>
    <mergeCell ref="B4:F4"/>
    <mergeCell ref="G4:K4"/>
  </mergeCells>
  <printOptions horizontalCentered="1" verticalCentered="1"/>
  <pageMargins left="0.15748031496062992" right="0.1968503937007874" top="0" bottom="0" header="0.1968503937007874" footer="0.1968503937007874"/>
  <pageSetup horizontalDpi="600" verticalDpi="600" orientation="landscape" scale="73" r:id="rId3"/>
  <rowBreaks count="2" manualBreakCount="2">
    <brk id="41" max="16383" man="1"/>
    <brk id="7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72"/>
  <sheetViews>
    <sheetView zoomScale="84" zoomScaleNormal="84" zoomScaleSheetLayoutView="100" workbookViewId="0" topLeftCell="A118">
      <selection activeCell="A139" sqref="A139"/>
    </sheetView>
  </sheetViews>
  <sheetFormatPr defaultColWidth="9.140625" defaultRowHeight="12.75"/>
  <cols>
    <col min="1" max="1" width="31.421875" style="109" customWidth="1"/>
    <col min="2" max="6" width="9.140625" style="6" customWidth="1"/>
    <col min="7" max="7" width="10.28125" style="6" bestFit="1" customWidth="1"/>
    <col min="8" max="8" width="9.8515625" style="6" customWidth="1"/>
    <col min="9" max="9" width="10.28125" style="6" bestFit="1" customWidth="1"/>
    <col min="10" max="10" width="10.421875" style="6" customWidth="1"/>
    <col min="11" max="11" width="9.140625" style="6" customWidth="1"/>
    <col min="12" max="12" width="31.421875" style="112" customWidth="1"/>
    <col min="13" max="16384" width="9.140625" style="6" customWidth="1"/>
  </cols>
  <sheetData>
    <row r="1" spans="1:12" ht="18" customHeight="1">
      <c r="A1" s="1" t="s">
        <v>365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113" t="s">
        <v>366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2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137">
        <v>2011</v>
      </c>
      <c r="G5" s="138">
        <v>2007</v>
      </c>
      <c r="H5" s="13">
        <v>2008</v>
      </c>
      <c r="I5" s="13">
        <v>2009</v>
      </c>
      <c r="J5" s="13">
        <v>2010</v>
      </c>
      <c r="K5" s="176">
        <v>2011</v>
      </c>
      <c r="L5" s="14" t="s">
        <v>9</v>
      </c>
    </row>
    <row r="6" spans="1:12" s="16" customFormat="1" ht="19.5" customHeight="1" thickBot="1">
      <c r="A6" s="17" t="s">
        <v>10</v>
      </c>
      <c r="B6" s="18">
        <v>21362.67437429946</v>
      </c>
      <c r="C6" s="18">
        <v>24839.81486608275</v>
      </c>
      <c r="D6" s="18">
        <v>20334.44822212128</v>
      </c>
      <c r="E6" s="18">
        <v>22670.45391829795</v>
      </c>
      <c r="F6" s="18" t="s">
        <v>261</v>
      </c>
      <c r="G6" s="140">
        <v>62691.213076406195</v>
      </c>
      <c r="H6" s="18">
        <v>87457.05215720748</v>
      </c>
      <c r="I6" s="18">
        <v>51936.64404725224</v>
      </c>
      <c r="J6" s="18">
        <v>62749.417437650314</v>
      </c>
      <c r="K6" s="177" t="s">
        <v>261</v>
      </c>
      <c r="L6" s="19" t="s">
        <v>11</v>
      </c>
    </row>
    <row r="7" spans="1:12" ht="17.25" customHeight="1">
      <c r="A7" s="20" t="s">
        <v>12</v>
      </c>
      <c r="B7" s="21">
        <v>11164.754388130319</v>
      </c>
      <c r="C7" s="21">
        <v>12429.898340879252</v>
      </c>
      <c r="D7" s="21">
        <v>9661.15447680032</v>
      </c>
      <c r="E7" s="21">
        <v>11205.35580360063</v>
      </c>
      <c r="F7" s="21" t="s">
        <v>261</v>
      </c>
      <c r="G7" s="154">
        <v>498.87812451817996</v>
      </c>
      <c r="H7" s="21">
        <v>788.6173593575601</v>
      </c>
      <c r="I7" s="21">
        <v>628.58872118482</v>
      </c>
      <c r="J7" s="21">
        <v>343.15897494531</v>
      </c>
      <c r="K7" s="178" t="s">
        <v>261</v>
      </c>
      <c r="L7" s="23" t="s">
        <v>13</v>
      </c>
    </row>
    <row r="8" spans="1:12" ht="17.25" customHeight="1">
      <c r="A8" s="24" t="s">
        <v>14</v>
      </c>
      <c r="B8" s="25">
        <v>10158.072032434799</v>
      </c>
      <c r="C8" s="25">
        <v>12389.9104562985</v>
      </c>
      <c r="D8" s="25">
        <v>10654.29395514848</v>
      </c>
      <c r="E8" s="25">
        <v>11448.291603794562</v>
      </c>
      <c r="F8" s="25" t="s">
        <v>261</v>
      </c>
      <c r="G8" s="148">
        <v>2980.20873505586</v>
      </c>
      <c r="H8" s="25">
        <v>3959.13167194264</v>
      </c>
      <c r="I8" s="25">
        <v>4409.70626276208</v>
      </c>
      <c r="J8" s="25">
        <v>4221.503845973601</v>
      </c>
      <c r="K8" s="179" t="s">
        <v>261</v>
      </c>
      <c r="L8" s="26" t="s">
        <v>15</v>
      </c>
    </row>
    <row r="9" spans="1:12" ht="17.25" customHeight="1">
      <c r="A9" s="24" t="s">
        <v>262</v>
      </c>
      <c r="B9" s="25" t="s">
        <v>0</v>
      </c>
      <c r="C9" s="25" t="s">
        <v>0</v>
      </c>
      <c r="D9" s="25" t="s">
        <v>0</v>
      </c>
      <c r="E9" s="25" t="s">
        <v>0</v>
      </c>
      <c r="F9" s="25" t="s">
        <v>261</v>
      </c>
      <c r="G9" s="148">
        <v>38610.98170314483</v>
      </c>
      <c r="H9" s="25">
        <v>57754.50189468624</v>
      </c>
      <c r="I9" s="25">
        <v>29658.959404462577</v>
      </c>
      <c r="J9" s="25">
        <v>36883.04341629397</v>
      </c>
      <c r="K9" s="179" t="s">
        <v>261</v>
      </c>
      <c r="L9" s="26" t="s">
        <v>263</v>
      </c>
    </row>
    <row r="10" spans="1:12" ht="17.25" customHeight="1" thickBot="1">
      <c r="A10" s="27" t="s">
        <v>244</v>
      </c>
      <c r="B10" s="21">
        <v>39.847953734339995</v>
      </c>
      <c r="C10" s="21">
        <v>20.006068905000003</v>
      </c>
      <c r="D10" s="21">
        <v>18.999790172479997</v>
      </c>
      <c r="E10" s="21">
        <v>16.806510902760003</v>
      </c>
      <c r="F10" s="21" t="s">
        <v>261</v>
      </c>
      <c r="G10" s="180">
        <v>20601.144513687366</v>
      </c>
      <c r="H10" s="181">
        <v>24954.801231221063</v>
      </c>
      <c r="I10" s="181">
        <v>17239.389658842723</v>
      </c>
      <c r="J10" s="21">
        <v>58184.7546167314</v>
      </c>
      <c r="K10" s="178" t="s">
        <v>261</v>
      </c>
      <c r="L10" s="28" t="s">
        <v>245</v>
      </c>
    </row>
    <row r="11" spans="1:12" s="16" customFormat="1" ht="17.25" customHeight="1" thickBot="1">
      <c r="A11" s="29" t="s">
        <v>20</v>
      </c>
      <c r="B11" s="30">
        <v>6549.49881211464</v>
      </c>
      <c r="C11" s="30">
        <v>7085.17536720975</v>
      </c>
      <c r="D11" s="30">
        <v>5860.80385315464</v>
      </c>
      <c r="E11" s="30">
        <v>6413.384889436391</v>
      </c>
      <c r="F11" s="30" t="s">
        <v>261</v>
      </c>
      <c r="G11" s="151">
        <v>242.68358702764</v>
      </c>
      <c r="H11" s="30">
        <v>278.17141691212</v>
      </c>
      <c r="I11" s="30">
        <v>376.14688042634</v>
      </c>
      <c r="J11" s="30">
        <v>125.3788961984</v>
      </c>
      <c r="K11" s="182" t="s">
        <v>261</v>
      </c>
      <c r="L11" s="31" t="s">
        <v>21</v>
      </c>
    </row>
    <row r="12" spans="1:12" ht="19.5" customHeight="1" thickBot="1">
      <c r="A12" s="32" t="s">
        <v>264</v>
      </c>
      <c r="B12" s="33">
        <v>5981.982306923041</v>
      </c>
      <c r="C12" s="33">
        <v>6293.892782639251</v>
      </c>
      <c r="D12" s="33">
        <v>5266.9873003644</v>
      </c>
      <c r="E12" s="33">
        <v>5837.888307642241</v>
      </c>
      <c r="F12" s="33" t="s">
        <v>261</v>
      </c>
      <c r="G12" s="152">
        <v>205.18242100333998</v>
      </c>
      <c r="H12" s="34">
        <v>233.55782357188</v>
      </c>
      <c r="I12" s="34">
        <v>366.11409278638</v>
      </c>
      <c r="J12" s="34">
        <v>103.76834093905</v>
      </c>
      <c r="K12" s="183" t="s">
        <v>261</v>
      </c>
      <c r="L12" s="35" t="s">
        <v>265</v>
      </c>
    </row>
    <row r="13" spans="1:12" ht="15.75" customHeight="1">
      <c r="A13" s="36" t="s">
        <v>24</v>
      </c>
      <c r="B13" s="25">
        <v>5991.40446074472</v>
      </c>
      <c r="C13" s="25">
        <v>6344.39397161475</v>
      </c>
      <c r="D13" s="25">
        <v>5365.98880023128</v>
      </c>
      <c r="E13" s="25">
        <v>5712.1288861496505</v>
      </c>
      <c r="F13" s="22" t="s">
        <v>261</v>
      </c>
      <c r="G13" s="153">
        <v>195.88766845362</v>
      </c>
      <c r="H13" s="37">
        <v>241.13718005544</v>
      </c>
      <c r="I13" s="37">
        <v>358.61404188194</v>
      </c>
      <c r="J13" s="37">
        <v>99.12787848232001</v>
      </c>
      <c r="K13" s="184" t="s">
        <v>261</v>
      </c>
      <c r="L13" s="38" t="s">
        <v>215</v>
      </c>
    </row>
    <row r="14" spans="1:12" ht="12.75">
      <c r="A14" s="39" t="s">
        <v>26</v>
      </c>
      <c r="B14" s="21">
        <v>5664.11373316158</v>
      </c>
      <c r="C14" s="21">
        <v>5898.94674835275</v>
      </c>
      <c r="D14" s="21">
        <v>4932.236653711119</v>
      </c>
      <c r="E14" s="21">
        <v>5319.58514261907</v>
      </c>
      <c r="F14" s="21" t="s">
        <v>261</v>
      </c>
      <c r="G14" s="154">
        <v>191.2742829899</v>
      </c>
      <c r="H14" s="21">
        <v>232.01998788044</v>
      </c>
      <c r="I14" s="21">
        <v>352.9619286931</v>
      </c>
      <c r="J14" s="21">
        <v>92.25354749505</v>
      </c>
      <c r="K14" s="178" t="s">
        <v>261</v>
      </c>
      <c r="L14" s="40" t="s">
        <v>27</v>
      </c>
    </row>
    <row r="15" spans="1:12" ht="12.75">
      <c r="A15" s="41" t="s">
        <v>28</v>
      </c>
      <c r="B15" s="42">
        <v>167.76294008424</v>
      </c>
      <c r="C15" s="42">
        <v>169.40658219975</v>
      </c>
      <c r="D15" s="42">
        <v>133.93550262976</v>
      </c>
      <c r="E15" s="42">
        <v>163.38047267284</v>
      </c>
      <c r="F15" s="42" t="s">
        <v>261</v>
      </c>
      <c r="G15" s="155">
        <v>0.21479877892</v>
      </c>
      <c r="H15" s="42">
        <v>0.21622540795999998</v>
      </c>
      <c r="I15" s="42">
        <v>0.05564192</v>
      </c>
      <c r="J15" s="42">
        <v>0.19656139543</v>
      </c>
      <c r="K15" s="185" t="s">
        <v>261</v>
      </c>
      <c r="L15" s="43" t="s">
        <v>29</v>
      </c>
    </row>
    <row r="16" spans="1:12" ht="12.75">
      <c r="A16" s="41" t="s">
        <v>30</v>
      </c>
      <c r="B16" s="42">
        <v>137.86221396648</v>
      </c>
      <c r="C16" s="42">
        <v>146.6631564525</v>
      </c>
      <c r="D16" s="42">
        <v>130.61412552552</v>
      </c>
      <c r="E16" s="42">
        <v>153.47196353007</v>
      </c>
      <c r="F16" s="42" t="s">
        <v>261</v>
      </c>
      <c r="G16" s="155">
        <v>12.71061911878</v>
      </c>
      <c r="H16" s="42">
        <v>8.46956723584</v>
      </c>
      <c r="I16" s="42">
        <v>17.63994576278</v>
      </c>
      <c r="J16" s="42">
        <v>12.712721891460001</v>
      </c>
      <c r="K16" s="185" t="s">
        <v>261</v>
      </c>
      <c r="L16" s="43" t="s">
        <v>31</v>
      </c>
    </row>
    <row r="17" spans="1:12" ht="12.75">
      <c r="A17" s="41" t="s">
        <v>32</v>
      </c>
      <c r="B17" s="42">
        <v>59.04118161072</v>
      </c>
      <c r="C17" s="42">
        <v>68.37413039325</v>
      </c>
      <c r="D17" s="42">
        <v>54.09295924448</v>
      </c>
      <c r="E17" s="42">
        <v>75.00179286064001</v>
      </c>
      <c r="F17" s="42" t="s">
        <v>261</v>
      </c>
      <c r="G17" s="155">
        <v>0.2527168996</v>
      </c>
      <c r="H17" s="42">
        <v>0.38594451492</v>
      </c>
      <c r="I17" s="42">
        <v>0.44999011751999995</v>
      </c>
      <c r="J17" s="42">
        <v>0.1342390958</v>
      </c>
      <c r="K17" s="185" t="s">
        <v>261</v>
      </c>
      <c r="L17" s="43" t="s">
        <v>33</v>
      </c>
    </row>
    <row r="18" spans="1:12" ht="12.75">
      <c r="A18" s="41" t="s">
        <v>34</v>
      </c>
      <c r="B18" s="42">
        <v>184.16124651306</v>
      </c>
      <c r="C18" s="42">
        <v>212.33987846775003</v>
      </c>
      <c r="D18" s="42">
        <v>61.91074983496</v>
      </c>
      <c r="E18" s="42">
        <v>49.69831466237</v>
      </c>
      <c r="F18" s="42" t="s">
        <v>261</v>
      </c>
      <c r="G18" s="155">
        <v>1.13149916286</v>
      </c>
      <c r="H18" s="42">
        <v>2.2873084978000002</v>
      </c>
      <c r="I18" s="42">
        <v>1.6459123369400002</v>
      </c>
      <c r="J18" s="42">
        <v>1.2776892511800002</v>
      </c>
      <c r="K18" s="185" t="s">
        <v>261</v>
      </c>
      <c r="L18" s="43" t="s">
        <v>35</v>
      </c>
    </row>
    <row r="19" spans="1:12" ht="12.75">
      <c r="A19" s="41" t="s">
        <v>36</v>
      </c>
      <c r="B19" s="42">
        <v>574.1934413327399</v>
      </c>
      <c r="C19" s="42">
        <v>508.90644288450005</v>
      </c>
      <c r="D19" s="42">
        <v>557.44126588072</v>
      </c>
      <c r="E19" s="42">
        <v>534.1353420599501</v>
      </c>
      <c r="F19" s="42" t="s">
        <v>261</v>
      </c>
      <c r="G19" s="155">
        <v>9.9143217976</v>
      </c>
      <c r="H19" s="42">
        <v>65.63333791608</v>
      </c>
      <c r="I19" s="42">
        <v>95.26177695695999</v>
      </c>
      <c r="J19" s="42">
        <v>8.29421864347</v>
      </c>
      <c r="K19" s="185" t="s">
        <v>261</v>
      </c>
      <c r="L19" s="43" t="s">
        <v>37</v>
      </c>
    </row>
    <row r="20" spans="1:12" ht="12.75">
      <c r="A20" s="41" t="s">
        <v>38</v>
      </c>
      <c r="B20" s="42">
        <v>1593.15150674208</v>
      </c>
      <c r="C20" s="42">
        <v>1819.02072411675</v>
      </c>
      <c r="D20" s="42">
        <v>1548.54769414384</v>
      </c>
      <c r="E20" s="42">
        <v>1657.0745815106802</v>
      </c>
      <c r="F20" s="42" t="s">
        <v>261</v>
      </c>
      <c r="G20" s="155">
        <v>13.52681848716</v>
      </c>
      <c r="H20" s="42">
        <v>36.91370818192</v>
      </c>
      <c r="I20" s="42">
        <v>77.09674535038</v>
      </c>
      <c r="J20" s="42">
        <v>6.91327499981</v>
      </c>
      <c r="K20" s="185" t="s">
        <v>261</v>
      </c>
      <c r="L20" s="43" t="s">
        <v>216</v>
      </c>
    </row>
    <row r="21" spans="1:12" ht="12.75">
      <c r="A21" s="41" t="s">
        <v>40</v>
      </c>
      <c r="B21" s="42">
        <v>21.948074053800003</v>
      </c>
      <c r="C21" s="42">
        <v>18.137391250500002</v>
      </c>
      <c r="D21" s="42">
        <v>14.40291441992</v>
      </c>
      <c r="E21" s="42">
        <v>15.763331291930001</v>
      </c>
      <c r="F21" s="42" t="s">
        <v>261</v>
      </c>
      <c r="G21" s="155">
        <v>1.4203134358599998</v>
      </c>
      <c r="H21" s="42">
        <v>1.2698997503199998</v>
      </c>
      <c r="I21" s="42">
        <v>0.29041256858000003</v>
      </c>
      <c r="J21" s="42">
        <v>0.50221564063</v>
      </c>
      <c r="K21" s="185" t="s">
        <v>261</v>
      </c>
      <c r="L21" s="43" t="s">
        <v>41</v>
      </c>
    </row>
    <row r="22" spans="1:12" ht="12.75">
      <c r="A22" s="41" t="s">
        <v>42</v>
      </c>
      <c r="B22" s="42">
        <v>134.3462724687</v>
      </c>
      <c r="C22" s="42">
        <v>167.95237032675</v>
      </c>
      <c r="D22" s="42">
        <v>158.25203752072</v>
      </c>
      <c r="E22" s="42">
        <v>161.19776429349002</v>
      </c>
      <c r="F22" s="42" t="s">
        <v>261</v>
      </c>
      <c r="G22" s="155">
        <v>0.13438244072</v>
      </c>
      <c r="H22" s="42">
        <v>0.11199164636</v>
      </c>
      <c r="I22" s="42" t="s">
        <v>0</v>
      </c>
      <c r="J22" s="42" t="s">
        <v>0</v>
      </c>
      <c r="K22" s="185" t="s">
        <v>261</v>
      </c>
      <c r="L22" s="43" t="s">
        <v>43</v>
      </c>
    </row>
    <row r="23" spans="1:12" ht="12.75">
      <c r="A23" s="41" t="s">
        <v>44</v>
      </c>
      <c r="B23" s="42">
        <v>1289.49664906572</v>
      </c>
      <c r="C23" s="42">
        <v>1200.58033058325</v>
      </c>
      <c r="D23" s="42">
        <v>907.57221191416</v>
      </c>
      <c r="E23" s="42">
        <v>1071.1631124162</v>
      </c>
      <c r="F23" s="42" t="s">
        <v>261</v>
      </c>
      <c r="G23" s="155">
        <v>70.22255992356</v>
      </c>
      <c r="H23" s="42">
        <v>16.929971146000003</v>
      </c>
      <c r="I23" s="42">
        <v>32.035418125599996</v>
      </c>
      <c r="J23" s="42">
        <v>9.70124492248</v>
      </c>
      <c r="K23" s="185" t="s">
        <v>261</v>
      </c>
      <c r="L23" s="43" t="s">
        <v>217</v>
      </c>
    </row>
    <row r="24" spans="1:12" ht="12.75">
      <c r="A24" s="44" t="s">
        <v>46</v>
      </c>
      <c r="B24" s="42">
        <v>3.98134821648</v>
      </c>
      <c r="C24" s="42">
        <v>7.21979694225</v>
      </c>
      <c r="D24" s="42">
        <v>5.14637964464</v>
      </c>
      <c r="E24" s="42">
        <v>6.452170181990001</v>
      </c>
      <c r="F24" s="42" t="s">
        <v>261</v>
      </c>
      <c r="G24" s="155" t="s">
        <v>0</v>
      </c>
      <c r="H24" s="42" t="s">
        <v>0</v>
      </c>
      <c r="I24" s="42">
        <v>0.15267447324</v>
      </c>
      <c r="J24" s="42">
        <v>0.08163358236</v>
      </c>
      <c r="K24" s="185" t="s">
        <v>261</v>
      </c>
      <c r="L24" s="45" t="s">
        <v>47</v>
      </c>
    </row>
    <row r="25" spans="1:12" ht="12.75">
      <c r="A25" s="41" t="s">
        <v>48</v>
      </c>
      <c r="B25" s="42">
        <v>308.6406040251</v>
      </c>
      <c r="C25" s="42">
        <v>339.655909257</v>
      </c>
      <c r="D25" s="42">
        <v>322.87619996424</v>
      </c>
      <c r="E25" s="42">
        <v>297.28164044168</v>
      </c>
      <c r="F25" s="42" t="s">
        <v>261</v>
      </c>
      <c r="G25" s="155">
        <v>14.09843080426</v>
      </c>
      <c r="H25" s="42">
        <v>15.7396521578</v>
      </c>
      <c r="I25" s="42">
        <v>36.62258321946</v>
      </c>
      <c r="J25" s="42">
        <v>16.99140614162</v>
      </c>
      <c r="K25" s="185" t="s">
        <v>261</v>
      </c>
      <c r="L25" s="43" t="s">
        <v>49</v>
      </c>
    </row>
    <row r="26" spans="1:12" ht="12.75">
      <c r="A26" s="41" t="s">
        <v>50</v>
      </c>
      <c r="B26" s="42">
        <v>37.46468224746</v>
      </c>
      <c r="C26" s="42">
        <v>40.08029306625001</v>
      </c>
      <c r="D26" s="42">
        <v>38.18383008023999</v>
      </c>
      <c r="E26" s="42">
        <v>45.84448091815</v>
      </c>
      <c r="F26" s="42" t="s">
        <v>261</v>
      </c>
      <c r="G26" s="155">
        <v>0.39886715462</v>
      </c>
      <c r="H26" s="42">
        <v>0.50330069572</v>
      </c>
      <c r="I26" s="42">
        <v>0.6698452539199999</v>
      </c>
      <c r="J26" s="42">
        <v>3.0472798845100004</v>
      </c>
      <c r="K26" s="185" t="s">
        <v>261</v>
      </c>
      <c r="L26" s="43" t="s">
        <v>51</v>
      </c>
    </row>
    <row r="27" spans="1:12" ht="12.75">
      <c r="A27" s="41" t="s">
        <v>52</v>
      </c>
      <c r="B27" s="42">
        <v>273.34701037482</v>
      </c>
      <c r="C27" s="42">
        <v>240.72415679700003</v>
      </c>
      <c r="D27" s="42">
        <v>207.3150731548</v>
      </c>
      <c r="E27" s="42">
        <v>231.85218994617</v>
      </c>
      <c r="F27" s="42" t="s">
        <v>261</v>
      </c>
      <c r="G27" s="155">
        <v>54.626603295879995</v>
      </c>
      <c r="H27" s="42">
        <v>17.735907634519997</v>
      </c>
      <c r="I27" s="42">
        <v>27.83828550284</v>
      </c>
      <c r="J27" s="42">
        <v>26.90371601202</v>
      </c>
      <c r="K27" s="185" t="s">
        <v>261</v>
      </c>
      <c r="L27" s="43" t="s">
        <v>218</v>
      </c>
    </row>
    <row r="28" spans="1:12" ht="12.75">
      <c r="A28" s="41" t="s">
        <v>54</v>
      </c>
      <c r="B28" s="42">
        <v>151.14272358732</v>
      </c>
      <c r="C28" s="42">
        <v>252.32600012400002</v>
      </c>
      <c r="D28" s="42">
        <v>137.41240809504</v>
      </c>
      <c r="E28" s="42">
        <v>159.46597373972003</v>
      </c>
      <c r="F28" s="42" t="s">
        <v>261</v>
      </c>
      <c r="G28" s="155">
        <v>0.18535983598</v>
      </c>
      <c r="H28" s="42">
        <v>1.14407737236</v>
      </c>
      <c r="I28" s="42">
        <v>1.1559400222799998</v>
      </c>
      <c r="J28" s="42">
        <v>0.08570408071</v>
      </c>
      <c r="K28" s="185" t="s">
        <v>261</v>
      </c>
      <c r="L28" s="43" t="s">
        <v>55</v>
      </c>
    </row>
    <row r="29" spans="1:12" s="16" customFormat="1" ht="25.5">
      <c r="A29" s="46" t="s">
        <v>266</v>
      </c>
      <c r="B29" s="42">
        <v>727.5738388728599</v>
      </c>
      <c r="C29" s="42">
        <v>707.55958549125</v>
      </c>
      <c r="D29" s="42">
        <v>654.53330165808</v>
      </c>
      <c r="E29" s="42">
        <v>697.8020120931901</v>
      </c>
      <c r="F29" s="42" t="s">
        <v>261</v>
      </c>
      <c r="G29" s="155">
        <v>12.4223129613</v>
      </c>
      <c r="H29" s="42">
        <v>64.67835013084</v>
      </c>
      <c r="I29" s="42">
        <v>62.028496099979996</v>
      </c>
      <c r="J29" s="42">
        <v>5.3937806766900005</v>
      </c>
      <c r="K29" s="185" t="s">
        <v>261</v>
      </c>
      <c r="L29" s="47" t="s">
        <v>249</v>
      </c>
    </row>
    <row r="30" spans="1:12" ht="14.25">
      <c r="A30" s="48" t="s">
        <v>58</v>
      </c>
      <c r="B30" s="21">
        <v>327.29072758314004</v>
      </c>
      <c r="C30" s="21">
        <v>445.447223262</v>
      </c>
      <c r="D30" s="21">
        <v>433.75214652016</v>
      </c>
      <c r="E30" s="21">
        <v>392.54374353058006</v>
      </c>
      <c r="F30" s="21" t="s">
        <v>261</v>
      </c>
      <c r="G30" s="154">
        <v>4.613385463719999</v>
      </c>
      <c r="H30" s="21">
        <v>9.117192175000001</v>
      </c>
      <c r="I30" s="21">
        <v>5.65211318884</v>
      </c>
      <c r="J30" s="21">
        <v>6.8743309872700005</v>
      </c>
      <c r="K30" s="178" t="s">
        <v>261</v>
      </c>
      <c r="L30" s="49" t="s">
        <v>59</v>
      </c>
    </row>
    <row r="31" spans="1:12" ht="12.75" customHeight="1">
      <c r="A31" s="44" t="s">
        <v>60</v>
      </c>
      <c r="B31" s="50">
        <v>10.979697116939999</v>
      </c>
      <c r="C31" s="50">
        <v>17.39376812475</v>
      </c>
      <c r="D31" s="50">
        <v>13.55720441712</v>
      </c>
      <c r="E31" s="50">
        <v>20.34917304349</v>
      </c>
      <c r="F31" s="50" t="s">
        <v>261</v>
      </c>
      <c r="G31" s="156">
        <v>3.80743309166</v>
      </c>
      <c r="H31" s="50">
        <v>4.127955196159999</v>
      </c>
      <c r="I31" s="50">
        <v>4.96988065248</v>
      </c>
      <c r="J31" s="50">
        <v>4.39477206791</v>
      </c>
      <c r="K31" s="186" t="s">
        <v>261</v>
      </c>
      <c r="L31" s="45" t="s">
        <v>61</v>
      </c>
    </row>
    <row r="32" spans="1:12" ht="12.75" customHeight="1">
      <c r="A32" s="44" t="s">
        <v>62</v>
      </c>
      <c r="B32" s="42">
        <v>73.58431070694</v>
      </c>
      <c r="C32" s="42">
        <v>83.00602437975</v>
      </c>
      <c r="D32" s="42">
        <v>201.27360887296</v>
      </c>
      <c r="E32" s="42">
        <v>82.69613424088001</v>
      </c>
      <c r="F32" s="42" t="s">
        <v>261</v>
      </c>
      <c r="G32" s="155">
        <v>0.22772043888000001</v>
      </c>
      <c r="H32" s="42">
        <v>2.1746085390400003</v>
      </c>
      <c r="I32" s="42">
        <v>0.16872021192</v>
      </c>
      <c r="J32" s="42">
        <v>0.06386664321</v>
      </c>
      <c r="K32" s="185" t="s">
        <v>261</v>
      </c>
      <c r="L32" s="45" t="s">
        <v>63</v>
      </c>
    </row>
    <row r="33" spans="1:12" s="16" customFormat="1" ht="12.75" customHeight="1">
      <c r="A33" s="41" t="s">
        <v>64</v>
      </c>
      <c r="B33" s="42">
        <v>120.50667917196</v>
      </c>
      <c r="C33" s="42">
        <v>173.0264798745</v>
      </c>
      <c r="D33" s="42">
        <v>84.125985762</v>
      </c>
      <c r="E33" s="42">
        <v>112.69358753518</v>
      </c>
      <c r="F33" s="42" t="s">
        <v>261</v>
      </c>
      <c r="G33" s="155" t="s">
        <v>0</v>
      </c>
      <c r="H33" s="42">
        <v>0.18126459907999998</v>
      </c>
      <c r="I33" s="42">
        <v>0.16215098774</v>
      </c>
      <c r="J33" s="42">
        <v>0.49515428684</v>
      </c>
      <c r="K33" s="185" t="s">
        <v>261</v>
      </c>
      <c r="L33" s="43" t="s">
        <v>65</v>
      </c>
    </row>
    <row r="34" spans="1:12" s="16" customFormat="1" ht="12.75" customHeight="1">
      <c r="A34" s="41" t="s">
        <v>66</v>
      </c>
      <c r="B34" s="42">
        <v>57.995982194279996</v>
      </c>
      <c r="C34" s="42">
        <v>74.930271804</v>
      </c>
      <c r="D34" s="42">
        <v>75.31951763128001</v>
      </c>
      <c r="E34" s="42">
        <v>95.18208015801001</v>
      </c>
      <c r="F34" s="42" t="s">
        <v>261</v>
      </c>
      <c r="G34" s="155">
        <v>0.10566685667999999</v>
      </c>
      <c r="H34" s="42">
        <v>0.27348687355999995</v>
      </c>
      <c r="I34" s="42">
        <v>0.30926474660000003</v>
      </c>
      <c r="J34" s="42">
        <v>0.15919317238</v>
      </c>
      <c r="K34" s="185" t="s">
        <v>261</v>
      </c>
      <c r="L34" s="43" t="s">
        <v>67</v>
      </c>
    </row>
    <row r="35" spans="1:12" ht="12.75" customHeight="1">
      <c r="A35" s="44" t="s">
        <v>68</v>
      </c>
      <c r="B35" s="42">
        <v>34.71992273112</v>
      </c>
      <c r="C35" s="42">
        <v>66.08806362675</v>
      </c>
      <c r="D35" s="42">
        <v>44.02380346312</v>
      </c>
      <c r="E35" s="42">
        <v>56.92603294501001</v>
      </c>
      <c r="F35" s="42" t="s">
        <v>261</v>
      </c>
      <c r="G35" s="155" t="s">
        <v>0</v>
      </c>
      <c r="H35" s="42" t="s">
        <v>0</v>
      </c>
      <c r="I35" s="42" t="s">
        <v>0</v>
      </c>
      <c r="J35" s="42" t="s">
        <v>0</v>
      </c>
      <c r="K35" s="185" t="s">
        <v>261</v>
      </c>
      <c r="L35" s="45" t="s">
        <v>69</v>
      </c>
    </row>
    <row r="36" spans="1:12" ht="12.75" customHeight="1">
      <c r="A36" s="44" t="s">
        <v>70</v>
      </c>
      <c r="B36" s="42">
        <v>29.504135661899998</v>
      </c>
      <c r="C36" s="42">
        <v>31.00261545225</v>
      </c>
      <c r="D36" s="42">
        <v>15.452026373679999</v>
      </c>
      <c r="E36" s="42">
        <v>24.696735608010002</v>
      </c>
      <c r="F36" s="42" t="s">
        <v>261</v>
      </c>
      <c r="G36" s="155">
        <v>0.45093840968</v>
      </c>
      <c r="H36" s="42">
        <v>2.35797570756</v>
      </c>
      <c r="I36" s="42" t="s">
        <v>0</v>
      </c>
      <c r="J36" s="42">
        <v>1.7494652509300002</v>
      </c>
      <c r="K36" s="185" t="s">
        <v>261</v>
      </c>
      <c r="L36" s="51" t="s">
        <v>71</v>
      </c>
    </row>
    <row r="37" spans="1:12" ht="25.5">
      <c r="A37" s="52" t="s">
        <v>72</v>
      </c>
      <c r="B37" s="25">
        <v>316.89479157078</v>
      </c>
      <c r="C37" s="25">
        <v>393.49890758475</v>
      </c>
      <c r="D37" s="25">
        <v>333.4740743412</v>
      </c>
      <c r="E37" s="25">
        <v>516.9038573804801</v>
      </c>
      <c r="F37" s="25" t="s">
        <v>261</v>
      </c>
      <c r="G37" s="148">
        <v>13.27863934144</v>
      </c>
      <c r="H37" s="25">
        <v>1.53783569144</v>
      </c>
      <c r="I37" s="25">
        <v>13.152164093280001</v>
      </c>
      <c r="J37" s="25">
        <v>11.507805464</v>
      </c>
      <c r="K37" s="179" t="s">
        <v>261</v>
      </c>
      <c r="L37" s="53" t="s">
        <v>73</v>
      </c>
    </row>
    <row r="38" spans="1:12" ht="12.75">
      <c r="A38" s="41" t="s">
        <v>74</v>
      </c>
      <c r="B38" s="42">
        <v>14.95189262244</v>
      </c>
      <c r="C38" s="42">
        <v>13.66557704775</v>
      </c>
      <c r="D38" s="42">
        <v>14.33102759296</v>
      </c>
      <c r="E38" s="42">
        <v>15.28124711801</v>
      </c>
      <c r="F38" s="42" t="s">
        <v>261</v>
      </c>
      <c r="G38" s="155">
        <v>0.37347549294</v>
      </c>
      <c r="H38" s="42">
        <v>0.62616307344</v>
      </c>
      <c r="I38" s="42">
        <v>0.21558461903999998</v>
      </c>
      <c r="J38" s="42" t="s">
        <v>0</v>
      </c>
      <c r="K38" s="185" t="s">
        <v>261</v>
      </c>
      <c r="L38" s="43" t="s">
        <v>75</v>
      </c>
    </row>
    <row r="39" spans="1:12" ht="12.75">
      <c r="A39" s="41" t="s">
        <v>76</v>
      </c>
      <c r="B39" s="42">
        <v>301.71649887108</v>
      </c>
      <c r="C39" s="42">
        <v>379.61508122775</v>
      </c>
      <c r="D39" s="42">
        <v>318.95712223648</v>
      </c>
      <c r="E39" s="42">
        <v>500.96128295624004</v>
      </c>
      <c r="F39" s="42" t="s">
        <v>261</v>
      </c>
      <c r="G39" s="155">
        <v>12.905163848499999</v>
      </c>
      <c r="H39" s="42">
        <v>0.911672618</v>
      </c>
      <c r="I39" s="42">
        <v>12.91109547488</v>
      </c>
      <c r="J39" s="42">
        <v>11.497927954269999</v>
      </c>
      <c r="K39" s="185" t="s">
        <v>261</v>
      </c>
      <c r="L39" s="43" t="s">
        <v>77</v>
      </c>
    </row>
    <row r="40" spans="1:12" ht="12.75">
      <c r="A40" s="44" t="s">
        <v>70</v>
      </c>
      <c r="B40" s="42">
        <v>0.22640007726</v>
      </c>
      <c r="C40" s="42">
        <v>0.21824930925000002</v>
      </c>
      <c r="D40" s="42">
        <v>0.18592451176</v>
      </c>
      <c r="E40" s="42">
        <v>0.66132730623</v>
      </c>
      <c r="F40" s="42" t="s">
        <v>261</v>
      </c>
      <c r="G40" s="155" t="s">
        <v>0</v>
      </c>
      <c r="H40" s="42" t="s">
        <v>0</v>
      </c>
      <c r="I40" s="42" t="s">
        <v>0</v>
      </c>
      <c r="J40" s="42" t="s">
        <v>0</v>
      </c>
      <c r="K40" s="185" t="s">
        <v>261</v>
      </c>
      <c r="L40" s="51" t="s">
        <v>71</v>
      </c>
    </row>
    <row r="41" spans="1:12" ht="13.5" thickBot="1">
      <c r="A41" s="55" t="s">
        <v>78</v>
      </c>
      <c r="B41" s="57">
        <v>0.97378219068</v>
      </c>
      <c r="C41" s="57">
        <v>1.44712670175</v>
      </c>
      <c r="D41" s="57">
        <v>1.27657231208</v>
      </c>
      <c r="E41" s="57">
        <v>1.3993076426900002</v>
      </c>
      <c r="F41" s="57" t="s">
        <v>261</v>
      </c>
      <c r="G41" s="157">
        <v>0.629498672</v>
      </c>
      <c r="H41" s="57" t="s">
        <v>0</v>
      </c>
      <c r="I41" s="57" t="s">
        <v>0</v>
      </c>
      <c r="J41" s="57" t="s">
        <v>0</v>
      </c>
      <c r="K41" s="187" t="s">
        <v>261</v>
      </c>
      <c r="L41" s="58" t="s">
        <v>221</v>
      </c>
    </row>
    <row r="42" spans="1:12" ht="15" thickBot="1">
      <c r="A42" s="59" t="s">
        <v>267</v>
      </c>
      <c r="B42" s="60">
        <v>567.5165051916</v>
      </c>
      <c r="C42" s="60">
        <v>791.2825845705</v>
      </c>
      <c r="D42" s="60">
        <v>593.81655279024</v>
      </c>
      <c r="E42" s="60">
        <v>575.49658179415</v>
      </c>
      <c r="F42" s="60" t="s">
        <v>261</v>
      </c>
      <c r="G42" s="158">
        <v>37.5011660243</v>
      </c>
      <c r="H42" s="60">
        <v>44.61359334024</v>
      </c>
      <c r="I42" s="60">
        <v>10.03278763996</v>
      </c>
      <c r="J42" s="60">
        <v>21.61055525935</v>
      </c>
      <c r="K42" s="188" t="s">
        <v>261</v>
      </c>
      <c r="L42" s="61" t="s">
        <v>268</v>
      </c>
    </row>
    <row r="43" spans="1:12" ht="12.75" customHeight="1">
      <c r="A43" s="41" t="s">
        <v>82</v>
      </c>
      <c r="B43" s="42">
        <v>10.76503309188</v>
      </c>
      <c r="C43" s="42">
        <v>10.7336885535</v>
      </c>
      <c r="D43" s="42">
        <v>7.3432346831999995</v>
      </c>
      <c r="E43" s="42">
        <v>11.7996059942</v>
      </c>
      <c r="F43" s="42" t="s">
        <v>261</v>
      </c>
      <c r="G43" s="155">
        <v>0.48738864107999996</v>
      </c>
      <c r="H43" s="42">
        <v>0.06035194444</v>
      </c>
      <c r="I43" s="42">
        <v>0.2793050503</v>
      </c>
      <c r="J43" s="42">
        <v>0.33458448240000005</v>
      </c>
      <c r="K43" s="185" t="s">
        <v>261</v>
      </c>
      <c r="L43" s="43" t="s">
        <v>83</v>
      </c>
    </row>
    <row r="44" spans="1:12" s="16" customFormat="1" ht="12.75" customHeight="1">
      <c r="A44" s="44" t="s">
        <v>84</v>
      </c>
      <c r="B44" s="42">
        <v>1.63548055002</v>
      </c>
      <c r="C44" s="42">
        <v>2.45914206525</v>
      </c>
      <c r="D44" s="42">
        <v>1.6143351172</v>
      </c>
      <c r="E44" s="42">
        <v>1.03879804227</v>
      </c>
      <c r="F44" s="42" t="s">
        <v>261</v>
      </c>
      <c r="G44" s="155" t="s">
        <v>0</v>
      </c>
      <c r="H44" s="42">
        <v>0.10121411400000001</v>
      </c>
      <c r="I44" s="42" t="s">
        <v>0</v>
      </c>
      <c r="J44" s="42" t="s">
        <v>0</v>
      </c>
      <c r="K44" s="185" t="s">
        <v>261</v>
      </c>
      <c r="L44" s="45" t="s">
        <v>85</v>
      </c>
    </row>
    <row r="45" spans="1:12" ht="12.75" customHeight="1">
      <c r="A45" s="41" t="s">
        <v>86</v>
      </c>
      <c r="B45" s="42">
        <v>79.74347196132</v>
      </c>
      <c r="C45" s="42">
        <v>66.95926818525001</v>
      </c>
      <c r="D45" s="42">
        <v>35.10923233272</v>
      </c>
      <c r="E45" s="42">
        <v>38.34269133587001</v>
      </c>
      <c r="F45" s="42" t="s">
        <v>261</v>
      </c>
      <c r="G45" s="155">
        <v>0.10378965211999999</v>
      </c>
      <c r="H45" s="42">
        <v>0.53856719732</v>
      </c>
      <c r="I45" s="42">
        <v>0.35055105124</v>
      </c>
      <c r="J45" s="42">
        <v>1.14590643035</v>
      </c>
      <c r="K45" s="185" t="s">
        <v>261</v>
      </c>
      <c r="L45" s="43" t="s">
        <v>87</v>
      </c>
    </row>
    <row r="46" spans="1:12" s="16" customFormat="1" ht="12.75" customHeight="1">
      <c r="A46" s="44" t="s">
        <v>88</v>
      </c>
      <c r="B46" s="42">
        <v>109.66576351554001</v>
      </c>
      <c r="C46" s="42">
        <v>201.1113548595</v>
      </c>
      <c r="D46" s="42">
        <v>76.84259132887999</v>
      </c>
      <c r="E46" s="42">
        <v>83.56467555260001</v>
      </c>
      <c r="F46" s="42" t="s">
        <v>261</v>
      </c>
      <c r="G46" s="155">
        <v>19.9418227987</v>
      </c>
      <c r="H46" s="42">
        <v>23.23065971732</v>
      </c>
      <c r="I46" s="42">
        <v>1.5751358147</v>
      </c>
      <c r="J46" s="42">
        <v>7.904886831760001</v>
      </c>
      <c r="K46" s="185" t="s">
        <v>261</v>
      </c>
      <c r="L46" s="45" t="s">
        <v>89</v>
      </c>
    </row>
    <row r="47" spans="1:12" ht="12.75" customHeight="1">
      <c r="A47" s="44" t="s">
        <v>90</v>
      </c>
      <c r="B47" s="42">
        <v>31.2312737223</v>
      </c>
      <c r="C47" s="42">
        <v>57.922944912</v>
      </c>
      <c r="D47" s="42">
        <v>33.85013745984</v>
      </c>
      <c r="E47" s="42">
        <v>39.1264653431</v>
      </c>
      <c r="F47" s="42" t="s">
        <v>261</v>
      </c>
      <c r="G47" s="155">
        <v>11.89386223476</v>
      </c>
      <c r="H47" s="42">
        <v>11.050448855680001</v>
      </c>
      <c r="I47" s="42">
        <v>0.9614923776000001</v>
      </c>
      <c r="J47" s="42">
        <v>1.0101823888</v>
      </c>
      <c r="K47" s="185" t="s">
        <v>261</v>
      </c>
      <c r="L47" s="45" t="s">
        <v>91</v>
      </c>
    </row>
    <row r="48" spans="1:12" ht="12.75" customHeight="1" thickBot="1">
      <c r="A48" s="62" t="s">
        <v>92</v>
      </c>
      <c r="B48" s="63">
        <v>7.1847547674</v>
      </c>
      <c r="C48" s="63">
        <v>6.648962733</v>
      </c>
      <c r="D48" s="63">
        <v>5.30487534824</v>
      </c>
      <c r="E48" s="63">
        <v>9.08060199553</v>
      </c>
      <c r="F48" s="63" t="s">
        <v>261</v>
      </c>
      <c r="G48" s="159">
        <v>0.43826375032</v>
      </c>
      <c r="H48" s="63">
        <v>0.51515933648</v>
      </c>
      <c r="I48" s="63">
        <v>1.20540916678</v>
      </c>
      <c r="J48" s="63">
        <v>4.33261049182</v>
      </c>
      <c r="K48" s="189" t="s">
        <v>261</v>
      </c>
      <c r="L48" s="64" t="s">
        <v>224</v>
      </c>
    </row>
    <row r="49" spans="1:12" s="16" customFormat="1" ht="18" customHeight="1" thickBot="1">
      <c r="A49" s="117" t="s">
        <v>94</v>
      </c>
      <c r="B49" s="30">
        <v>3130.79965952262</v>
      </c>
      <c r="C49" s="30">
        <v>3954.65549168475</v>
      </c>
      <c r="D49" s="30">
        <v>2779.6842549996</v>
      </c>
      <c r="E49" s="30">
        <v>3367.2367674823104</v>
      </c>
      <c r="F49" s="21" t="s">
        <v>261</v>
      </c>
      <c r="G49" s="154">
        <v>275.78925740322</v>
      </c>
      <c r="H49" s="21">
        <v>489.39764915192</v>
      </c>
      <c r="I49" s="21">
        <v>186.9430102724</v>
      </c>
      <c r="J49" s="21">
        <v>209.17285100929</v>
      </c>
      <c r="K49" s="178" t="s">
        <v>261</v>
      </c>
      <c r="L49" s="118" t="s">
        <v>95</v>
      </c>
    </row>
    <row r="50" spans="1:12" ht="15" thickBot="1">
      <c r="A50" s="66" t="s">
        <v>12</v>
      </c>
      <c r="B50" s="33">
        <v>2618.48361593994</v>
      </c>
      <c r="C50" s="33">
        <v>3020.73278900175</v>
      </c>
      <c r="D50" s="33">
        <v>2381.00823444224</v>
      </c>
      <c r="E50" s="33">
        <v>2867.55965738472</v>
      </c>
      <c r="F50" s="33" t="s">
        <v>261</v>
      </c>
      <c r="G50" s="95">
        <v>265.33176717189997</v>
      </c>
      <c r="H50" s="33">
        <v>470.69875725796004</v>
      </c>
      <c r="I50" s="33">
        <v>181.59813785532</v>
      </c>
      <c r="J50" s="33">
        <v>173.23248540668</v>
      </c>
      <c r="K50" s="67" t="s">
        <v>261</v>
      </c>
      <c r="L50" s="68" t="s">
        <v>13</v>
      </c>
    </row>
    <row r="51" spans="1:12" ht="12.75">
      <c r="A51" s="41" t="s">
        <v>96</v>
      </c>
      <c r="B51" s="42">
        <v>200.23623703896</v>
      </c>
      <c r="C51" s="42">
        <v>346.22480769525004</v>
      </c>
      <c r="D51" s="42">
        <v>173.5876460812</v>
      </c>
      <c r="E51" s="42">
        <v>273.66367073501004</v>
      </c>
      <c r="F51" s="42" t="s">
        <v>261</v>
      </c>
      <c r="G51" s="155">
        <v>0.9278577539</v>
      </c>
      <c r="H51" s="42">
        <v>1.6205591238400001</v>
      </c>
      <c r="I51" s="42">
        <v>1.46031175754</v>
      </c>
      <c r="J51" s="42">
        <v>0.69195676758</v>
      </c>
      <c r="K51" s="185" t="s">
        <v>261</v>
      </c>
      <c r="L51" s="43" t="s">
        <v>97</v>
      </c>
    </row>
    <row r="52" spans="1:12" ht="13.5" thickBot="1">
      <c r="A52" s="41" t="s">
        <v>98</v>
      </c>
      <c r="B52" s="42">
        <v>2418.24737890098</v>
      </c>
      <c r="C52" s="42">
        <v>2674.5079813065</v>
      </c>
      <c r="D52" s="42">
        <v>2207.4205883610402</v>
      </c>
      <c r="E52" s="42">
        <v>2593.8959866497103</v>
      </c>
      <c r="F52" s="42" t="s">
        <v>261</v>
      </c>
      <c r="G52" s="155">
        <v>264.40390941799996</v>
      </c>
      <c r="H52" s="42">
        <v>469.07819813412</v>
      </c>
      <c r="I52" s="42">
        <v>180.13782609778</v>
      </c>
      <c r="J52" s="42">
        <v>172.54052863910002</v>
      </c>
      <c r="K52" s="185" t="s">
        <v>261</v>
      </c>
      <c r="L52" s="43" t="s">
        <v>225</v>
      </c>
    </row>
    <row r="53" spans="1:12" ht="15" thickBot="1">
      <c r="A53" s="69" t="s">
        <v>100</v>
      </c>
      <c r="B53" s="33">
        <v>512.31604358268</v>
      </c>
      <c r="C53" s="33">
        <v>933.9227026830001</v>
      </c>
      <c r="D53" s="33">
        <v>398.67602055736</v>
      </c>
      <c r="E53" s="33">
        <v>499.67711009759</v>
      </c>
      <c r="F53" s="33" t="s">
        <v>261</v>
      </c>
      <c r="G53" s="95">
        <v>10.45749023132</v>
      </c>
      <c r="H53" s="33">
        <v>18.69889189396</v>
      </c>
      <c r="I53" s="33">
        <v>5.34487241708</v>
      </c>
      <c r="J53" s="33">
        <v>35.94036560261</v>
      </c>
      <c r="K53" s="67" t="s">
        <v>261</v>
      </c>
      <c r="L53" s="68" t="s">
        <v>101</v>
      </c>
    </row>
    <row r="54" spans="1:12" ht="25.5">
      <c r="A54" s="52" t="s">
        <v>102</v>
      </c>
      <c r="B54" s="70">
        <v>502.56048014832004</v>
      </c>
      <c r="C54" s="70">
        <v>919.6583301045</v>
      </c>
      <c r="D54" s="70">
        <v>387.56409751488</v>
      </c>
      <c r="E54" s="70">
        <v>477.72905873133004</v>
      </c>
      <c r="F54" s="70" t="s">
        <v>261</v>
      </c>
      <c r="G54" s="160">
        <v>10.254896810619998</v>
      </c>
      <c r="H54" s="70">
        <v>18.66055355332</v>
      </c>
      <c r="I54" s="70">
        <v>4.97557699404</v>
      </c>
      <c r="J54" s="70">
        <v>35.927867600380004</v>
      </c>
      <c r="K54" s="190" t="s">
        <v>261</v>
      </c>
      <c r="L54" s="53" t="s">
        <v>103</v>
      </c>
    </row>
    <row r="55" spans="1:12" ht="12.75" customHeight="1">
      <c r="A55" s="41" t="s">
        <v>104</v>
      </c>
      <c r="B55" s="42">
        <v>53.49576654564</v>
      </c>
      <c r="C55" s="42">
        <v>61.212443013000005</v>
      </c>
      <c r="D55" s="42">
        <v>21.826732954</v>
      </c>
      <c r="E55" s="42">
        <v>54.09880490061</v>
      </c>
      <c r="F55" s="42" t="s">
        <v>261</v>
      </c>
      <c r="G55" s="155" t="s">
        <v>0</v>
      </c>
      <c r="H55" s="42">
        <v>0.24055407491999997</v>
      </c>
      <c r="I55" s="42" t="s">
        <v>0</v>
      </c>
      <c r="J55" s="42">
        <v>0.08668239791</v>
      </c>
      <c r="K55" s="185" t="s">
        <v>261</v>
      </c>
      <c r="L55" s="43" t="s">
        <v>105</v>
      </c>
    </row>
    <row r="56" spans="1:12" ht="12.75" customHeight="1">
      <c r="A56" s="44" t="s">
        <v>106</v>
      </c>
      <c r="B56" s="42">
        <v>0.1250259615</v>
      </c>
      <c r="C56" s="42" t="s">
        <v>0</v>
      </c>
      <c r="D56" s="42">
        <v>0.12573332304</v>
      </c>
      <c r="E56" s="42">
        <v>0.13171567207</v>
      </c>
      <c r="F56" s="42" t="s">
        <v>261</v>
      </c>
      <c r="G56" s="155" t="s">
        <v>0</v>
      </c>
      <c r="H56" s="42" t="s">
        <v>0</v>
      </c>
      <c r="I56" s="42" t="s">
        <v>0</v>
      </c>
      <c r="J56" s="42" t="s">
        <v>0</v>
      </c>
      <c r="K56" s="185" t="s">
        <v>261</v>
      </c>
      <c r="L56" s="45" t="s">
        <v>107</v>
      </c>
    </row>
    <row r="57" spans="1:12" ht="12.75" customHeight="1">
      <c r="A57" s="41" t="s">
        <v>108</v>
      </c>
      <c r="B57" s="42">
        <v>217.2405466821</v>
      </c>
      <c r="C57" s="42">
        <v>604.35857290275</v>
      </c>
      <c r="D57" s="42">
        <v>271.63315434632</v>
      </c>
      <c r="E57" s="42">
        <v>258.42187517659005</v>
      </c>
      <c r="F57" s="42" t="s">
        <v>261</v>
      </c>
      <c r="G57" s="155">
        <v>0.37564909822</v>
      </c>
      <c r="H57" s="42">
        <v>18.21055150172</v>
      </c>
      <c r="I57" s="42">
        <v>1.22217129518</v>
      </c>
      <c r="J57" s="42">
        <v>35.829309130460004</v>
      </c>
      <c r="K57" s="185" t="s">
        <v>261</v>
      </c>
      <c r="L57" s="43" t="s">
        <v>109</v>
      </c>
    </row>
    <row r="58" spans="1:12" ht="12.75" customHeight="1">
      <c r="A58" s="44" t="s">
        <v>110</v>
      </c>
      <c r="B58" s="42">
        <v>19.71598265556</v>
      </c>
      <c r="C58" s="42">
        <v>19.13759799525</v>
      </c>
      <c r="D58" s="42">
        <v>17.40486091968</v>
      </c>
      <c r="E58" s="42">
        <v>15.02874876421</v>
      </c>
      <c r="F58" s="42" t="s">
        <v>261</v>
      </c>
      <c r="G58" s="155" t="s">
        <v>0</v>
      </c>
      <c r="H58" s="42" t="s">
        <v>0</v>
      </c>
      <c r="I58" s="42" t="s">
        <v>0</v>
      </c>
      <c r="J58" s="42" t="s">
        <v>0</v>
      </c>
      <c r="K58" s="185" t="s">
        <v>261</v>
      </c>
      <c r="L58" s="45" t="s">
        <v>226</v>
      </c>
    </row>
    <row r="59" spans="1:12" ht="12.75" customHeight="1">
      <c r="A59" s="44" t="s">
        <v>112</v>
      </c>
      <c r="B59" s="42">
        <v>1.25892596706</v>
      </c>
      <c r="C59" s="42">
        <v>1.4136385747500002</v>
      </c>
      <c r="D59" s="42">
        <v>1.97159065272</v>
      </c>
      <c r="E59" s="42">
        <v>1.4991034482600003</v>
      </c>
      <c r="F59" s="42" t="s">
        <v>261</v>
      </c>
      <c r="G59" s="155" t="s">
        <v>0</v>
      </c>
      <c r="H59" s="42" t="s">
        <v>0</v>
      </c>
      <c r="I59" s="42" t="s">
        <v>0</v>
      </c>
      <c r="J59" s="42" t="s">
        <v>0</v>
      </c>
      <c r="K59" s="185" t="s">
        <v>261</v>
      </c>
      <c r="L59" s="45" t="s">
        <v>113</v>
      </c>
    </row>
    <row r="60" spans="1:12" ht="12.75" customHeight="1">
      <c r="A60" s="44" t="s">
        <v>114</v>
      </c>
      <c r="B60" s="42">
        <v>202.57003736526</v>
      </c>
      <c r="C60" s="42">
        <v>219.44075982975</v>
      </c>
      <c r="D60" s="42">
        <v>63.37488321424</v>
      </c>
      <c r="E60" s="42">
        <v>137.70794500167</v>
      </c>
      <c r="F60" s="42" t="s">
        <v>261</v>
      </c>
      <c r="G60" s="155">
        <v>9.73257169896</v>
      </c>
      <c r="H60" s="42" t="s">
        <v>0</v>
      </c>
      <c r="I60" s="42">
        <v>3.588556078</v>
      </c>
      <c r="J60" s="42" t="s">
        <v>0</v>
      </c>
      <c r="K60" s="185" t="s">
        <v>261</v>
      </c>
      <c r="L60" s="45" t="s">
        <v>115</v>
      </c>
    </row>
    <row r="61" spans="1:12" ht="12.75" customHeight="1">
      <c r="A61" s="41" t="s">
        <v>70</v>
      </c>
      <c r="B61" s="54">
        <v>8.1541949712</v>
      </c>
      <c r="C61" s="54">
        <v>14.06976282225</v>
      </c>
      <c r="D61" s="54">
        <v>11.22714210488</v>
      </c>
      <c r="E61" s="54">
        <v>10.84086576792</v>
      </c>
      <c r="F61" s="42" t="s">
        <v>261</v>
      </c>
      <c r="G61" s="155">
        <v>0.1350387566</v>
      </c>
      <c r="H61" s="42">
        <v>0.16301250692</v>
      </c>
      <c r="I61" s="42">
        <v>0.12216531298</v>
      </c>
      <c r="J61" s="42" t="s">
        <v>0</v>
      </c>
      <c r="K61" s="185" t="s">
        <v>261</v>
      </c>
      <c r="L61" s="43" t="s">
        <v>71</v>
      </c>
    </row>
    <row r="62" spans="1:12" ht="13.5" thickBot="1">
      <c r="A62" s="24" t="s">
        <v>116</v>
      </c>
      <c r="B62" s="42">
        <v>9.755563434359999</v>
      </c>
      <c r="C62" s="42">
        <v>14.264372578500002</v>
      </c>
      <c r="D62" s="42">
        <v>11.111923042479999</v>
      </c>
      <c r="E62" s="42">
        <v>21.94805136626</v>
      </c>
      <c r="F62" s="42" t="s">
        <v>261</v>
      </c>
      <c r="G62" s="161">
        <v>0.2025934207</v>
      </c>
      <c r="H62" s="71" t="s">
        <v>0</v>
      </c>
      <c r="I62" s="71">
        <v>0.36929542303999996</v>
      </c>
      <c r="J62" s="71" t="s">
        <v>0</v>
      </c>
      <c r="K62" s="191" t="s">
        <v>261</v>
      </c>
      <c r="L62" s="53" t="s">
        <v>227</v>
      </c>
    </row>
    <row r="63" spans="1:12" ht="15.75" customHeight="1" thickBot="1">
      <c r="A63" s="17" t="s">
        <v>118</v>
      </c>
      <c r="B63" s="18">
        <v>656.15782548582</v>
      </c>
      <c r="C63" s="18">
        <v>647.484425901</v>
      </c>
      <c r="D63" s="18">
        <v>489.24354760008003</v>
      </c>
      <c r="E63" s="18">
        <v>593.47161098353</v>
      </c>
      <c r="F63" s="18" t="s">
        <v>261</v>
      </c>
      <c r="G63" s="140">
        <v>22.84344117572</v>
      </c>
      <c r="H63" s="18">
        <v>81.57004631152</v>
      </c>
      <c r="I63" s="18">
        <v>26.389623772300002</v>
      </c>
      <c r="J63" s="18">
        <v>44.38343171407</v>
      </c>
      <c r="K63" s="177" t="s">
        <v>261</v>
      </c>
      <c r="L63" s="65" t="s">
        <v>119</v>
      </c>
    </row>
    <row r="64" spans="1:12" ht="15.75" customHeight="1" thickBot="1">
      <c r="A64" s="66" t="s">
        <v>12</v>
      </c>
      <c r="B64" s="33">
        <v>654.9498297561</v>
      </c>
      <c r="C64" s="33">
        <v>647.3606864535001</v>
      </c>
      <c r="D64" s="33">
        <v>488.96841865560003</v>
      </c>
      <c r="E64" s="33">
        <v>593.2465323183301</v>
      </c>
      <c r="F64" s="33" t="s">
        <v>261</v>
      </c>
      <c r="G64" s="95">
        <v>22.553974115419997</v>
      </c>
      <c r="H64" s="33">
        <v>50.651650857519996</v>
      </c>
      <c r="I64" s="33">
        <v>26.38660867576</v>
      </c>
      <c r="J64" s="33">
        <v>44.368735992130006</v>
      </c>
      <c r="K64" s="67" t="s">
        <v>261</v>
      </c>
      <c r="L64" s="72" t="s">
        <v>120</v>
      </c>
    </row>
    <row r="65" spans="1:12" ht="12.75" customHeight="1">
      <c r="A65" s="41" t="s">
        <v>121</v>
      </c>
      <c r="B65" s="42">
        <v>568.16429298096</v>
      </c>
      <c r="C65" s="42">
        <v>524.2455448200001</v>
      </c>
      <c r="D65" s="42">
        <v>444.53784603696</v>
      </c>
      <c r="E65" s="42">
        <v>532.68676967904</v>
      </c>
      <c r="F65" s="42" t="s">
        <v>261</v>
      </c>
      <c r="G65" s="155">
        <v>21.587252581399998</v>
      </c>
      <c r="H65" s="42">
        <v>41.11730368648</v>
      </c>
      <c r="I65" s="42">
        <v>26.2611604895</v>
      </c>
      <c r="J65" s="42">
        <v>44.24564621842</v>
      </c>
      <c r="K65" s="185" t="s">
        <v>261</v>
      </c>
      <c r="L65" s="43" t="s">
        <v>122</v>
      </c>
    </row>
    <row r="66" spans="1:12" s="16" customFormat="1" ht="12.75" customHeight="1" thickBot="1">
      <c r="A66" s="41" t="s">
        <v>123</v>
      </c>
      <c r="B66" s="42">
        <v>86.78553677514</v>
      </c>
      <c r="C66" s="42">
        <v>123.11514163350002</v>
      </c>
      <c r="D66" s="42">
        <v>44.43057261864</v>
      </c>
      <c r="E66" s="42">
        <v>60.55976263929001</v>
      </c>
      <c r="F66" s="42" t="s">
        <v>261</v>
      </c>
      <c r="G66" s="155">
        <v>0.9667215340199999</v>
      </c>
      <c r="H66" s="42">
        <v>9.53434717104</v>
      </c>
      <c r="I66" s="42">
        <v>0.12544818626</v>
      </c>
      <c r="J66" s="42">
        <v>0.12308977371</v>
      </c>
      <c r="K66" s="185" t="s">
        <v>261</v>
      </c>
      <c r="L66" s="43" t="s">
        <v>124</v>
      </c>
    </row>
    <row r="67" spans="1:12" ht="17.25" customHeight="1" thickBot="1">
      <c r="A67" s="69" t="s">
        <v>100</v>
      </c>
      <c r="B67" s="33">
        <v>1.20799572972</v>
      </c>
      <c r="C67" s="33">
        <v>0.12373944750000002</v>
      </c>
      <c r="D67" s="33">
        <v>0.27512894448</v>
      </c>
      <c r="E67" s="33">
        <v>0.22507866520000003</v>
      </c>
      <c r="F67" s="33" t="s">
        <v>261</v>
      </c>
      <c r="G67" s="95">
        <v>0.2894670603</v>
      </c>
      <c r="H67" s="33">
        <v>30.918395454</v>
      </c>
      <c r="I67" s="33" t="s">
        <v>0</v>
      </c>
      <c r="J67" s="33" t="s">
        <v>0</v>
      </c>
      <c r="K67" s="67" t="s">
        <v>261</v>
      </c>
      <c r="L67" s="73" t="s">
        <v>125</v>
      </c>
    </row>
    <row r="68" spans="1:12" s="16" customFormat="1" ht="19.5" thickBot="1">
      <c r="A68" s="74" t="s">
        <v>126</v>
      </c>
      <c r="B68" s="18">
        <v>10805.72309150016</v>
      </c>
      <c r="C68" s="18">
        <v>12932.952268664252</v>
      </c>
      <c r="D68" s="18">
        <v>11010.07426623832</v>
      </c>
      <c r="E68" s="18">
        <v>12039.00735118276</v>
      </c>
      <c r="F68" s="18" t="s">
        <v>261</v>
      </c>
      <c r="G68" s="140">
        <v>2892.0117262269196</v>
      </c>
      <c r="H68" s="18">
        <v>3807.4779534499203</v>
      </c>
      <c r="I68" s="18">
        <v>4342.241182450381</v>
      </c>
      <c r="J68" s="18">
        <v>4080.41722507761</v>
      </c>
      <c r="K68" s="177" t="s">
        <v>261</v>
      </c>
      <c r="L68" s="75" t="s">
        <v>127</v>
      </c>
    </row>
    <row r="69" spans="1:12" ht="15" thickBot="1">
      <c r="A69" s="66" t="s">
        <v>128</v>
      </c>
      <c r="B69" s="33">
        <v>1822.6758867417</v>
      </c>
      <c r="C69" s="33">
        <v>2384.4404120242502</v>
      </c>
      <c r="D69" s="33">
        <v>1457.3441759447999</v>
      </c>
      <c r="E69" s="33">
        <v>1803.71542150597</v>
      </c>
      <c r="F69" s="33" t="s">
        <v>261</v>
      </c>
      <c r="G69" s="95">
        <v>2.77329097958</v>
      </c>
      <c r="H69" s="33">
        <v>3.2418004643600002</v>
      </c>
      <c r="I69" s="33">
        <v>7.35752412636</v>
      </c>
      <c r="J69" s="33">
        <v>5.46353119906</v>
      </c>
      <c r="K69" s="67" t="s">
        <v>261</v>
      </c>
      <c r="L69" s="76" t="s">
        <v>129</v>
      </c>
    </row>
    <row r="70" spans="1:12" ht="15" thickBot="1">
      <c r="A70" s="77" t="s">
        <v>130</v>
      </c>
      <c r="B70" s="78">
        <v>8983.04720475846</v>
      </c>
      <c r="C70" s="78">
        <v>10548.511856640001</v>
      </c>
      <c r="D70" s="78">
        <v>9552.73009029352</v>
      </c>
      <c r="E70" s="78">
        <v>10235.29192967679</v>
      </c>
      <c r="F70" s="78" t="s">
        <v>261</v>
      </c>
      <c r="G70" s="162">
        <v>2889.2384352473396</v>
      </c>
      <c r="H70" s="78">
        <v>3804.23615298556</v>
      </c>
      <c r="I70" s="78">
        <v>4334.88365832402</v>
      </c>
      <c r="J70" s="78">
        <v>4074.95369387855</v>
      </c>
      <c r="K70" s="192" t="s">
        <v>261</v>
      </c>
      <c r="L70" s="79" t="s">
        <v>125</v>
      </c>
    </row>
    <row r="71" spans="1:12" ht="13.5" thickBot="1">
      <c r="A71" s="80" t="s">
        <v>131</v>
      </c>
      <c r="B71" s="81">
        <v>2764.4179782424203</v>
      </c>
      <c r="C71" s="81">
        <v>3216.914839593</v>
      </c>
      <c r="D71" s="81">
        <v>2818.25756095208</v>
      </c>
      <c r="E71" s="81">
        <v>3062.04751211303</v>
      </c>
      <c r="F71" s="81" t="s">
        <v>261</v>
      </c>
      <c r="G71" s="193">
        <v>1666.13851766164</v>
      </c>
      <c r="H71" s="81">
        <v>2175.5891453663603</v>
      </c>
      <c r="I71" s="81">
        <v>1980.1233246089198</v>
      </c>
      <c r="J71" s="81">
        <v>1894.38675645433</v>
      </c>
      <c r="K71" s="194" t="s">
        <v>261</v>
      </c>
      <c r="L71" s="82" t="s">
        <v>132</v>
      </c>
    </row>
    <row r="72" spans="1:12" s="15" customFormat="1" ht="25.5">
      <c r="A72" s="83" t="s">
        <v>133</v>
      </c>
      <c r="B72" s="84">
        <v>664.99328595204</v>
      </c>
      <c r="C72" s="84">
        <v>784.3684802242501</v>
      </c>
      <c r="D72" s="84">
        <v>387.96756923704</v>
      </c>
      <c r="E72" s="84">
        <v>586.65063203583</v>
      </c>
      <c r="F72" s="84" t="s">
        <v>261</v>
      </c>
      <c r="G72" s="195">
        <v>179.69534652014</v>
      </c>
      <c r="H72" s="84">
        <v>256.43069605616</v>
      </c>
      <c r="I72" s="84">
        <v>322.46345168173997</v>
      </c>
      <c r="J72" s="84">
        <v>243.11220504491</v>
      </c>
      <c r="K72" s="196" t="s">
        <v>261</v>
      </c>
      <c r="L72" s="85" t="s">
        <v>134</v>
      </c>
    </row>
    <row r="73" spans="1:12" s="5" customFormat="1" ht="12.75">
      <c r="A73" s="166" t="s">
        <v>135</v>
      </c>
      <c r="B73" s="197">
        <v>389.93388687972003</v>
      </c>
      <c r="C73" s="197">
        <v>218.69923808024998</v>
      </c>
      <c r="D73" s="197">
        <v>122.71166490752</v>
      </c>
      <c r="E73" s="197">
        <v>108.77686293268</v>
      </c>
      <c r="F73" s="197" t="s">
        <v>261</v>
      </c>
      <c r="G73" s="198">
        <v>138.50598517953998</v>
      </c>
      <c r="H73" s="197">
        <v>128.43747106876</v>
      </c>
      <c r="I73" s="197">
        <v>93.31390635304</v>
      </c>
      <c r="J73" s="197">
        <v>112.52226035283</v>
      </c>
      <c r="K73" s="199" t="s">
        <v>261</v>
      </c>
      <c r="L73" s="169" t="s">
        <v>136</v>
      </c>
    </row>
    <row r="74" spans="1:12" s="5" customFormat="1" ht="13.5" thickBot="1">
      <c r="A74" s="86" t="s">
        <v>137</v>
      </c>
      <c r="B74" s="87">
        <v>275.05939907232</v>
      </c>
      <c r="C74" s="87">
        <v>565.669242144</v>
      </c>
      <c r="D74" s="87">
        <v>265.25590432952</v>
      </c>
      <c r="E74" s="87">
        <v>477.87376910315</v>
      </c>
      <c r="F74" s="87" t="s">
        <v>261</v>
      </c>
      <c r="G74" s="200">
        <v>41.1893613406</v>
      </c>
      <c r="H74" s="87">
        <v>127.9932249874</v>
      </c>
      <c r="I74" s="87">
        <v>229.14954532870001</v>
      </c>
      <c r="J74" s="87">
        <v>130.58994469208</v>
      </c>
      <c r="K74" s="201" t="s">
        <v>261</v>
      </c>
      <c r="L74" s="88" t="s">
        <v>138</v>
      </c>
    </row>
    <row r="75" spans="1:12" s="5" customFormat="1" ht="25.5">
      <c r="A75" s="89" t="s">
        <v>139</v>
      </c>
      <c r="B75" s="22">
        <v>989.5584828178801</v>
      </c>
      <c r="C75" s="22">
        <v>1182.8716163685</v>
      </c>
      <c r="D75" s="22">
        <v>1126.41103981744</v>
      </c>
      <c r="E75" s="22">
        <v>1004.39490434607</v>
      </c>
      <c r="F75" s="22" t="s">
        <v>261</v>
      </c>
      <c r="G75" s="171">
        <v>298.9870809255</v>
      </c>
      <c r="H75" s="22">
        <v>356.80222399288</v>
      </c>
      <c r="I75" s="22">
        <v>307.10813881082</v>
      </c>
      <c r="J75" s="22">
        <v>456.62319403820004</v>
      </c>
      <c r="K75" s="202" t="s">
        <v>261</v>
      </c>
      <c r="L75" s="85" t="s">
        <v>140</v>
      </c>
    </row>
    <row r="76" spans="1:12" s="5" customFormat="1" ht="12.75">
      <c r="A76" s="41" t="s">
        <v>141</v>
      </c>
      <c r="B76" s="50">
        <v>166.34913347154</v>
      </c>
      <c r="C76" s="50">
        <v>205.83932124825</v>
      </c>
      <c r="D76" s="50">
        <v>164.65729661056</v>
      </c>
      <c r="E76" s="50">
        <v>141.93862852715</v>
      </c>
      <c r="F76" s="50" t="s">
        <v>261</v>
      </c>
      <c r="G76" s="156">
        <v>184.39228875825998</v>
      </c>
      <c r="H76" s="50">
        <v>210.36413030592</v>
      </c>
      <c r="I76" s="50">
        <v>145.36452991048</v>
      </c>
      <c r="J76" s="50">
        <v>203.12380395401001</v>
      </c>
      <c r="K76" s="186" t="s">
        <v>261</v>
      </c>
      <c r="L76" s="43" t="s">
        <v>142</v>
      </c>
    </row>
    <row r="77" spans="1:12" s="5" customFormat="1" ht="12.75">
      <c r="A77" s="41" t="s">
        <v>143</v>
      </c>
      <c r="B77" s="50">
        <v>235.98893588802</v>
      </c>
      <c r="C77" s="50">
        <v>289.49490520200004</v>
      </c>
      <c r="D77" s="50">
        <v>210.26733230256</v>
      </c>
      <c r="E77" s="50">
        <v>245.98777549508003</v>
      </c>
      <c r="F77" s="50" t="s">
        <v>261</v>
      </c>
      <c r="G77" s="156">
        <v>39.16093242754</v>
      </c>
      <c r="H77" s="50">
        <v>34.58411343384</v>
      </c>
      <c r="I77" s="50">
        <v>35.284916686459994</v>
      </c>
      <c r="J77" s="50">
        <v>133.14655307892</v>
      </c>
      <c r="K77" s="186" t="s">
        <v>261</v>
      </c>
      <c r="L77" s="43" t="s">
        <v>144</v>
      </c>
    </row>
    <row r="78" spans="1:12" s="5" customFormat="1" ht="12.75">
      <c r="A78" s="41" t="s">
        <v>145</v>
      </c>
      <c r="B78" s="50">
        <v>92.32876674942</v>
      </c>
      <c r="C78" s="50">
        <v>110.2670371395</v>
      </c>
      <c r="D78" s="50">
        <v>94.91570196264</v>
      </c>
      <c r="E78" s="50">
        <v>92.44483125204</v>
      </c>
      <c r="F78" s="50" t="s">
        <v>261</v>
      </c>
      <c r="G78" s="156">
        <v>11.77821302526</v>
      </c>
      <c r="H78" s="50">
        <v>12.447938037</v>
      </c>
      <c r="I78" s="50">
        <v>13.50177966474</v>
      </c>
      <c r="J78" s="50">
        <v>10.23286248896</v>
      </c>
      <c r="K78" s="186" t="s">
        <v>261</v>
      </c>
      <c r="L78" s="43" t="s">
        <v>146</v>
      </c>
    </row>
    <row r="79" spans="1:12" s="5" customFormat="1" ht="12.75">
      <c r="A79" s="41" t="s">
        <v>147</v>
      </c>
      <c r="B79" s="50">
        <v>146.16278887524</v>
      </c>
      <c r="C79" s="50">
        <v>125.692395921</v>
      </c>
      <c r="D79" s="50">
        <v>106.85912720496</v>
      </c>
      <c r="E79" s="50">
        <v>106.19921335921</v>
      </c>
      <c r="F79" s="50" t="s">
        <v>261</v>
      </c>
      <c r="G79" s="156">
        <v>12.824447581</v>
      </c>
      <c r="H79" s="50">
        <v>15.63846413952</v>
      </c>
      <c r="I79" s="50">
        <v>43.22764079594</v>
      </c>
      <c r="J79" s="50">
        <v>29.5752626939</v>
      </c>
      <c r="K79" s="186" t="s">
        <v>261</v>
      </c>
      <c r="L79" s="43" t="s">
        <v>148</v>
      </c>
    </row>
    <row r="80" spans="1:12" s="5" customFormat="1" ht="12.75">
      <c r="A80" s="41" t="s">
        <v>149</v>
      </c>
      <c r="B80" s="50">
        <v>305.82577710522</v>
      </c>
      <c r="C80" s="50">
        <v>375.12631096425</v>
      </c>
      <c r="D80" s="50">
        <v>494.82467072688</v>
      </c>
      <c r="E80" s="50">
        <v>355.16534612891</v>
      </c>
      <c r="F80" s="50" t="s">
        <v>261</v>
      </c>
      <c r="G80" s="156">
        <v>37.816557561859995</v>
      </c>
      <c r="H80" s="50">
        <v>63.42344050768</v>
      </c>
      <c r="I80" s="50">
        <v>52.9059894055</v>
      </c>
      <c r="J80" s="50">
        <v>70.84961632233</v>
      </c>
      <c r="K80" s="186" t="s">
        <v>261</v>
      </c>
      <c r="L80" s="43" t="s">
        <v>150</v>
      </c>
    </row>
    <row r="81" spans="1:12" s="5" customFormat="1" ht="12.75">
      <c r="A81" s="44" t="s">
        <v>70</v>
      </c>
      <c r="B81" s="50">
        <v>42.90308072844</v>
      </c>
      <c r="C81" s="50">
        <v>76.4516458935</v>
      </c>
      <c r="D81" s="50">
        <v>54.88691100984</v>
      </c>
      <c r="E81" s="50">
        <v>62.65910958368001</v>
      </c>
      <c r="F81" s="50" t="s">
        <v>261</v>
      </c>
      <c r="G81" s="156">
        <v>13.01464157158</v>
      </c>
      <c r="H81" s="50">
        <v>20.34413756892</v>
      </c>
      <c r="I81" s="50">
        <v>16.8232823477</v>
      </c>
      <c r="J81" s="50">
        <v>9.69509550008</v>
      </c>
      <c r="K81" s="186" t="s">
        <v>261</v>
      </c>
      <c r="L81" s="45" t="s">
        <v>71</v>
      </c>
    </row>
    <row r="82" spans="1:12" s="15" customFormat="1" ht="12.75">
      <c r="A82" s="91" t="s">
        <v>151</v>
      </c>
      <c r="B82" s="25">
        <v>4564.077457746121</v>
      </c>
      <c r="C82" s="25">
        <v>5364.35692045425</v>
      </c>
      <c r="D82" s="25">
        <v>5220.0939202869595</v>
      </c>
      <c r="E82" s="25">
        <v>5582.19888118186</v>
      </c>
      <c r="F82" s="25" t="s">
        <v>261</v>
      </c>
      <c r="G82" s="148">
        <v>744.41749014006</v>
      </c>
      <c r="H82" s="25">
        <v>1015.4140875701601</v>
      </c>
      <c r="I82" s="25">
        <v>1725.1887432225399</v>
      </c>
      <c r="J82" s="25">
        <v>1480.83153834111</v>
      </c>
      <c r="K82" s="179" t="s">
        <v>261</v>
      </c>
      <c r="L82" s="92" t="s">
        <v>228</v>
      </c>
    </row>
    <row r="83" spans="1:12" s="5" customFormat="1" ht="12.75" customHeight="1">
      <c r="A83" s="44" t="s">
        <v>153</v>
      </c>
      <c r="B83" s="50">
        <v>0.14291903568</v>
      </c>
      <c r="C83" s="50" t="s">
        <v>0</v>
      </c>
      <c r="D83" s="50" t="s">
        <v>0</v>
      </c>
      <c r="E83" s="50" t="s">
        <v>0</v>
      </c>
      <c r="F83" s="50" t="s">
        <v>261</v>
      </c>
      <c r="G83" s="156">
        <v>5.709591769419999</v>
      </c>
      <c r="H83" s="50">
        <v>6.52585735532</v>
      </c>
      <c r="I83" s="50">
        <v>6.13440344092</v>
      </c>
      <c r="J83" s="50">
        <v>7.9377513017000005</v>
      </c>
      <c r="K83" s="186" t="s">
        <v>261</v>
      </c>
      <c r="L83" s="43" t="s">
        <v>154</v>
      </c>
    </row>
    <row r="84" spans="1:12" s="5" customFormat="1" ht="12.75" customHeight="1">
      <c r="A84" s="44" t="s">
        <v>155</v>
      </c>
      <c r="B84" s="42">
        <v>19.807065698520002</v>
      </c>
      <c r="C84" s="42">
        <v>22.0773712995</v>
      </c>
      <c r="D84" s="42">
        <v>25.41649820112</v>
      </c>
      <c r="E84" s="42">
        <v>75.63981343156001</v>
      </c>
      <c r="F84" s="42" t="s">
        <v>261</v>
      </c>
      <c r="G84" s="155">
        <v>1.61767397242</v>
      </c>
      <c r="H84" s="42">
        <v>5.43088840004</v>
      </c>
      <c r="I84" s="42">
        <v>7.18162262914</v>
      </c>
      <c r="J84" s="42">
        <v>5.8369164404100005</v>
      </c>
      <c r="K84" s="185" t="s">
        <v>261</v>
      </c>
      <c r="L84" s="43" t="s">
        <v>156</v>
      </c>
    </row>
    <row r="85" spans="1:12" s="5" customFormat="1" ht="12.75" customHeight="1">
      <c r="A85" s="41" t="s">
        <v>157</v>
      </c>
      <c r="B85" s="42">
        <v>2455.81817902584</v>
      </c>
      <c r="C85" s="42">
        <v>2903.74991701425</v>
      </c>
      <c r="D85" s="42">
        <v>2456.5757440795996</v>
      </c>
      <c r="E85" s="42">
        <v>2833.2594549253604</v>
      </c>
      <c r="F85" s="42" t="s">
        <v>261</v>
      </c>
      <c r="G85" s="155">
        <v>105.60206842262</v>
      </c>
      <c r="H85" s="42">
        <v>96.48044359100001</v>
      </c>
      <c r="I85" s="42">
        <v>1135.00382483308</v>
      </c>
      <c r="J85" s="42">
        <v>679.3677084766101</v>
      </c>
      <c r="K85" s="185" t="s">
        <v>261</v>
      </c>
      <c r="L85" s="43" t="s">
        <v>158</v>
      </c>
    </row>
    <row r="86" spans="1:12" s="5" customFormat="1" ht="12.75" customHeight="1">
      <c r="A86" s="41" t="s">
        <v>159</v>
      </c>
      <c r="B86" s="42">
        <v>29.000320685880002</v>
      </c>
      <c r="C86" s="42">
        <v>23.1739698465</v>
      </c>
      <c r="D86" s="42">
        <v>272.8608384736</v>
      </c>
      <c r="E86" s="42">
        <v>25.737853509430003</v>
      </c>
      <c r="F86" s="42" t="s">
        <v>261</v>
      </c>
      <c r="G86" s="155">
        <v>50.6938209283</v>
      </c>
      <c r="H86" s="42">
        <v>48.806758012719996</v>
      </c>
      <c r="I86" s="42">
        <v>82.17972863812</v>
      </c>
      <c r="J86" s="42">
        <v>80.05369092574</v>
      </c>
      <c r="K86" s="185" t="s">
        <v>261</v>
      </c>
      <c r="L86" s="43" t="s">
        <v>160</v>
      </c>
    </row>
    <row r="87" spans="1:12" s="5" customFormat="1" ht="12.75" customHeight="1">
      <c r="A87" s="41" t="s">
        <v>161</v>
      </c>
      <c r="B87" s="42">
        <v>889.1292179415</v>
      </c>
      <c r="C87" s="42">
        <v>1125.71125531875</v>
      </c>
      <c r="D87" s="42">
        <v>1096.2768943266399</v>
      </c>
      <c r="E87" s="42">
        <v>1287.8000125029303</v>
      </c>
      <c r="F87" s="42" t="s">
        <v>261</v>
      </c>
      <c r="G87" s="155">
        <v>389.40578605126</v>
      </c>
      <c r="H87" s="42">
        <v>536.3236737124</v>
      </c>
      <c r="I87" s="42">
        <v>328.39668871614</v>
      </c>
      <c r="J87" s="42">
        <v>413.93968629085003</v>
      </c>
      <c r="K87" s="185" t="s">
        <v>261</v>
      </c>
      <c r="L87" s="43" t="s">
        <v>162</v>
      </c>
    </row>
    <row r="88" spans="1:12" s="5" customFormat="1" ht="12.75" customHeight="1">
      <c r="A88" s="41" t="s">
        <v>163</v>
      </c>
      <c r="B88" s="42" t="s">
        <v>0</v>
      </c>
      <c r="C88" s="42">
        <v>831.14998776675</v>
      </c>
      <c r="D88" s="42">
        <v>860.75936009336</v>
      </c>
      <c r="E88" s="42">
        <v>1022.8854620547401</v>
      </c>
      <c r="F88" s="42" t="s">
        <v>261</v>
      </c>
      <c r="G88" s="155" t="s">
        <v>0</v>
      </c>
      <c r="H88" s="42">
        <v>15.17502279212</v>
      </c>
      <c r="I88" s="42">
        <v>11.683732093040001</v>
      </c>
      <c r="J88" s="42">
        <v>88.93733869423001</v>
      </c>
      <c r="K88" s="185" t="s">
        <v>261</v>
      </c>
      <c r="L88" s="43" t="s">
        <v>164</v>
      </c>
    </row>
    <row r="89" spans="1:12" s="5" customFormat="1" ht="12.75" customHeight="1">
      <c r="A89" s="41" t="s">
        <v>165</v>
      </c>
      <c r="B89" s="42">
        <v>857.16834592542</v>
      </c>
      <c r="C89" s="42">
        <v>10.1663095275</v>
      </c>
      <c r="D89" s="42">
        <v>0.5694552749599999</v>
      </c>
      <c r="E89" s="42">
        <v>0.2674989468</v>
      </c>
      <c r="F89" s="42" t="s">
        <v>261</v>
      </c>
      <c r="G89" s="155">
        <v>16.756548932639998</v>
      </c>
      <c r="H89" s="42">
        <v>5.804515735120001</v>
      </c>
      <c r="I89" s="42" t="s">
        <v>0</v>
      </c>
      <c r="J89" s="42">
        <v>0.1397596</v>
      </c>
      <c r="K89" s="185" t="s">
        <v>261</v>
      </c>
      <c r="L89" s="43" t="s">
        <v>166</v>
      </c>
    </row>
    <row r="90" spans="1:12" ht="12.75" customHeight="1">
      <c r="A90" s="41" t="s">
        <v>167</v>
      </c>
      <c r="B90" s="42">
        <v>109.02162694242</v>
      </c>
      <c r="C90" s="42">
        <v>156.09653941725</v>
      </c>
      <c r="D90" s="42">
        <v>109.83932245832</v>
      </c>
      <c r="E90" s="42">
        <v>113.49205514653</v>
      </c>
      <c r="F90" s="42" t="s">
        <v>261</v>
      </c>
      <c r="G90" s="155">
        <v>150.8892614603</v>
      </c>
      <c r="H90" s="42">
        <v>257.7046667388</v>
      </c>
      <c r="I90" s="42">
        <v>128.83609409686</v>
      </c>
      <c r="J90" s="42">
        <v>155.91866784382</v>
      </c>
      <c r="K90" s="185" t="s">
        <v>261</v>
      </c>
      <c r="L90" s="43" t="s">
        <v>168</v>
      </c>
    </row>
    <row r="91" spans="1:12" s="16" customFormat="1" ht="12.75" customHeight="1">
      <c r="A91" s="44" t="s">
        <v>169</v>
      </c>
      <c r="B91" s="42">
        <v>22.88821994352</v>
      </c>
      <c r="C91" s="42">
        <v>27.2802896325</v>
      </c>
      <c r="D91" s="42">
        <v>24.48191733104</v>
      </c>
      <c r="E91" s="42">
        <v>27.672657902650002</v>
      </c>
      <c r="F91" s="42" t="s">
        <v>261</v>
      </c>
      <c r="G91" s="155">
        <v>12.80815259856</v>
      </c>
      <c r="H91" s="42">
        <v>15.39607963624</v>
      </c>
      <c r="I91" s="42">
        <v>16.22564639546</v>
      </c>
      <c r="J91" s="42">
        <v>12.71873854224</v>
      </c>
      <c r="K91" s="185" t="s">
        <v>261</v>
      </c>
      <c r="L91" s="43" t="s">
        <v>170</v>
      </c>
    </row>
    <row r="92" spans="1:12" s="16" customFormat="1" ht="12.75" customHeight="1" thickBot="1">
      <c r="A92" s="44" t="s">
        <v>70</v>
      </c>
      <c r="B92" s="93">
        <v>181.10156254734</v>
      </c>
      <c r="C92" s="93">
        <v>264.91760654175</v>
      </c>
      <c r="D92" s="93">
        <v>373.26958491368003</v>
      </c>
      <c r="E92" s="93">
        <v>195.40258042392</v>
      </c>
      <c r="F92" s="42" t="s">
        <v>261</v>
      </c>
      <c r="G92" s="155">
        <v>10.920471684539999</v>
      </c>
      <c r="H92" s="42">
        <v>27.7661815964</v>
      </c>
      <c r="I92" s="42">
        <v>9.54700237978</v>
      </c>
      <c r="J92" s="42">
        <v>35.98128022551</v>
      </c>
      <c r="K92" s="185" t="s">
        <v>261</v>
      </c>
      <c r="L92" s="45" t="s">
        <v>71</v>
      </c>
    </row>
    <row r="93" spans="1:12" s="16" customFormat="1" ht="19.5" thickBot="1">
      <c r="A93" s="17" t="s">
        <v>171</v>
      </c>
      <c r="B93" s="18">
        <v>180.64703194188</v>
      </c>
      <c r="C93" s="18">
        <v>199.541243718</v>
      </c>
      <c r="D93" s="18">
        <v>175.64250995616</v>
      </c>
      <c r="E93" s="18">
        <v>240.54678831020001</v>
      </c>
      <c r="F93" s="18" t="s">
        <v>261</v>
      </c>
      <c r="G93" s="140">
        <v>45.75884774054</v>
      </c>
      <c r="H93" s="18">
        <v>91.13196547472</v>
      </c>
      <c r="I93" s="18">
        <v>106.57428702548</v>
      </c>
      <c r="J93" s="18">
        <v>105.31041691954</v>
      </c>
      <c r="K93" s="177" t="s">
        <v>261</v>
      </c>
      <c r="L93" s="65" t="s">
        <v>172</v>
      </c>
    </row>
    <row r="94" spans="1:12" ht="29.25" thickBot="1">
      <c r="A94" s="69" t="s">
        <v>173</v>
      </c>
      <c r="B94" s="33">
        <v>86.66274876954</v>
      </c>
      <c r="C94" s="33">
        <v>83.4716707605</v>
      </c>
      <c r="D94" s="33">
        <v>66.84634739328</v>
      </c>
      <c r="E94" s="33">
        <v>102.94588474937001</v>
      </c>
      <c r="F94" s="33" t="s">
        <v>261</v>
      </c>
      <c r="G94" s="95">
        <v>3.0366712479399998</v>
      </c>
      <c r="H94" s="33">
        <v>30.46732720584</v>
      </c>
      <c r="I94" s="33">
        <v>47.132357741</v>
      </c>
      <c r="J94" s="33">
        <v>16.32588140839</v>
      </c>
      <c r="K94" s="67" t="s">
        <v>261</v>
      </c>
      <c r="L94" s="96" t="s">
        <v>229</v>
      </c>
    </row>
    <row r="95" spans="1:12" ht="15" thickBot="1">
      <c r="A95" s="97" t="s">
        <v>100</v>
      </c>
      <c r="B95" s="60">
        <v>93.98428317234</v>
      </c>
      <c r="C95" s="60">
        <v>116.06957295750001</v>
      </c>
      <c r="D95" s="60">
        <v>108.79616256288</v>
      </c>
      <c r="E95" s="60">
        <v>137.60090356083</v>
      </c>
      <c r="F95" s="60" t="s">
        <v>261</v>
      </c>
      <c r="G95" s="158">
        <v>42.7221764926</v>
      </c>
      <c r="H95" s="60">
        <v>60.664638268880005</v>
      </c>
      <c r="I95" s="60">
        <v>59.44192928448</v>
      </c>
      <c r="J95" s="60">
        <v>88.98453551115</v>
      </c>
      <c r="K95" s="188" t="s">
        <v>261</v>
      </c>
      <c r="L95" s="79" t="s">
        <v>125</v>
      </c>
    </row>
    <row r="96" spans="1:12" ht="12.75">
      <c r="A96" s="98" t="s">
        <v>269</v>
      </c>
      <c r="B96" s="22">
        <v>46.76157397686</v>
      </c>
      <c r="C96" s="22">
        <v>47.73013944750001</v>
      </c>
      <c r="D96" s="22">
        <v>65.3400318844</v>
      </c>
      <c r="E96" s="22">
        <v>48.80883531363</v>
      </c>
      <c r="F96" s="22" t="s">
        <v>261</v>
      </c>
      <c r="G96" s="171">
        <v>23.08338461572</v>
      </c>
      <c r="H96" s="22">
        <v>24.98692031312</v>
      </c>
      <c r="I96" s="22">
        <v>32.21604223078</v>
      </c>
      <c r="J96" s="22">
        <v>62.66379173063</v>
      </c>
      <c r="K96" s="202" t="s">
        <v>261</v>
      </c>
      <c r="L96" s="85" t="s">
        <v>270</v>
      </c>
    </row>
    <row r="97" spans="1:12" ht="12.75" customHeight="1">
      <c r="A97" s="41" t="s">
        <v>177</v>
      </c>
      <c r="B97" s="42">
        <v>2.9647946355599997</v>
      </c>
      <c r="C97" s="42">
        <v>1.4548329877500001</v>
      </c>
      <c r="D97" s="42">
        <v>8.035466362560001</v>
      </c>
      <c r="E97" s="42">
        <v>0.47533739558</v>
      </c>
      <c r="F97" s="42" t="s">
        <v>261</v>
      </c>
      <c r="G97" s="155">
        <v>3.30420465496</v>
      </c>
      <c r="H97" s="42">
        <v>6.94893980776</v>
      </c>
      <c r="I97" s="42">
        <v>6.828046048499999</v>
      </c>
      <c r="J97" s="42">
        <v>28.775240309610002</v>
      </c>
      <c r="K97" s="185" t="s">
        <v>261</v>
      </c>
      <c r="L97" s="43" t="s">
        <v>178</v>
      </c>
    </row>
    <row r="98" spans="1:12" ht="12.75" customHeight="1">
      <c r="A98" s="41" t="s">
        <v>179</v>
      </c>
      <c r="B98" s="42" t="s">
        <v>0</v>
      </c>
      <c r="C98" s="42" t="s">
        <v>0</v>
      </c>
      <c r="D98" s="42" t="s">
        <v>0</v>
      </c>
      <c r="E98" s="42" t="s">
        <v>0</v>
      </c>
      <c r="F98" s="42" t="s">
        <v>261</v>
      </c>
      <c r="G98" s="155">
        <v>6.88624264196</v>
      </c>
      <c r="H98" s="42">
        <v>2.3588592340799996</v>
      </c>
      <c r="I98" s="42">
        <v>6.388356641420001</v>
      </c>
      <c r="J98" s="42">
        <v>4.319738632660001</v>
      </c>
      <c r="K98" s="185" t="s">
        <v>261</v>
      </c>
      <c r="L98" s="43" t="s">
        <v>180</v>
      </c>
    </row>
    <row r="99" spans="1:12" ht="12.75" customHeight="1">
      <c r="A99" s="41" t="s">
        <v>181</v>
      </c>
      <c r="B99" s="42">
        <v>21.751697829</v>
      </c>
      <c r="C99" s="42">
        <v>27.359851828500002</v>
      </c>
      <c r="D99" s="42">
        <v>28.79591221728</v>
      </c>
      <c r="E99" s="42">
        <v>20.562572177210004</v>
      </c>
      <c r="F99" s="42" t="s">
        <v>261</v>
      </c>
      <c r="G99" s="155">
        <v>5.68790511674</v>
      </c>
      <c r="H99" s="42">
        <v>8.99351337404</v>
      </c>
      <c r="I99" s="42">
        <v>10.4142721211</v>
      </c>
      <c r="J99" s="42">
        <v>15.022591692479999</v>
      </c>
      <c r="K99" s="185" t="s">
        <v>261</v>
      </c>
      <c r="L99" s="43" t="s">
        <v>182</v>
      </c>
    </row>
    <row r="100" spans="1:12" ht="12.75" customHeight="1">
      <c r="A100" s="41" t="s">
        <v>183</v>
      </c>
      <c r="B100" s="42">
        <v>8.95551005964</v>
      </c>
      <c r="C100" s="42">
        <v>9.59122793475</v>
      </c>
      <c r="D100" s="42">
        <v>12.37373855848</v>
      </c>
      <c r="E100" s="42">
        <v>14.295481404760002</v>
      </c>
      <c r="F100" s="42" t="s">
        <v>261</v>
      </c>
      <c r="G100" s="155">
        <v>3.93892209678</v>
      </c>
      <c r="H100" s="42">
        <v>4.01417040104</v>
      </c>
      <c r="I100" s="42">
        <v>4.87000340608</v>
      </c>
      <c r="J100" s="42">
        <v>11.14007349847</v>
      </c>
      <c r="K100" s="185" t="s">
        <v>261</v>
      </c>
      <c r="L100" s="43" t="s">
        <v>184</v>
      </c>
    </row>
    <row r="101" spans="1:12" ht="12.75" customHeight="1">
      <c r="A101" s="41" t="s">
        <v>70</v>
      </c>
      <c r="B101" s="42">
        <v>13.04882655792</v>
      </c>
      <c r="C101" s="42">
        <v>9.318134565000001</v>
      </c>
      <c r="D101" s="42">
        <v>16.10901825416</v>
      </c>
      <c r="E101" s="42">
        <v>13.455050506620001</v>
      </c>
      <c r="F101" s="42" t="s">
        <v>261</v>
      </c>
      <c r="G101" s="155">
        <v>3.2661101052799997</v>
      </c>
      <c r="H101" s="42">
        <v>2.6714374962</v>
      </c>
      <c r="I101" s="42">
        <v>3.71536401368</v>
      </c>
      <c r="J101" s="42">
        <v>3.40614759741</v>
      </c>
      <c r="K101" s="185" t="s">
        <v>261</v>
      </c>
      <c r="L101" s="43" t="s">
        <v>71</v>
      </c>
    </row>
    <row r="102" spans="1:12" ht="25.5">
      <c r="A102" s="99" t="s">
        <v>185</v>
      </c>
      <c r="B102" s="70">
        <v>0.92125190298</v>
      </c>
      <c r="C102" s="70">
        <v>1.00873126575</v>
      </c>
      <c r="D102" s="70">
        <v>0.90780529424</v>
      </c>
      <c r="E102" s="70">
        <v>0.6452662061900001</v>
      </c>
      <c r="F102" s="70" t="s">
        <v>261</v>
      </c>
      <c r="G102" s="160">
        <v>1.20692256036</v>
      </c>
      <c r="H102" s="70">
        <v>1.9141024221999998</v>
      </c>
      <c r="I102" s="70">
        <v>6.94003932298</v>
      </c>
      <c r="J102" s="70">
        <v>0.80253805709</v>
      </c>
      <c r="K102" s="190" t="s">
        <v>261</v>
      </c>
      <c r="L102" s="100" t="s">
        <v>186</v>
      </c>
    </row>
    <row r="103" spans="1:12" ht="25.5">
      <c r="A103" s="99" t="s">
        <v>187</v>
      </c>
      <c r="B103" s="54">
        <v>2.71294177482</v>
      </c>
      <c r="C103" s="54">
        <v>1.1441417197500001</v>
      </c>
      <c r="D103" s="54">
        <v>1.1974999296</v>
      </c>
      <c r="E103" s="54">
        <v>1.6018784413700002</v>
      </c>
      <c r="F103" s="54" t="s">
        <v>261</v>
      </c>
      <c r="G103" s="160">
        <v>7.87149274956</v>
      </c>
      <c r="H103" s="70">
        <v>16.71585203544</v>
      </c>
      <c r="I103" s="70">
        <v>9.585948246160001</v>
      </c>
      <c r="J103" s="70">
        <v>10.076366676860001</v>
      </c>
      <c r="K103" s="190" t="s">
        <v>261</v>
      </c>
      <c r="L103" s="100" t="s">
        <v>188</v>
      </c>
    </row>
    <row r="104" spans="1:12" ht="13.5" thickBot="1">
      <c r="A104" s="55" t="s">
        <v>189</v>
      </c>
      <c r="B104" s="56">
        <v>43.588515517679994</v>
      </c>
      <c r="C104" s="56">
        <v>66.18656052450001</v>
      </c>
      <c r="D104" s="56">
        <v>41.35082545464</v>
      </c>
      <c r="E104" s="56">
        <v>86.54492359964001</v>
      </c>
      <c r="F104" s="56" t="s">
        <v>261</v>
      </c>
      <c r="G104" s="203">
        <v>10.560376566959999</v>
      </c>
      <c r="H104" s="56">
        <v>17.04776349812</v>
      </c>
      <c r="I104" s="56">
        <v>10.69989948456</v>
      </c>
      <c r="J104" s="56">
        <v>15.441839046570001</v>
      </c>
      <c r="K104" s="204" t="s">
        <v>261</v>
      </c>
      <c r="L104" s="58" t="s">
        <v>232</v>
      </c>
    </row>
    <row r="105" spans="1:12" s="106" customFormat="1" ht="12.75">
      <c r="A105" s="101" t="s">
        <v>191</v>
      </c>
      <c r="B105" s="127"/>
      <c r="C105" s="205"/>
      <c r="D105" s="127"/>
      <c r="E105" s="205"/>
      <c r="F105" s="205"/>
      <c r="G105" s="143"/>
      <c r="H105" s="128"/>
      <c r="I105" s="128"/>
      <c r="J105" s="128"/>
      <c r="K105" s="128"/>
      <c r="L105" s="104" t="s">
        <v>192</v>
      </c>
    </row>
    <row r="106" spans="1:12" s="106" customFormat="1" ht="12.75">
      <c r="A106" s="107" t="s">
        <v>271</v>
      </c>
      <c r="B106" s="127"/>
      <c r="C106" s="205"/>
      <c r="D106" s="127"/>
      <c r="E106" s="127"/>
      <c r="F106" s="127"/>
      <c r="G106" s="128"/>
      <c r="H106" s="128"/>
      <c r="I106" s="128"/>
      <c r="J106" s="128"/>
      <c r="K106" s="128"/>
      <c r="L106" s="104" t="s">
        <v>272</v>
      </c>
    </row>
    <row r="107" spans="1:12" s="106" customFormat="1" ht="12.75">
      <c r="A107" s="107" t="s">
        <v>273</v>
      </c>
      <c r="B107" s="127"/>
      <c r="C107" s="205"/>
      <c r="D107" s="127"/>
      <c r="E107" s="127"/>
      <c r="F107" s="127"/>
      <c r="G107" s="128"/>
      <c r="H107" s="128"/>
      <c r="I107" s="128"/>
      <c r="J107" s="128"/>
      <c r="K107" s="128"/>
      <c r="L107" s="104" t="s">
        <v>274</v>
      </c>
    </row>
    <row r="108" spans="1:12" s="106" customFormat="1" ht="12.75">
      <c r="A108" s="107" t="s">
        <v>275</v>
      </c>
      <c r="B108" s="103"/>
      <c r="C108" s="206"/>
      <c r="D108" s="102"/>
      <c r="E108" s="102"/>
      <c r="F108" s="102"/>
      <c r="G108" s="103"/>
      <c r="H108" s="103"/>
      <c r="I108" s="103"/>
      <c r="J108" s="103"/>
      <c r="K108" s="103"/>
      <c r="L108" s="104" t="s">
        <v>276</v>
      </c>
    </row>
    <row r="109" spans="1:12" s="106" customFormat="1" ht="12.75">
      <c r="A109" s="107" t="s">
        <v>277</v>
      </c>
      <c r="B109" s="103"/>
      <c r="C109" s="206"/>
      <c r="D109" s="102"/>
      <c r="E109" s="102"/>
      <c r="F109" s="102"/>
      <c r="G109" s="103"/>
      <c r="H109" s="103"/>
      <c r="I109" s="103"/>
      <c r="J109" s="103"/>
      <c r="K109" s="103"/>
      <c r="L109" s="104" t="s">
        <v>278</v>
      </c>
    </row>
    <row r="110" spans="1:83" s="106" customFormat="1" ht="12.75">
      <c r="A110" s="107" t="s">
        <v>279</v>
      </c>
      <c r="B110" s="105"/>
      <c r="G110" s="105"/>
      <c r="H110" s="105"/>
      <c r="I110" s="105"/>
      <c r="J110" s="105"/>
      <c r="K110" s="105"/>
      <c r="L110" s="104" t="s">
        <v>280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</row>
    <row r="111" spans="1:12" ht="12.75">
      <c r="A111" s="107" t="s">
        <v>281</v>
      </c>
      <c r="B111" s="131"/>
      <c r="C111" s="207"/>
      <c r="D111" s="131"/>
      <c r="E111" s="131"/>
      <c r="F111" s="131"/>
      <c r="G111" s="131"/>
      <c r="H111" s="131"/>
      <c r="I111" s="131"/>
      <c r="J111" s="131"/>
      <c r="K111" s="131"/>
      <c r="L111" s="108" t="s">
        <v>243</v>
      </c>
    </row>
    <row r="112" spans="2:11" ht="12.75">
      <c r="B112" s="208"/>
      <c r="C112" s="209"/>
      <c r="D112" s="208"/>
      <c r="E112" s="208"/>
      <c r="F112" s="208"/>
      <c r="G112" s="210"/>
      <c r="H112" s="210"/>
      <c r="I112" s="210"/>
      <c r="J112" s="210"/>
      <c r="K112" s="210"/>
    </row>
    <row r="113" spans="2:11" ht="12.75">
      <c r="B113" s="131"/>
      <c r="C113" s="207"/>
      <c r="D113" s="131"/>
      <c r="E113" s="131"/>
      <c r="F113" s="131"/>
      <c r="G113" s="131"/>
      <c r="H113" s="131"/>
      <c r="I113" s="131"/>
      <c r="J113" s="131"/>
      <c r="K113" s="131"/>
    </row>
    <row r="114" spans="2:11" ht="12.75">
      <c r="B114" s="131"/>
      <c r="C114" s="207"/>
      <c r="D114" s="131"/>
      <c r="E114" s="131"/>
      <c r="F114" s="131"/>
      <c r="G114" s="131"/>
      <c r="H114" s="131"/>
      <c r="I114" s="131"/>
      <c r="J114" s="131"/>
      <c r="K114" s="131"/>
    </row>
    <row r="115" spans="2:11" ht="12.75">
      <c r="B115" s="131"/>
      <c r="C115" s="207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207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207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207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207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207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207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207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207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207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207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207"/>
      <c r="D126" s="131"/>
      <c r="E126" s="131"/>
      <c r="F126" s="131"/>
      <c r="G126" s="131"/>
      <c r="H126" s="131"/>
      <c r="I126" s="131"/>
      <c r="J126" s="131"/>
      <c r="K126" s="131"/>
    </row>
    <row r="127" spans="2:11" ht="12.75">
      <c r="B127" s="131"/>
      <c r="C127" s="207"/>
      <c r="D127" s="131"/>
      <c r="E127" s="131"/>
      <c r="F127" s="131"/>
      <c r="G127" s="131"/>
      <c r="H127" s="131"/>
      <c r="I127" s="131"/>
      <c r="J127" s="131"/>
      <c r="K127" s="131"/>
    </row>
    <row r="128" spans="2:11" ht="12.75">
      <c r="B128" s="131"/>
      <c r="C128" s="207"/>
      <c r="D128" s="131"/>
      <c r="E128" s="131"/>
      <c r="F128" s="131"/>
      <c r="G128" s="131"/>
      <c r="H128" s="131"/>
      <c r="I128" s="131"/>
      <c r="J128" s="131"/>
      <c r="K128" s="131"/>
    </row>
    <row r="129" spans="2:11" ht="12.75">
      <c r="B129" s="131"/>
      <c r="C129" s="207"/>
      <c r="D129" s="131"/>
      <c r="E129" s="131"/>
      <c r="F129" s="131"/>
      <c r="G129" s="131"/>
      <c r="H129" s="131"/>
      <c r="I129" s="131"/>
      <c r="J129" s="131"/>
      <c r="K129" s="131"/>
    </row>
    <row r="130" spans="2:11" ht="12.75">
      <c r="B130" s="131"/>
      <c r="C130" s="207"/>
      <c r="D130" s="131"/>
      <c r="E130" s="131"/>
      <c r="F130" s="131"/>
      <c r="G130" s="131"/>
      <c r="H130" s="131"/>
      <c r="I130" s="131"/>
      <c r="J130" s="131"/>
      <c r="K130" s="131"/>
    </row>
    <row r="131" spans="2:11" ht="12.75">
      <c r="B131" s="131"/>
      <c r="C131" s="207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207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/>
      <c r="C133" s="207"/>
      <c r="D133" s="131"/>
      <c r="E133" s="131"/>
      <c r="F133" s="131"/>
      <c r="G133" s="131"/>
      <c r="H133" s="131"/>
      <c r="I133" s="131"/>
      <c r="J133" s="131"/>
      <c r="K133" s="131"/>
    </row>
    <row r="134" spans="2:11" ht="12.75">
      <c r="B134" s="131"/>
      <c r="C134" s="207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207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 ht="12.7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 ht="12.7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 ht="12.7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 ht="12.7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 ht="12.7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 ht="12.7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 ht="12.7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 ht="12.7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 ht="12.7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 ht="12.7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 ht="12.7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 ht="12.7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 ht="12.7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 ht="12.7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 ht="12.7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 ht="12.7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 ht="12.7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 ht="12.7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 ht="12.7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 ht="12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 ht="12.7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ht="12.7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 ht="12.7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 ht="12.7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 ht="12.7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 ht="12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 ht="12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 ht="12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 ht="12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 ht="12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</sheetData>
  <mergeCells count="3">
    <mergeCell ref="A3:L3"/>
    <mergeCell ref="B4:F4"/>
    <mergeCell ref="G4:K4"/>
  </mergeCells>
  <printOptions horizontalCentered="1" verticalCentered="1"/>
  <pageMargins left="0" right="0" top="0" bottom="0" header="0.11811023622047245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246"/>
  <sheetViews>
    <sheetView zoomScaleSheetLayoutView="100" workbookViewId="0" topLeftCell="A106">
      <selection activeCell="A139" sqref="A139"/>
    </sheetView>
  </sheetViews>
  <sheetFormatPr defaultColWidth="9.140625" defaultRowHeight="12.75"/>
  <cols>
    <col min="1" max="1" width="31.421875" style="109" customWidth="1"/>
    <col min="2" max="2" width="9.140625" style="112" customWidth="1"/>
    <col min="3" max="6" width="11.00390625" style="112" customWidth="1"/>
    <col min="7" max="8" width="9.140625" style="112" customWidth="1"/>
    <col min="9" max="9" width="10.00390625" style="112" customWidth="1"/>
    <col min="10" max="11" width="10.57421875" style="112" customWidth="1"/>
    <col min="12" max="12" width="31.421875" style="112" customWidth="1"/>
    <col min="13" max="16384" width="9.140625" style="6" customWidth="1"/>
  </cols>
  <sheetData>
    <row r="1" spans="1:12" ht="19.5" customHeight="1">
      <c r="A1" s="346" t="s">
        <v>347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5.75">
      <c r="A2" s="346" t="s">
        <v>348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5.75" customHeight="1">
      <c r="A3" s="346" t="s">
        <v>346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2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137">
        <v>2011</v>
      </c>
      <c r="G5" s="211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</row>
    <row r="6" spans="1:12" s="16" customFormat="1" ht="19.5" customHeight="1" thickBot="1">
      <c r="A6" s="17" t="s">
        <v>10</v>
      </c>
      <c r="B6" s="18">
        <v>11815.468</v>
      </c>
      <c r="C6" s="18">
        <v>16136.794999999998</v>
      </c>
      <c r="D6" s="18">
        <v>16241.759</v>
      </c>
      <c r="E6" s="18">
        <v>17963.913999999997</v>
      </c>
      <c r="F6" s="18">
        <v>20158.256</v>
      </c>
      <c r="G6" s="140">
        <v>2816.233</v>
      </c>
      <c r="H6" s="18">
        <v>3478.313</v>
      </c>
      <c r="I6" s="18">
        <v>3484.3860000000004</v>
      </c>
      <c r="J6" s="18">
        <v>4252.865</v>
      </c>
      <c r="K6" s="177">
        <v>4265.441</v>
      </c>
      <c r="L6" s="19" t="s">
        <v>11</v>
      </c>
    </row>
    <row r="7" spans="1:12" ht="19.5" customHeight="1">
      <c r="A7" s="20" t="s">
        <v>12</v>
      </c>
      <c r="B7" s="21">
        <v>6204.197</v>
      </c>
      <c r="C7" s="21">
        <v>8342.023</v>
      </c>
      <c r="D7" s="21">
        <v>8770.342</v>
      </c>
      <c r="E7" s="21">
        <v>9082.761</v>
      </c>
      <c r="F7" s="21">
        <v>10270.572</v>
      </c>
      <c r="G7" s="154">
        <v>835.388</v>
      </c>
      <c r="H7" s="21">
        <v>864.305</v>
      </c>
      <c r="I7" s="21">
        <v>1338.241</v>
      </c>
      <c r="J7" s="21">
        <v>1681.935</v>
      </c>
      <c r="K7" s="178">
        <v>1759.343</v>
      </c>
      <c r="L7" s="23" t="s">
        <v>13</v>
      </c>
    </row>
    <row r="8" spans="1:12" ht="20.1" customHeight="1">
      <c r="A8" s="24" t="s">
        <v>14</v>
      </c>
      <c r="B8" s="25">
        <v>5412.376</v>
      </c>
      <c r="C8" s="25">
        <v>7628.956</v>
      </c>
      <c r="D8" s="25">
        <v>7311.981</v>
      </c>
      <c r="E8" s="25">
        <v>8597.938</v>
      </c>
      <c r="F8" s="25">
        <v>9780.959</v>
      </c>
      <c r="G8" s="148">
        <v>1960.568</v>
      </c>
      <c r="H8" s="25">
        <v>2562.137</v>
      </c>
      <c r="I8" s="25">
        <v>2103.492</v>
      </c>
      <c r="J8" s="25">
        <v>2531.612</v>
      </c>
      <c r="K8" s="179">
        <v>2477.379</v>
      </c>
      <c r="L8" s="26" t="s">
        <v>15</v>
      </c>
    </row>
    <row r="9" spans="1:12" ht="20.1" customHeight="1">
      <c r="A9" s="24" t="s">
        <v>209</v>
      </c>
      <c r="B9" s="25">
        <v>0.134</v>
      </c>
      <c r="C9" s="25">
        <v>0.133</v>
      </c>
      <c r="D9" s="25">
        <v>0.108</v>
      </c>
      <c r="E9" s="25">
        <v>0.081</v>
      </c>
      <c r="F9" s="25" t="s">
        <v>0</v>
      </c>
      <c r="G9" s="148" t="s">
        <v>0</v>
      </c>
      <c r="H9" s="25" t="s">
        <v>0</v>
      </c>
      <c r="I9" s="25" t="s">
        <v>0</v>
      </c>
      <c r="J9" s="25" t="s">
        <v>0</v>
      </c>
      <c r="K9" s="179" t="s">
        <v>0</v>
      </c>
      <c r="L9" s="26" t="s">
        <v>210</v>
      </c>
    </row>
    <row r="10" spans="1:12" ht="20.1" customHeight="1" thickBot="1">
      <c r="A10" s="27" t="s">
        <v>211</v>
      </c>
      <c r="B10" s="21">
        <v>198.761</v>
      </c>
      <c r="C10" s="21">
        <v>165.683</v>
      </c>
      <c r="D10" s="21">
        <v>159.328</v>
      </c>
      <c r="E10" s="21">
        <v>283.134</v>
      </c>
      <c r="F10" s="21">
        <v>106.725</v>
      </c>
      <c r="G10" s="154">
        <v>20.277</v>
      </c>
      <c r="H10" s="21">
        <v>51.871</v>
      </c>
      <c r="I10" s="21">
        <v>42.621</v>
      </c>
      <c r="J10" s="21">
        <v>39.315</v>
      </c>
      <c r="K10" s="178">
        <v>28.719</v>
      </c>
      <c r="L10" s="28" t="s">
        <v>282</v>
      </c>
    </row>
    <row r="11" spans="1:12" s="16" customFormat="1" ht="19.5" thickBot="1">
      <c r="A11" s="29" t="s">
        <v>20</v>
      </c>
      <c r="B11" s="30">
        <v>5405.103</v>
      </c>
      <c r="C11" s="30">
        <v>7319.344</v>
      </c>
      <c r="D11" s="30">
        <v>7463.012</v>
      </c>
      <c r="E11" s="30">
        <v>8047.941</v>
      </c>
      <c r="F11" s="30">
        <v>9359.994</v>
      </c>
      <c r="G11" s="151">
        <v>788.575</v>
      </c>
      <c r="H11" s="30">
        <v>874.892</v>
      </c>
      <c r="I11" s="30">
        <v>1233.045</v>
      </c>
      <c r="J11" s="30">
        <v>1275.038</v>
      </c>
      <c r="K11" s="182">
        <v>1036.359</v>
      </c>
      <c r="L11" s="31" t="s">
        <v>21</v>
      </c>
    </row>
    <row r="12" spans="1:12" ht="20.25" customHeight="1" thickBot="1">
      <c r="A12" s="32" t="s">
        <v>213</v>
      </c>
      <c r="B12" s="33">
        <v>4519.161</v>
      </c>
      <c r="C12" s="33">
        <v>5716.331</v>
      </c>
      <c r="D12" s="33">
        <v>6192.88</v>
      </c>
      <c r="E12" s="33">
        <v>6421.953</v>
      </c>
      <c r="F12" s="33">
        <v>7737.677</v>
      </c>
      <c r="G12" s="152">
        <v>726.318</v>
      </c>
      <c r="H12" s="34">
        <v>778.437</v>
      </c>
      <c r="I12" s="34">
        <v>1189.794</v>
      </c>
      <c r="J12" s="34">
        <v>1231.842</v>
      </c>
      <c r="K12" s="183">
        <v>969.787</v>
      </c>
      <c r="L12" s="35" t="s">
        <v>214</v>
      </c>
    </row>
    <row r="13" spans="1:12" ht="15.75" customHeight="1">
      <c r="A13" s="36" t="s">
        <v>283</v>
      </c>
      <c r="B13" s="25">
        <v>4319.569</v>
      </c>
      <c r="C13" s="25">
        <v>5497.354</v>
      </c>
      <c r="D13" s="25">
        <v>5996.836</v>
      </c>
      <c r="E13" s="25">
        <v>6088.633</v>
      </c>
      <c r="F13" s="22">
        <v>7018.888</v>
      </c>
      <c r="G13" s="153">
        <v>454.011</v>
      </c>
      <c r="H13" s="37">
        <v>501.871</v>
      </c>
      <c r="I13" s="37">
        <v>440.083</v>
      </c>
      <c r="J13" s="37">
        <v>755.052</v>
      </c>
      <c r="K13" s="184">
        <v>489.117</v>
      </c>
      <c r="L13" s="38" t="s">
        <v>215</v>
      </c>
    </row>
    <row r="14" spans="1:12" ht="12.75">
      <c r="A14" s="39" t="s">
        <v>26</v>
      </c>
      <c r="B14" s="21">
        <v>4159.226</v>
      </c>
      <c r="C14" s="21">
        <v>5088.88</v>
      </c>
      <c r="D14" s="21">
        <v>5769.268</v>
      </c>
      <c r="E14" s="21">
        <v>5847.65</v>
      </c>
      <c r="F14" s="21">
        <v>6724.727</v>
      </c>
      <c r="G14" s="154">
        <v>417.392</v>
      </c>
      <c r="H14" s="21">
        <v>448.915</v>
      </c>
      <c r="I14" s="21">
        <v>411.106</v>
      </c>
      <c r="J14" s="21">
        <v>728.622</v>
      </c>
      <c r="K14" s="178">
        <v>454.314</v>
      </c>
      <c r="L14" s="40" t="s">
        <v>27</v>
      </c>
    </row>
    <row r="15" spans="1:12" ht="12.75">
      <c r="A15" s="41" t="s">
        <v>28</v>
      </c>
      <c r="B15" s="42">
        <v>50.724</v>
      </c>
      <c r="C15" s="42">
        <v>67.299</v>
      </c>
      <c r="D15" s="42">
        <v>69.697</v>
      </c>
      <c r="E15" s="42">
        <v>82.792</v>
      </c>
      <c r="F15" s="42">
        <v>79.884</v>
      </c>
      <c r="G15" s="155">
        <v>0.781</v>
      </c>
      <c r="H15" s="42">
        <v>0.994</v>
      </c>
      <c r="I15" s="42">
        <v>0.73</v>
      </c>
      <c r="J15" s="42">
        <v>0.741</v>
      </c>
      <c r="K15" s="185">
        <v>1.511</v>
      </c>
      <c r="L15" s="43" t="s">
        <v>29</v>
      </c>
    </row>
    <row r="16" spans="1:12" ht="12.75">
      <c r="A16" s="41" t="s">
        <v>30</v>
      </c>
      <c r="B16" s="42">
        <v>182.223</v>
      </c>
      <c r="C16" s="42">
        <v>264.035</v>
      </c>
      <c r="D16" s="42">
        <v>258.297</v>
      </c>
      <c r="E16" s="42">
        <v>246.322</v>
      </c>
      <c r="F16" s="42">
        <v>250.13</v>
      </c>
      <c r="G16" s="155">
        <v>86.952</v>
      </c>
      <c r="H16" s="42">
        <v>82.083</v>
      </c>
      <c r="I16" s="42">
        <v>113.793</v>
      </c>
      <c r="J16" s="42">
        <v>101.773</v>
      </c>
      <c r="K16" s="185">
        <v>130.46</v>
      </c>
      <c r="L16" s="43" t="s">
        <v>31</v>
      </c>
    </row>
    <row r="17" spans="1:12" ht="12.75">
      <c r="A17" s="41" t="s">
        <v>32</v>
      </c>
      <c r="B17" s="42">
        <v>90.628</v>
      </c>
      <c r="C17" s="42">
        <v>76.988</v>
      </c>
      <c r="D17" s="42">
        <v>82.11</v>
      </c>
      <c r="E17" s="42">
        <v>92.063</v>
      </c>
      <c r="F17" s="42">
        <v>104.043</v>
      </c>
      <c r="G17" s="155">
        <v>1.717</v>
      </c>
      <c r="H17" s="42">
        <v>3.423</v>
      </c>
      <c r="I17" s="42">
        <v>3.884</v>
      </c>
      <c r="J17" s="42">
        <v>3.926</v>
      </c>
      <c r="K17" s="185">
        <v>4.788</v>
      </c>
      <c r="L17" s="43" t="s">
        <v>33</v>
      </c>
    </row>
    <row r="18" spans="1:12" ht="12.75">
      <c r="A18" s="41" t="s">
        <v>34</v>
      </c>
      <c r="B18" s="42">
        <v>63.53</v>
      </c>
      <c r="C18" s="42">
        <v>58.647</v>
      </c>
      <c r="D18" s="42">
        <v>44.968</v>
      </c>
      <c r="E18" s="42">
        <v>43.252</v>
      </c>
      <c r="F18" s="42">
        <v>37.359</v>
      </c>
      <c r="G18" s="155">
        <v>0.678</v>
      </c>
      <c r="H18" s="42">
        <v>0.591</v>
      </c>
      <c r="I18" s="42">
        <v>0.441</v>
      </c>
      <c r="J18" s="42">
        <v>0.445</v>
      </c>
      <c r="K18" s="185">
        <v>0.506</v>
      </c>
      <c r="L18" s="43" t="s">
        <v>35</v>
      </c>
    </row>
    <row r="19" spans="1:12" ht="12.75">
      <c r="A19" s="41" t="s">
        <v>36</v>
      </c>
      <c r="B19" s="42">
        <v>883.116</v>
      </c>
      <c r="C19" s="42">
        <v>1334.666</v>
      </c>
      <c r="D19" s="42">
        <v>1570.542</v>
      </c>
      <c r="E19" s="42">
        <v>1195.588</v>
      </c>
      <c r="F19" s="42">
        <v>1510.012</v>
      </c>
      <c r="G19" s="155">
        <v>51.082</v>
      </c>
      <c r="H19" s="42">
        <v>84.107</v>
      </c>
      <c r="I19" s="42">
        <v>107.235</v>
      </c>
      <c r="J19" s="42">
        <v>347.698</v>
      </c>
      <c r="K19" s="185">
        <v>57.371</v>
      </c>
      <c r="L19" s="43" t="s">
        <v>37</v>
      </c>
    </row>
    <row r="20" spans="1:12" ht="12.75">
      <c r="A20" s="41" t="s">
        <v>38</v>
      </c>
      <c r="B20" s="42">
        <v>749.932</v>
      </c>
      <c r="C20" s="42">
        <v>1027.197</v>
      </c>
      <c r="D20" s="42">
        <v>1237.413</v>
      </c>
      <c r="E20" s="42">
        <v>1259.436</v>
      </c>
      <c r="F20" s="42">
        <v>1140</v>
      </c>
      <c r="G20" s="155">
        <v>36.89</v>
      </c>
      <c r="H20" s="42">
        <v>33.731</v>
      </c>
      <c r="I20" s="42">
        <v>30.306</v>
      </c>
      <c r="J20" s="42">
        <v>48.864</v>
      </c>
      <c r="K20" s="185">
        <v>45.254</v>
      </c>
      <c r="L20" s="43" t="s">
        <v>216</v>
      </c>
    </row>
    <row r="21" spans="1:12" ht="12.75">
      <c r="A21" s="41" t="s">
        <v>40</v>
      </c>
      <c r="B21" s="42">
        <v>143.279</v>
      </c>
      <c r="C21" s="42">
        <v>106.996</v>
      </c>
      <c r="D21" s="42">
        <v>101.886</v>
      </c>
      <c r="E21" s="42">
        <v>248.248</v>
      </c>
      <c r="F21" s="42">
        <v>303.425</v>
      </c>
      <c r="G21" s="155">
        <v>45.302</v>
      </c>
      <c r="H21" s="42">
        <v>47.779</v>
      </c>
      <c r="I21" s="42">
        <v>16.417</v>
      </c>
      <c r="J21" s="42">
        <v>33.091</v>
      </c>
      <c r="K21" s="185">
        <v>27.696</v>
      </c>
      <c r="L21" s="43" t="s">
        <v>41</v>
      </c>
    </row>
    <row r="22" spans="1:12" ht="12.75">
      <c r="A22" s="41" t="s">
        <v>42</v>
      </c>
      <c r="B22" s="42">
        <v>39.163</v>
      </c>
      <c r="C22" s="42">
        <v>42.156</v>
      </c>
      <c r="D22" s="42">
        <v>48.604</v>
      </c>
      <c r="E22" s="42">
        <v>59.741</v>
      </c>
      <c r="F22" s="42">
        <v>62.756</v>
      </c>
      <c r="G22" s="155">
        <v>4.189</v>
      </c>
      <c r="H22" s="42">
        <v>1.882</v>
      </c>
      <c r="I22" s="42">
        <v>0.626</v>
      </c>
      <c r="J22" s="42">
        <v>1.494</v>
      </c>
      <c r="K22" s="185">
        <v>1.183</v>
      </c>
      <c r="L22" s="43" t="s">
        <v>43</v>
      </c>
    </row>
    <row r="23" spans="1:12" ht="12.75">
      <c r="A23" s="41" t="s">
        <v>44</v>
      </c>
      <c r="B23" s="42">
        <v>1059.157</v>
      </c>
      <c r="C23" s="42">
        <v>1108.815</v>
      </c>
      <c r="D23" s="42">
        <v>1224.638</v>
      </c>
      <c r="E23" s="42">
        <v>1393.809</v>
      </c>
      <c r="F23" s="42">
        <v>1867.778</v>
      </c>
      <c r="G23" s="155">
        <v>34.107</v>
      </c>
      <c r="H23" s="42">
        <v>52.532</v>
      </c>
      <c r="I23" s="42">
        <v>23.208</v>
      </c>
      <c r="J23" s="42">
        <v>30.66</v>
      </c>
      <c r="K23" s="185">
        <v>36.759</v>
      </c>
      <c r="L23" s="43" t="s">
        <v>217</v>
      </c>
    </row>
    <row r="24" spans="1:12" ht="12.75">
      <c r="A24" s="44" t="s">
        <v>46</v>
      </c>
      <c r="B24" s="42">
        <v>1.009</v>
      </c>
      <c r="C24" s="42">
        <v>1.805</v>
      </c>
      <c r="D24" s="42">
        <v>4.502</v>
      </c>
      <c r="E24" s="42">
        <v>7.624</v>
      </c>
      <c r="F24" s="42">
        <v>4.757</v>
      </c>
      <c r="G24" s="155">
        <v>1.029</v>
      </c>
      <c r="H24" s="42">
        <v>0.089</v>
      </c>
      <c r="I24" s="42">
        <v>1.028</v>
      </c>
      <c r="J24" s="42" t="s">
        <v>0</v>
      </c>
      <c r="K24" s="185">
        <v>1.076</v>
      </c>
      <c r="L24" s="45" t="s">
        <v>47</v>
      </c>
    </row>
    <row r="25" spans="1:12" ht="12.75">
      <c r="A25" s="41" t="s">
        <v>48</v>
      </c>
      <c r="B25" s="42">
        <v>151.319</v>
      </c>
      <c r="C25" s="42">
        <v>167.813</v>
      </c>
      <c r="D25" s="42">
        <v>244.519</v>
      </c>
      <c r="E25" s="42">
        <v>240.797</v>
      </c>
      <c r="F25" s="42">
        <v>344.691</v>
      </c>
      <c r="G25" s="155">
        <v>26.553</v>
      </c>
      <c r="H25" s="42">
        <v>23.534</v>
      </c>
      <c r="I25" s="42">
        <v>28.249</v>
      </c>
      <c r="J25" s="42">
        <v>36.61</v>
      </c>
      <c r="K25" s="185">
        <v>26.439</v>
      </c>
      <c r="L25" s="43" t="s">
        <v>49</v>
      </c>
    </row>
    <row r="26" spans="1:12" ht="12.75">
      <c r="A26" s="41" t="s">
        <v>50</v>
      </c>
      <c r="B26" s="42">
        <v>31.671</v>
      </c>
      <c r="C26" s="42">
        <v>36.596</v>
      </c>
      <c r="D26" s="42">
        <v>46.258</v>
      </c>
      <c r="E26" s="42">
        <v>59.265</v>
      </c>
      <c r="F26" s="42">
        <v>62.125</v>
      </c>
      <c r="G26" s="155">
        <v>2.018</v>
      </c>
      <c r="H26" s="42">
        <v>1.425</v>
      </c>
      <c r="I26" s="42">
        <v>0.471</v>
      </c>
      <c r="J26" s="42">
        <v>1.235</v>
      </c>
      <c r="K26" s="185">
        <v>1.348</v>
      </c>
      <c r="L26" s="43" t="s">
        <v>51</v>
      </c>
    </row>
    <row r="27" spans="1:12" ht="12.75">
      <c r="A27" s="41" t="s">
        <v>52</v>
      </c>
      <c r="B27" s="42">
        <v>213.889</v>
      </c>
      <c r="C27" s="42">
        <v>276.876</v>
      </c>
      <c r="D27" s="42">
        <v>256.749</v>
      </c>
      <c r="E27" s="42">
        <v>306.938</v>
      </c>
      <c r="F27" s="42">
        <v>338.311</v>
      </c>
      <c r="G27" s="155">
        <v>40.552</v>
      </c>
      <c r="H27" s="42">
        <v>46.721</v>
      </c>
      <c r="I27" s="42">
        <v>34.871</v>
      </c>
      <c r="J27" s="42">
        <v>63.126</v>
      </c>
      <c r="K27" s="185">
        <v>48.933</v>
      </c>
      <c r="L27" s="43" t="s">
        <v>218</v>
      </c>
    </row>
    <row r="28" spans="1:12" ht="12.75">
      <c r="A28" s="41" t="s">
        <v>54</v>
      </c>
      <c r="B28" s="42">
        <v>49.749</v>
      </c>
      <c r="C28" s="42">
        <v>62.47</v>
      </c>
      <c r="D28" s="42">
        <v>90.72</v>
      </c>
      <c r="E28" s="42">
        <v>85.051</v>
      </c>
      <c r="F28" s="42">
        <v>98.243</v>
      </c>
      <c r="G28" s="155">
        <v>11.646</v>
      </c>
      <c r="H28" s="42">
        <v>11.141</v>
      </c>
      <c r="I28" s="42">
        <v>10.533</v>
      </c>
      <c r="J28" s="42">
        <v>10.288</v>
      </c>
      <c r="K28" s="185">
        <v>9.835</v>
      </c>
      <c r="L28" s="43" t="s">
        <v>55</v>
      </c>
    </row>
    <row r="29" spans="1:12" s="16" customFormat="1" ht="25.5">
      <c r="A29" s="46" t="s">
        <v>284</v>
      </c>
      <c r="B29" s="42">
        <v>449.837</v>
      </c>
      <c r="C29" s="42">
        <v>456.521</v>
      </c>
      <c r="D29" s="42">
        <v>488.365</v>
      </c>
      <c r="E29" s="42">
        <v>526.724</v>
      </c>
      <c r="F29" s="42">
        <v>521.213</v>
      </c>
      <c r="G29" s="155">
        <v>73.896</v>
      </c>
      <c r="H29" s="42">
        <v>58.883</v>
      </c>
      <c r="I29" s="42">
        <v>39.314</v>
      </c>
      <c r="J29" s="42">
        <v>48.668</v>
      </c>
      <c r="K29" s="185">
        <v>61.155</v>
      </c>
      <c r="L29" s="47" t="s">
        <v>249</v>
      </c>
    </row>
    <row r="30" spans="1:12" ht="14.25">
      <c r="A30" s="48" t="s">
        <v>58</v>
      </c>
      <c r="B30" s="21">
        <v>160.343</v>
      </c>
      <c r="C30" s="21">
        <v>408.474</v>
      </c>
      <c r="D30" s="21">
        <v>227.568</v>
      </c>
      <c r="E30" s="21">
        <v>240.983</v>
      </c>
      <c r="F30" s="21">
        <v>294.161</v>
      </c>
      <c r="G30" s="154">
        <v>36.619</v>
      </c>
      <c r="H30" s="21">
        <v>52.956</v>
      </c>
      <c r="I30" s="21">
        <v>28.977</v>
      </c>
      <c r="J30" s="21">
        <v>26.43</v>
      </c>
      <c r="K30" s="178">
        <v>34.803</v>
      </c>
      <c r="L30" s="49" t="s">
        <v>59</v>
      </c>
    </row>
    <row r="31" spans="1:12" ht="12.75">
      <c r="A31" s="44" t="s">
        <v>60</v>
      </c>
      <c r="B31" s="116">
        <v>12.163</v>
      </c>
      <c r="C31" s="116">
        <v>20.239</v>
      </c>
      <c r="D31" s="116">
        <v>14.572</v>
      </c>
      <c r="E31" s="116">
        <v>15.359</v>
      </c>
      <c r="F31" s="116">
        <v>31.806</v>
      </c>
      <c r="G31" s="156">
        <v>25.85</v>
      </c>
      <c r="H31" s="50">
        <v>34.883</v>
      </c>
      <c r="I31" s="50">
        <v>21.001</v>
      </c>
      <c r="J31" s="50">
        <v>16.861</v>
      </c>
      <c r="K31" s="186">
        <v>23.788</v>
      </c>
      <c r="L31" s="45" t="s">
        <v>61</v>
      </c>
    </row>
    <row r="32" spans="1:12" ht="12.75">
      <c r="A32" s="44" t="s">
        <v>62</v>
      </c>
      <c r="B32" s="42">
        <v>38.251</v>
      </c>
      <c r="C32" s="42">
        <v>45.245</v>
      </c>
      <c r="D32" s="42">
        <v>46.976</v>
      </c>
      <c r="E32" s="42">
        <v>62.957</v>
      </c>
      <c r="F32" s="42">
        <v>78.518</v>
      </c>
      <c r="G32" s="155">
        <v>0.989</v>
      </c>
      <c r="H32" s="42">
        <v>1.917</v>
      </c>
      <c r="I32" s="42">
        <v>0.243</v>
      </c>
      <c r="J32" s="42">
        <v>0.724</v>
      </c>
      <c r="K32" s="185">
        <v>0.78</v>
      </c>
      <c r="L32" s="45" t="s">
        <v>63</v>
      </c>
    </row>
    <row r="33" spans="1:12" s="16" customFormat="1" ht="12.75" customHeight="1">
      <c r="A33" s="41" t="s">
        <v>64</v>
      </c>
      <c r="B33" s="42">
        <v>29.582</v>
      </c>
      <c r="C33" s="42">
        <v>34.702</v>
      </c>
      <c r="D33" s="42">
        <v>34.91</v>
      </c>
      <c r="E33" s="42">
        <v>52.473</v>
      </c>
      <c r="F33" s="42">
        <v>44.995</v>
      </c>
      <c r="G33" s="155">
        <v>0.961</v>
      </c>
      <c r="H33" s="42">
        <v>0.249</v>
      </c>
      <c r="I33" s="42">
        <v>0.29</v>
      </c>
      <c r="J33" s="42">
        <v>0.38</v>
      </c>
      <c r="K33" s="185">
        <v>0.457</v>
      </c>
      <c r="L33" s="43" t="s">
        <v>65</v>
      </c>
    </row>
    <row r="34" spans="1:12" s="16" customFormat="1" ht="12.75" customHeight="1">
      <c r="A34" s="41" t="s">
        <v>66</v>
      </c>
      <c r="B34" s="42">
        <v>25.176</v>
      </c>
      <c r="C34" s="42">
        <v>33.067</v>
      </c>
      <c r="D34" s="42">
        <v>42.979</v>
      </c>
      <c r="E34" s="42">
        <v>59.086</v>
      </c>
      <c r="F34" s="42">
        <v>64.504</v>
      </c>
      <c r="G34" s="155">
        <v>2.676</v>
      </c>
      <c r="H34" s="42">
        <v>1.733</v>
      </c>
      <c r="I34" s="42">
        <v>1.377</v>
      </c>
      <c r="J34" s="42">
        <v>2.855</v>
      </c>
      <c r="K34" s="185">
        <v>3.879</v>
      </c>
      <c r="L34" s="43" t="s">
        <v>67</v>
      </c>
    </row>
    <row r="35" spans="1:12" ht="12.75">
      <c r="A35" s="44" t="s">
        <v>68</v>
      </c>
      <c r="B35" s="42">
        <v>15.989</v>
      </c>
      <c r="C35" s="42">
        <v>21.242</v>
      </c>
      <c r="D35" s="42">
        <v>18.006</v>
      </c>
      <c r="E35" s="42">
        <v>16.369</v>
      </c>
      <c r="F35" s="42">
        <v>27.083</v>
      </c>
      <c r="G35" s="155" t="s">
        <v>0</v>
      </c>
      <c r="H35" s="42" t="s">
        <v>0</v>
      </c>
      <c r="I35" s="42">
        <v>0.054</v>
      </c>
      <c r="J35" s="42">
        <v>0.075</v>
      </c>
      <c r="K35" s="185">
        <v>0.05</v>
      </c>
      <c r="L35" s="45" t="s">
        <v>69</v>
      </c>
    </row>
    <row r="36" spans="1:12" ht="12.75">
      <c r="A36" s="44" t="s">
        <v>70</v>
      </c>
      <c r="B36" s="42">
        <v>39.182</v>
      </c>
      <c r="C36" s="42">
        <v>253.979</v>
      </c>
      <c r="D36" s="42">
        <v>70.125</v>
      </c>
      <c r="E36" s="42">
        <v>34.739</v>
      </c>
      <c r="F36" s="42">
        <v>47.255</v>
      </c>
      <c r="G36" s="155">
        <v>6.114</v>
      </c>
      <c r="H36" s="42">
        <v>14.131</v>
      </c>
      <c r="I36" s="42">
        <v>6.012</v>
      </c>
      <c r="J36" s="42">
        <v>5.535</v>
      </c>
      <c r="K36" s="185">
        <v>5.849</v>
      </c>
      <c r="L36" s="51" t="s">
        <v>71</v>
      </c>
    </row>
    <row r="37" spans="1:12" ht="25.5">
      <c r="A37" s="52" t="s">
        <v>72</v>
      </c>
      <c r="B37" s="25">
        <v>357.36</v>
      </c>
      <c r="C37" s="25">
        <v>622.918</v>
      </c>
      <c r="D37" s="25">
        <v>418.872</v>
      </c>
      <c r="E37" s="25">
        <v>569.532</v>
      </c>
      <c r="F37" s="25">
        <v>1007.464</v>
      </c>
      <c r="G37" s="148">
        <v>308.873</v>
      </c>
      <c r="H37" s="25">
        <v>329.515</v>
      </c>
      <c r="I37" s="25">
        <v>778.12</v>
      </c>
      <c r="J37" s="25">
        <v>502.894</v>
      </c>
      <c r="K37" s="179">
        <v>515.406</v>
      </c>
      <c r="L37" s="53" t="s">
        <v>73</v>
      </c>
    </row>
    <row r="38" spans="1:12" ht="12.75">
      <c r="A38" s="41" t="s">
        <v>74</v>
      </c>
      <c r="B38" s="42">
        <v>9.146</v>
      </c>
      <c r="C38" s="42">
        <v>7.112</v>
      </c>
      <c r="D38" s="42">
        <v>11.922</v>
      </c>
      <c r="E38" s="42">
        <v>10.068</v>
      </c>
      <c r="F38" s="42">
        <v>13.105</v>
      </c>
      <c r="G38" s="155">
        <v>0.704</v>
      </c>
      <c r="H38" s="42">
        <v>0.503</v>
      </c>
      <c r="I38" s="42">
        <v>0.559</v>
      </c>
      <c r="J38" s="42">
        <v>0.466</v>
      </c>
      <c r="K38" s="185">
        <v>0.686</v>
      </c>
      <c r="L38" s="43" t="s">
        <v>75</v>
      </c>
    </row>
    <row r="39" spans="1:12" ht="12.75">
      <c r="A39" s="41" t="s">
        <v>76</v>
      </c>
      <c r="B39" s="42">
        <v>347.899</v>
      </c>
      <c r="C39" s="42">
        <v>615.736</v>
      </c>
      <c r="D39" s="42">
        <v>406.865</v>
      </c>
      <c r="E39" s="42">
        <v>558.996</v>
      </c>
      <c r="F39" s="42">
        <v>994.128</v>
      </c>
      <c r="G39" s="155">
        <v>308.144</v>
      </c>
      <c r="H39" s="42">
        <v>328.987</v>
      </c>
      <c r="I39" s="42">
        <v>777.448</v>
      </c>
      <c r="J39" s="42">
        <v>502.421</v>
      </c>
      <c r="K39" s="185">
        <v>514.718</v>
      </c>
      <c r="L39" s="43" t="s">
        <v>77</v>
      </c>
    </row>
    <row r="40" spans="1:12" ht="12.75">
      <c r="A40" s="44" t="s">
        <v>70</v>
      </c>
      <c r="B40" s="42">
        <v>0.315</v>
      </c>
      <c r="C40" s="42">
        <v>0.07</v>
      </c>
      <c r="D40" s="42">
        <v>0.085</v>
      </c>
      <c r="E40" s="42">
        <v>0.468</v>
      </c>
      <c r="F40" s="42">
        <v>0.231</v>
      </c>
      <c r="G40" s="155" t="s">
        <v>0</v>
      </c>
      <c r="H40" s="42" t="s">
        <v>0</v>
      </c>
      <c r="I40" s="42">
        <v>0.113</v>
      </c>
      <c r="J40" s="42" t="s">
        <v>0</v>
      </c>
      <c r="K40" s="185" t="s">
        <v>0</v>
      </c>
      <c r="L40" s="51" t="s">
        <v>71</v>
      </c>
    </row>
    <row r="41" spans="1:12" ht="13.5" thickBot="1">
      <c r="A41" s="55" t="s">
        <v>78</v>
      </c>
      <c r="B41" s="57">
        <v>2.575</v>
      </c>
      <c r="C41" s="57">
        <v>4.533</v>
      </c>
      <c r="D41" s="57">
        <v>4.74</v>
      </c>
      <c r="E41" s="57">
        <v>4.771</v>
      </c>
      <c r="F41" s="57">
        <v>5.486</v>
      </c>
      <c r="G41" s="157">
        <v>0.053</v>
      </c>
      <c r="H41" s="57" t="s">
        <v>0</v>
      </c>
      <c r="I41" s="57">
        <v>0.568</v>
      </c>
      <c r="J41" s="57">
        <v>0.326</v>
      </c>
      <c r="K41" s="187">
        <v>0.067</v>
      </c>
      <c r="L41" s="58" t="s">
        <v>221</v>
      </c>
    </row>
    <row r="42" spans="1:12" ht="14.25">
      <c r="A42" s="212" t="s">
        <v>222</v>
      </c>
      <c r="B42" s="213">
        <v>885.942</v>
      </c>
      <c r="C42" s="213">
        <v>1603.013</v>
      </c>
      <c r="D42" s="213">
        <v>1270.132</v>
      </c>
      <c r="E42" s="213">
        <v>1625.988</v>
      </c>
      <c r="F42" s="213">
        <v>1622.317</v>
      </c>
      <c r="G42" s="214">
        <v>62.257</v>
      </c>
      <c r="H42" s="213">
        <v>96.455</v>
      </c>
      <c r="I42" s="213">
        <v>43.251</v>
      </c>
      <c r="J42" s="213">
        <v>43.196</v>
      </c>
      <c r="K42" s="265">
        <v>66.572</v>
      </c>
      <c r="L42" s="215" t="s">
        <v>223</v>
      </c>
    </row>
    <row r="43" spans="1:12" ht="12.75" customHeight="1">
      <c r="A43" s="41" t="s">
        <v>82</v>
      </c>
      <c r="B43" s="42">
        <v>76.127</v>
      </c>
      <c r="C43" s="42">
        <v>121.186</v>
      </c>
      <c r="D43" s="42">
        <v>45.522</v>
      </c>
      <c r="E43" s="42">
        <v>109.606</v>
      </c>
      <c r="F43" s="42">
        <v>48.113</v>
      </c>
      <c r="G43" s="155">
        <v>5.445</v>
      </c>
      <c r="H43" s="42">
        <v>18.886</v>
      </c>
      <c r="I43" s="42">
        <v>8.439</v>
      </c>
      <c r="J43" s="42">
        <v>8.772</v>
      </c>
      <c r="K43" s="185">
        <v>8.388</v>
      </c>
      <c r="L43" s="43" t="s">
        <v>83</v>
      </c>
    </row>
    <row r="44" spans="1:12" s="16" customFormat="1" ht="12.75" customHeight="1">
      <c r="A44" s="44" t="s">
        <v>84</v>
      </c>
      <c r="B44" s="42">
        <v>1.72</v>
      </c>
      <c r="C44" s="42">
        <v>0.87</v>
      </c>
      <c r="D44" s="42">
        <v>0.708</v>
      </c>
      <c r="E44" s="42">
        <v>0.714</v>
      </c>
      <c r="F44" s="42">
        <v>0.162</v>
      </c>
      <c r="G44" s="155" t="s">
        <v>0</v>
      </c>
      <c r="H44" s="42">
        <v>0.072</v>
      </c>
      <c r="I44" s="42" t="s">
        <v>0</v>
      </c>
      <c r="J44" s="42" t="s">
        <v>0</v>
      </c>
      <c r="K44" s="185" t="s">
        <v>0</v>
      </c>
      <c r="L44" s="45" t="s">
        <v>85</v>
      </c>
    </row>
    <row r="45" spans="1:12" ht="12.75" customHeight="1">
      <c r="A45" s="41" t="s">
        <v>86</v>
      </c>
      <c r="B45" s="42">
        <v>128.802</v>
      </c>
      <c r="C45" s="42">
        <v>268.487</v>
      </c>
      <c r="D45" s="42">
        <v>188.139</v>
      </c>
      <c r="E45" s="42">
        <v>232.518</v>
      </c>
      <c r="F45" s="42">
        <v>208.832</v>
      </c>
      <c r="G45" s="155">
        <v>4.786</v>
      </c>
      <c r="H45" s="42">
        <v>11.698</v>
      </c>
      <c r="I45" s="42">
        <v>1.959</v>
      </c>
      <c r="J45" s="42">
        <v>2.712</v>
      </c>
      <c r="K45" s="185">
        <v>7.586</v>
      </c>
      <c r="L45" s="43" t="s">
        <v>87</v>
      </c>
    </row>
    <row r="46" spans="1:12" s="16" customFormat="1" ht="12.75" customHeight="1">
      <c r="A46" s="44" t="s">
        <v>88</v>
      </c>
      <c r="B46" s="42">
        <v>352.347</v>
      </c>
      <c r="C46" s="42">
        <v>503.504</v>
      </c>
      <c r="D46" s="42">
        <v>416.063</v>
      </c>
      <c r="E46" s="42">
        <v>506.976</v>
      </c>
      <c r="F46" s="42">
        <v>514.266</v>
      </c>
      <c r="G46" s="155">
        <v>7.919</v>
      </c>
      <c r="H46" s="42">
        <v>8.304</v>
      </c>
      <c r="I46" s="42">
        <v>2.01</v>
      </c>
      <c r="J46" s="42">
        <v>3.425</v>
      </c>
      <c r="K46" s="185">
        <v>13.516</v>
      </c>
      <c r="L46" s="45" t="s">
        <v>89</v>
      </c>
    </row>
    <row r="47" spans="1:12" ht="12.75" customHeight="1">
      <c r="A47" s="44" t="s">
        <v>90</v>
      </c>
      <c r="B47" s="42">
        <v>120.048</v>
      </c>
      <c r="C47" s="42">
        <v>258.013</v>
      </c>
      <c r="D47" s="42">
        <v>220.095</v>
      </c>
      <c r="E47" s="42">
        <v>338.235</v>
      </c>
      <c r="F47" s="42">
        <v>384.823</v>
      </c>
      <c r="G47" s="155">
        <v>0.998</v>
      </c>
      <c r="H47" s="42">
        <v>1.994</v>
      </c>
      <c r="I47" s="42">
        <v>0.231</v>
      </c>
      <c r="J47" s="42">
        <v>1.129</v>
      </c>
      <c r="K47" s="185">
        <v>1.111</v>
      </c>
      <c r="L47" s="45" t="s">
        <v>91</v>
      </c>
    </row>
    <row r="48" spans="1:12" ht="12.75" customHeight="1" thickBot="1">
      <c r="A48" s="62" t="s">
        <v>92</v>
      </c>
      <c r="B48" s="63">
        <v>46.555</v>
      </c>
      <c r="C48" s="63">
        <v>42.479</v>
      </c>
      <c r="D48" s="63">
        <v>172.037</v>
      </c>
      <c r="E48" s="63">
        <v>196.956</v>
      </c>
      <c r="F48" s="63">
        <v>171.96</v>
      </c>
      <c r="G48" s="159">
        <v>6.453</v>
      </c>
      <c r="H48" s="63">
        <v>2.545</v>
      </c>
      <c r="I48" s="63">
        <v>1.607</v>
      </c>
      <c r="J48" s="63">
        <v>0.689</v>
      </c>
      <c r="K48" s="189">
        <v>1.168</v>
      </c>
      <c r="L48" s="64" t="s">
        <v>224</v>
      </c>
    </row>
    <row r="49" spans="1:12" s="16" customFormat="1" ht="20.25" customHeight="1" thickBot="1">
      <c r="A49" s="117" t="s">
        <v>94</v>
      </c>
      <c r="B49" s="30">
        <v>1616.027</v>
      </c>
      <c r="C49" s="30">
        <v>2357.236</v>
      </c>
      <c r="D49" s="30">
        <v>2375.57</v>
      </c>
      <c r="E49" s="30">
        <v>2469.746</v>
      </c>
      <c r="F49" s="21">
        <v>2634.692</v>
      </c>
      <c r="G49" s="154">
        <v>103.598</v>
      </c>
      <c r="H49" s="21">
        <v>136.458</v>
      </c>
      <c r="I49" s="21">
        <v>71.109</v>
      </c>
      <c r="J49" s="21">
        <v>90.447</v>
      </c>
      <c r="K49" s="178">
        <v>95.668</v>
      </c>
      <c r="L49" s="118" t="s">
        <v>95</v>
      </c>
    </row>
    <row r="50" spans="1:12" ht="15" thickBot="1">
      <c r="A50" s="66" t="s">
        <v>12</v>
      </c>
      <c r="B50" s="33">
        <v>1219.459</v>
      </c>
      <c r="C50" s="33">
        <v>1907.255</v>
      </c>
      <c r="D50" s="33">
        <v>1819.53</v>
      </c>
      <c r="E50" s="33">
        <v>1966.634</v>
      </c>
      <c r="F50" s="33">
        <v>2058.13</v>
      </c>
      <c r="G50" s="95">
        <v>80.826</v>
      </c>
      <c r="H50" s="33">
        <v>63.054</v>
      </c>
      <c r="I50" s="33">
        <v>61.28</v>
      </c>
      <c r="J50" s="33">
        <v>76.619</v>
      </c>
      <c r="K50" s="67">
        <v>79.402</v>
      </c>
      <c r="L50" s="68" t="s">
        <v>13</v>
      </c>
    </row>
    <row r="51" spans="1:12" ht="12.75">
      <c r="A51" s="41" t="s">
        <v>96</v>
      </c>
      <c r="B51" s="42">
        <v>80.073</v>
      </c>
      <c r="C51" s="42">
        <v>57.51</v>
      </c>
      <c r="D51" s="42">
        <v>55.234</v>
      </c>
      <c r="E51" s="42">
        <v>57.617</v>
      </c>
      <c r="F51" s="42">
        <v>67.921</v>
      </c>
      <c r="G51" s="155">
        <v>13.103</v>
      </c>
      <c r="H51" s="42">
        <v>13.673</v>
      </c>
      <c r="I51" s="42">
        <v>11.76</v>
      </c>
      <c r="J51" s="42">
        <v>15.168</v>
      </c>
      <c r="K51" s="185">
        <v>15.174</v>
      </c>
      <c r="L51" s="43" t="s">
        <v>97</v>
      </c>
    </row>
    <row r="52" spans="1:12" ht="13.5" thickBot="1">
      <c r="A52" s="41" t="s">
        <v>98</v>
      </c>
      <c r="B52" s="42">
        <v>1139.386</v>
      </c>
      <c r="C52" s="42">
        <v>1849.745</v>
      </c>
      <c r="D52" s="42">
        <v>1764.296</v>
      </c>
      <c r="E52" s="42">
        <v>1909.017</v>
      </c>
      <c r="F52" s="42">
        <v>1990.209</v>
      </c>
      <c r="G52" s="155">
        <v>67.723</v>
      </c>
      <c r="H52" s="42">
        <v>49.381</v>
      </c>
      <c r="I52" s="42">
        <v>49.52</v>
      </c>
      <c r="J52" s="42">
        <v>61.451</v>
      </c>
      <c r="K52" s="185">
        <v>64.228</v>
      </c>
      <c r="L52" s="43" t="s">
        <v>225</v>
      </c>
    </row>
    <row r="53" spans="1:12" ht="15" thickBot="1">
      <c r="A53" s="69" t="s">
        <v>100</v>
      </c>
      <c r="B53" s="33">
        <v>396.568</v>
      </c>
      <c r="C53" s="33">
        <v>449.981</v>
      </c>
      <c r="D53" s="33">
        <v>556.04</v>
      </c>
      <c r="E53" s="33">
        <v>503.112</v>
      </c>
      <c r="F53" s="33">
        <v>576.562</v>
      </c>
      <c r="G53" s="95">
        <v>22.772</v>
      </c>
      <c r="H53" s="33">
        <v>73.404</v>
      </c>
      <c r="I53" s="33">
        <v>9.829</v>
      </c>
      <c r="J53" s="33">
        <v>13.828</v>
      </c>
      <c r="K53" s="67">
        <v>16.266</v>
      </c>
      <c r="L53" s="68" t="s">
        <v>101</v>
      </c>
    </row>
    <row r="54" spans="1:12" ht="25.5">
      <c r="A54" s="52" t="s">
        <v>102</v>
      </c>
      <c r="B54" s="70">
        <v>386.764</v>
      </c>
      <c r="C54" s="70">
        <v>435.997</v>
      </c>
      <c r="D54" s="70">
        <v>537.203</v>
      </c>
      <c r="E54" s="70">
        <v>479.954</v>
      </c>
      <c r="F54" s="70">
        <v>556.699</v>
      </c>
      <c r="G54" s="160">
        <v>18.527</v>
      </c>
      <c r="H54" s="70">
        <v>67.424</v>
      </c>
      <c r="I54" s="70">
        <v>5.585</v>
      </c>
      <c r="J54" s="70">
        <v>8.246</v>
      </c>
      <c r="K54" s="190">
        <v>10.588</v>
      </c>
      <c r="L54" s="53" t="s">
        <v>103</v>
      </c>
    </row>
    <row r="55" spans="1:12" ht="12.75">
      <c r="A55" s="41" t="s">
        <v>104</v>
      </c>
      <c r="B55" s="42">
        <v>52.845</v>
      </c>
      <c r="C55" s="42">
        <v>59.661</v>
      </c>
      <c r="D55" s="42">
        <v>66.206</v>
      </c>
      <c r="E55" s="42">
        <v>96.546</v>
      </c>
      <c r="F55" s="42">
        <v>105.182</v>
      </c>
      <c r="G55" s="155">
        <v>0.316</v>
      </c>
      <c r="H55" s="42">
        <v>0.418</v>
      </c>
      <c r="I55" s="42">
        <v>0.417</v>
      </c>
      <c r="J55" s="42">
        <v>0.466</v>
      </c>
      <c r="K55" s="185">
        <v>1.003</v>
      </c>
      <c r="L55" s="43" t="s">
        <v>105</v>
      </c>
    </row>
    <row r="56" spans="1:12" ht="12.75">
      <c r="A56" s="44" t="s">
        <v>106</v>
      </c>
      <c r="B56" s="42" t="s">
        <v>0</v>
      </c>
      <c r="C56" s="42" t="s">
        <v>0</v>
      </c>
      <c r="D56" s="42">
        <v>0.217</v>
      </c>
      <c r="E56" s="42">
        <v>0.336</v>
      </c>
      <c r="F56" s="42">
        <v>0.521</v>
      </c>
      <c r="G56" s="155">
        <v>0.076</v>
      </c>
      <c r="H56" s="42" t="s">
        <v>0</v>
      </c>
      <c r="I56" s="42">
        <v>0.088</v>
      </c>
      <c r="J56" s="42" t="s">
        <v>0</v>
      </c>
      <c r="K56" s="185">
        <v>0.117</v>
      </c>
      <c r="L56" s="45" t="s">
        <v>107</v>
      </c>
    </row>
    <row r="57" spans="1:12" ht="12.75">
      <c r="A57" s="41" t="s">
        <v>108</v>
      </c>
      <c r="B57" s="42">
        <v>287.606</v>
      </c>
      <c r="C57" s="42">
        <v>318.534</v>
      </c>
      <c r="D57" s="42">
        <v>362.079</v>
      </c>
      <c r="E57" s="42">
        <v>267.064</v>
      </c>
      <c r="F57" s="42">
        <v>304.605</v>
      </c>
      <c r="G57" s="155">
        <v>13.71</v>
      </c>
      <c r="H57" s="42">
        <v>61.81</v>
      </c>
      <c r="I57" s="42">
        <v>1.354</v>
      </c>
      <c r="J57" s="42">
        <v>2.148</v>
      </c>
      <c r="K57" s="185">
        <v>2.554</v>
      </c>
      <c r="L57" s="43" t="s">
        <v>109</v>
      </c>
    </row>
    <row r="58" spans="1:12" ht="12.75">
      <c r="A58" s="44" t="s">
        <v>110</v>
      </c>
      <c r="B58" s="42">
        <v>4.207</v>
      </c>
      <c r="C58" s="42">
        <v>3.194</v>
      </c>
      <c r="D58" s="42">
        <v>3.186</v>
      </c>
      <c r="E58" s="42">
        <v>3.388</v>
      </c>
      <c r="F58" s="42">
        <v>6.034</v>
      </c>
      <c r="G58" s="155">
        <v>0.064</v>
      </c>
      <c r="H58" s="42">
        <v>0.097</v>
      </c>
      <c r="I58" s="42" t="s">
        <v>0</v>
      </c>
      <c r="J58" s="42" t="s">
        <v>0</v>
      </c>
      <c r="K58" s="185">
        <v>0.462</v>
      </c>
      <c r="L58" s="45" t="s">
        <v>226</v>
      </c>
    </row>
    <row r="59" spans="1:12" ht="12.75">
      <c r="A59" s="44" t="s">
        <v>112</v>
      </c>
      <c r="B59" s="42">
        <v>1.072</v>
      </c>
      <c r="C59" s="42">
        <v>1.077</v>
      </c>
      <c r="D59" s="42">
        <v>0.371</v>
      </c>
      <c r="E59" s="42">
        <v>0.557</v>
      </c>
      <c r="F59" s="42">
        <v>1.167</v>
      </c>
      <c r="G59" s="155">
        <v>0.052</v>
      </c>
      <c r="H59" s="42" t="s">
        <v>0</v>
      </c>
      <c r="I59" s="42" t="s">
        <v>0</v>
      </c>
      <c r="J59" s="42">
        <v>1.358</v>
      </c>
      <c r="K59" s="185" t="s">
        <v>0</v>
      </c>
      <c r="L59" s="45" t="s">
        <v>113</v>
      </c>
    </row>
    <row r="60" spans="1:12" ht="13.5" customHeight="1">
      <c r="A60" s="44" t="s">
        <v>114</v>
      </c>
      <c r="B60" s="42">
        <v>16.276</v>
      </c>
      <c r="C60" s="42">
        <v>23.423</v>
      </c>
      <c r="D60" s="42">
        <v>25.358</v>
      </c>
      <c r="E60" s="42">
        <v>27.09</v>
      </c>
      <c r="F60" s="42">
        <v>41.926</v>
      </c>
      <c r="G60" s="155">
        <v>2.25</v>
      </c>
      <c r="H60" s="42">
        <v>0.316</v>
      </c>
      <c r="I60" s="42">
        <v>0.368</v>
      </c>
      <c r="J60" s="42">
        <v>0.444</v>
      </c>
      <c r="K60" s="185">
        <v>0.457</v>
      </c>
      <c r="L60" s="45" t="s">
        <v>115</v>
      </c>
    </row>
    <row r="61" spans="1:12" ht="12.75">
      <c r="A61" s="41" t="s">
        <v>70</v>
      </c>
      <c r="B61" s="42">
        <v>24.721</v>
      </c>
      <c r="C61" s="54">
        <v>30.094</v>
      </c>
      <c r="D61" s="54">
        <v>79.786</v>
      </c>
      <c r="E61" s="54">
        <v>84.973</v>
      </c>
      <c r="F61" s="42">
        <v>97.264</v>
      </c>
      <c r="G61" s="155">
        <v>2.059</v>
      </c>
      <c r="H61" s="42">
        <v>4.702</v>
      </c>
      <c r="I61" s="42">
        <v>3.295</v>
      </c>
      <c r="J61" s="42">
        <v>3.786</v>
      </c>
      <c r="K61" s="185">
        <v>5.952</v>
      </c>
      <c r="L61" s="43" t="s">
        <v>71</v>
      </c>
    </row>
    <row r="62" spans="1:12" ht="13.5" thickBot="1">
      <c r="A62" s="24" t="s">
        <v>116</v>
      </c>
      <c r="B62" s="70">
        <v>9.804</v>
      </c>
      <c r="C62" s="54">
        <v>13.984</v>
      </c>
      <c r="D62" s="42">
        <v>18.837</v>
      </c>
      <c r="E62" s="42">
        <v>23.158</v>
      </c>
      <c r="F62" s="42">
        <v>19.863</v>
      </c>
      <c r="G62" s="161">
        <v>4.245</v>
      </c>
      <c r="H62" s="71">
        <v>5.98</v>
      </c>
      <c r="I62" s="71">
        <v>4.244</v>
      </c>
      <c r="J62" s="71">
        <v>5.582</v>
      </c>
      <c r="K62" s="191">
        <v>5.678</v>
      </c>
      <c r="L62" s="53" t="s">
        <v>227</v>
      </c>
    </row>
    <row r="63" spans="1:12" ht="20.25" customHeight="1" thickBot="1">
      <c r="A63" s="17" t="s">
        <v>118</v>
      </c>
      <c r="B63" s="18">
        <v>38.023</v>
      </c>
      <c r="C63" s="18">
        <v>47.832</v>
      </c>
      <c r="D63" s="18">
        <v>72.847</v>
      </c>
      <c r="E63" s="18">
        <v>62.098</v>
      </c>
      <c r="F63" s="18">
        <v>61.969</v>
      </c>
      <c r="G63" s="140">
        <v>12.35</v>
      </c>
      <c r="H63" s="18">
        <v>12.296</v>
      </c>
      <c r="I63" s="18">
        <v>12.868</v>
      </c>
      <c r="J63" s="18">
        <v>15.642</v>
      </c>
      <c r="K63" s="177">
        <v>15.195</v>
      </c>
      <c r="L63" s="65" t="s">
        <v>119</v>
      </c>
    </row>
    <row r="64" spans="1:12" ht="12.95" customHeight="1" thickBot="1">
      <c r="A64" s="66" t="s">
        <v>12</v>
      </c>
      <c r="B64" s="33">
        <v>37.692</v>
      </c>
      <c r="C64" s="33">
        <v>47.414</v>
      </c>
      <c r="D64" s="33">
        <v>71.878</v>
      </c>
      <c r="E64" s="33">
        <v>61.503</v>
      </c>
      <c r="F64" s="33">
        <v>61.809</v>
      </c>
      <c r="G64" s="95">
        <v>12.316</v>
      </c>
      <c r="H64" s="33">
        <v>11.785</v>
      </c>
      <c r="I64" s="33">
        <v>12.791</v>
      </c>
      <c r="J64" s="33">
        <v>15.577</v>
      </c>
      <c r="K64" s="67">
        <v>15.149</v>
      </c>
      <c r="L64" s="72" t="s">
        <v>120</v>
      </c>
    </row>
    <row r="65" spans="1:12" ht="12.95" customHeight="1">
      <c r="A65" s="41" t="s">
        <v>121</v>
      </c>
      <c r="B65" s="42">
        <v>24.522</v>
      </c>
      <c r="C65" s="42">
        <v>32.417</v>
      </c>
      <c r="D65" s="42">
        <v>51.596</v>
      </c>
      <c r="E65" s="42">
        <v>52.672</v>
      </c>
      <c r="F65" s="42">
        <v>53.373</v>
      </c>
      <c r="G65" s="155">
        <v>11.929</v>
      </c>
      <c r="H65" s="42">
        <v>11.34</v>
      </c>
      <c r="I65" s="42">
        <v>12.032</v>
      </c>
      <c r="J65" s="42">
        <v>15.009</v>
      </c>
      <c r="K65" s="185">
        <v>14.509</v>
      </c>
      <c r="L65" s="43" t="s">
        <v>122</v>
      </c>
    </row>
    <row r="66" spans="1:12" s="16" customFormat="1" ht="12.95" customHeight="1" thickBot="1">
      <c r="A66" s="41" t="s">
        <v>123</v>
      </c>
      <c r="B66" s="42">
        <v>13.17</v>
      </c>
      <c r="C66" s="42">
        <v>14.997</v>
      </c>
      <c r="D66" s="42">
        <v>20.282</v>
      </c>
      <c r="E66" s="42">
        <v>8.831</v>
      </c>
      <c r="F66" s="42">
        <v>8.436</v>
      </c>
      <c r="G66" s="155">
        <v>0.387</v>
      </c>
      <c r="H66" s="42">
        <v>0.445</v>
      </c>
      <c r="I66" s="42">
        <v>0.759</v>
      </c>
      <c r="J66" s="42">
        <v>0.568</v>
      </c>
      <c r="K66" s="185">
        <v>0.64</v>
      </c>
      <c r="L66" s="43" t="s">
        <v>124</v>
      </c>
    </row>
    <row r="67" spans="1:12" ht="15" thickBot="1">
      <c r="A67" s="69" t="s">
        <v>100</v>
      </c>
      <c r="B67" s="33">
        <v>0.331</v>
      </c>
      <c r="C67" s="33">
        <v>0.418</v>
      </c>
      <c r="D67" s="33">
        <v>0.969</v>
      </c>
      <c r="E67" s="33">
        <v>0.595</v>
      </c>
      <c r="F67" s="33">
        <v>0.16</v>
      </c>
      <c r="G67" s="95" t="s">
        <v>0</v>
      </c>
      <c r="H67" s="33">
        <v>0.511</v>
      </c>
      <c r="I67" s="33">
        <v>0.077</v>
      </c>
      <c r="J67" s="33">
        <v>0.065</v>
      </c>
      <c r="K67" s="67" t="s">
        <v>0</v>
      </c>
      <c r="L67" s="73" t="s">
        <v>125</v>
      </c>
    </row>
    <row r="68" spans="1:12" s="16" customFormat="1" ht="19.5" thickBot="1">
      <c r="A68" s="74" t="s">
        <v>126</v>
      </c>
      <c r="B68" s="18">
        <v>4357.437</v>
      </c>
      <c r="C68" s="18">
        <v>6028.104</v>
      </c>
      <c r="D68" s="18">
        <v>5918.369</v>
      </c>
      <c r="E68" s="18">
        <v>6732.772</v>
      </c>
      <c r="F68" s="18">
        <v>7520.043</v>
      </c>
      <c r="G68" s="140">
        <v>1580.86</v>
      </c>
      <c r="H68" s="18">
        <v>2033.469</v>
      </c>
      <c r="I68" s="18">
        <v>1726.083</v>
      </c>
      <c r="J68" s="18">
        <v>2123.344</v>
      </c>
      <c r="K68" s="177">
        <v>2016.815</v>
      </c>
      <c r="L68" s="75" t="s">
        <v>127</v>
      </c>
    </row>
    <row r="69" spans="1:12" ht="15" thickBot="1">
      <c r="A69" s="66" t="s">
        <v>128</v>
      </c>
      <c r="B69" s="33">
        <v>394.53</v>
      </c>
      <c r="C69" s="33">
        <v>619.757</v>
      </c>
      <c r="D69" s="33">
        <v>670.636</v>
      </c>
      <c r="E69" s="33">
        <v>622.091</v>
      </c>
      <c r="F69" s="33">
        <v>403.93</v>
      </c>
      <c r="G69" s="95">
        <v>4.418</v>
      </c>
      <c r="H69" s="33">
        <v>4.547</v>
      </c>
      <c r="I69" s="33">
        <v>2.148</v>
      </c>
      <c r="J69" s="33">
        <v>13.584</v>
      </c>
      <c r="K69" s="67">
        <v>21.938</v>
      </c>
      <c r="L69" s="76" t="s">
        <v>129</v>
      </c>
    </row>
    <row r="70" spans="1:12" ht="15" thickBot="1">
      <c r="A70" s="77" t="s">
        <v>130</v>
      </c>
      <c r="B70" s="78">
        <v>3962.907</v>
      </c>
      <c r="C70" s="78">
        <v>5408.347</v>
      </c>
      <c r="D70" s="78">
        <v>5247.733</v>
      </c>
      <c r="E70" s="78">
        <v>6110.681</v>
      </c>
      <c r="F70" s="78">
        <v>7116.113</v>
      </c>
      <c r="G70" s="162">
        <v>1576.442</v>
      </c>
      <c r="H70" s="78">
        <v>2028.922</v>
      </c>
      <c r="I70" s="78">
        <v>1723.935</v>
      </c>
      <c r="J70" s="78">
        <v>2109.76</v>
      </c>
      <c r="K70" s="192">
        <v>1994.877</v>
      </c>
      <c r="L70" s="79" t="s">
        <v>125</v>
      </c>
    </row>
    <row r="71" spans="1:12" ht="13.5" thickBot="1">
      <c r="A71" s="80" t="s">
        <v>131</v>
      </c>
      <c r="B71" s="119">
        <v>1652.346</v>
      </c>
      <c r="C71" s="119">
        <v>2056.096</v>
      </c>
      <c r="D71" s="119">
        <v>1767.518</v>
      </c>
      <c r="E71" s="119">
        <v>2201.619</v>
      </c>
      <c r="F71" s="119">
        <v>3129.776</v>
      </c>
      <c r="G71" s="163">
        <v>1267.836</v>
      </c>
      <c r="H71" s="119">
        <v>1564.049</v>
      </c>
      <c r="I71" s="119">
        <v>1482.367</v>
      </c>
      <c r="J71" s="119">
        <v>1672.711</v>
      </c>
      <c r="K71" s="257">
        <v>1462.924</v>
      </c>
      <c r="L71" s="82" t="s">
        <v>132</v>
      </c>
    </row>
    <row r="72" spans="1:12" s="90" customFormat="1" ht="25.5">
      <c r="A72" s="83" t="s">
        <v>133</v>
      </c>
      <c r="B72" s="164">
        <v>438.567</v>
      </c>
      <c r="C72" s="164">
        <v>741.759</v>
      </c>
      <c r="D72" s="164">
        <v>691.189</v>
      </c>
      <c r="E72" s="164">
        <v>722.141</v>
      </c>
      <c r="F72" s="164">
        <v>882.126</v>
      </c>
      <c r="G72" s="165">
        <v>148.639</v>
      </c>
      <c r="H72" s="164">
        <v>307.706</v>
      </c>
      <c r="I72" s="164">
        <v>153.74</v>
      </c>
      <c r="J72" s="164">
        <v>270.572</v>
      </c>
      <c r="K72" s="264">
        <v>289.195</v>
      </c>
      <c r="L72" s="85" t="s">
        <v>134</v>
      </c>
    </row>
    <row r="73" spans="1:12" ht="12.75">
      <c r="A73" s="44" t="s">
        <v>135</v>
      </c>
      <c r="B73" s="116">
        <v>33.471</v>
      </c>
      <c r="C73" s="116">
        <v>43.23</v>
      </c>
      <c r="D73" s="116">
        <v>38.078</v>
      </c>
      <c r="E73" s="116">
        <v>38.368</v>
      </c>
      <c r="F73" s="116">
        <v>41.821</v>
      </c>
      <c r="G73" s="172">
        <v>39.062</v>
      </c>
      <c r="H73" s="116">
        <v>100.843</v>
      </c>
      <c r="I73" s="116">
        <v>48.861</v>
      </c>
      <c r="J73" s="116">
        <v>39.991</v>
      </c>
      <c r="K73" s="256">
        <v>13.206</v>
      </c>
      <c r="L73" s="45" t="s">
        <v>136</v>
      </c>
    </row>
    <row r="74" spans="1:12" ht="13.5" thickBot="1">
      <c r="A74" s="86" t="s">
        <v>137</v>
      </c>
      <c r="B74" s="123">
        <v>405.096</v>
      </c>
      <c r="C74" s="123">
        <v>698.529</v>
      </c>
      <c r="D74" s="123">
        <v>653.111</v>
      </c>
      <c r="E74" s="123">
        <v>683.773</v>
      </c>
      <c r="F74" s="123">
        <v>840.305</v>
      </c>
      <c r="G74" s="170">
        <v>109.577</v>
      </c>
      <c r="H74" s="123">
        <v>206.863</v>
      </c>
      <c r="I74" s="123">
        <v>104.879</v>
      </c>
      <c r="J74" s="123">
        <v>230.581</v>
      </c>
      <c r="K74" s="259">
        <v>275.989</v>
      </c>
      <c r="L74" s="88" t="s">
        <v>138</v>
      </c>
    </row>
    <row r="75" spans="1:12" ht="25.5">
      <c r="A75" s="89" t="s">
        <v>139</v>
      </c>
      <c r="B75" s="22">
        <v>319.934</v>
      </c>
      <c r="C75" s="22">
        <v>446.631</v>
      </c>
      <c r="D75" s="22">
        <v>495.114</v>
      </c>
      <c r="E75" s="22">
        <v>524.44</v>
      </c>
      <c r="F75" s="22">
        <v>543.29</v>
      </c>
      <c r="G75" s="171">
        <v>16.185</v>
      </c>
      <c r="H75" s="22">
        <v>14.38</v>
      </c>
      <c r="I75" s="22">
        <v>6.515</v>
      </c>
      <c r="J75" s="22">
        <v>15.312</v>
      </c>
      <c r="K75" s="202">
        <v>12.894</v>
      </c>
      <c r="L75" s="85" t="s">
        <v>140</v>
      </c>
    </row>
    <row r="76" spans="1:12" ht="12.75">
      <c r="A76" s="41" t="s">
        <v>141</v>
      </c>
      <c r="B76" s="116">
        <v>53.011</v>
      </c>
      <c r="C76" s="116">
        <v>79.275</v>
      </c>
      <c r="D76" s="116">
        <v>82.451</v>
      </c>
      <c r="E76" s="116">
        <v>75.003</v>
      </c>
      <c r="F76" s="116">
        <v>82</v>
      </c>
      <c r="G76" s="172">
        <v>0.681</v>
      </c>
      <c r="H76" s="116">
        <v>3.057</v>
      </c>
      <c r="I76" s="116">
        <v>1.304</v>
      </c>
      <c r="J76" s="116">
        <v>5.457</v>
      </c>
      <c r="K76" s="256">
        <v>5.469</v>
      </c>
      <c r="L76" s="43" t="s">
        <v>142</v>
      </c>
    </row>
    <row r="77" spans="1:12" ht="12.75">
      <c r="A77" s="41" t="s">
        <v>143</v>
      </c>
      <c r="B77" s="116">
        <v>84.708</v>
      </c>
      <c r="C77" s="116">
        <v>126.16</v>
      </c>
      <c r="D77" s="116">
        <v>124.465</v>
      </c>
      <c r="E77" s="116">
        <v>154.133</v>
      </c>
      <c r="F77" s="116">
        <v>144.757</v>
      </c>
      <c r="G77" s="172">
        <v>8.419</v>
      </c>
      <c r="H77" s="116">
        <v>2.295</v>
      </c>
      <c r="I77" s="116">
        <v>1.096</v>
      </c>
      <c r="J77" s="116">
        <v>1.852</v>
      </c>
      <c r="K77" s="256">
        <v>1.748</v>
      </c>
      <c r="L77" s="43" t="s">
        <v>144</v>
      </c>
    </row>
    <row r="78" spans="1:12" ht="12.75">
      <c r="A78" s="41" t="s">
        <v>145</v>
      </c>
      <c r="B78" s="116">
        <v>6.514</v>
      </c>
      <c r="C78" s="116">
        <v>9.328</v>
      </c>
      <c r="D78" s="116">
        <v>8.804</v>
      </c>
      <c r="E78" s="116">
        <v>10.332</v>
      </c>
      <c r="F78" s="116">
        <v>12.19</v>
      </c>
      <c r="G78" s="172">
        <v>0.259</v>
      </c>
      <c r="H78" s="116">
        <v>0.519</v>
      </c>
      <c r="I78" s="116">
        <v>0.255</v>
      </c>
      <c r="J78" s="116">
        <v>1.364</v>
      </c>
      <c r="K78" s="256">
        <v>1.43</v>
      </c>
      <c r="L78" s="43" t="s">
        <v>146</v>
      </c>
    </row>
    <row r="79" spans="1:12" s="94" customFormat="1" ht="12.75">
      <c r="A79" s="41" t="s">
        <v>147</v>
      </c>
      <c r="B79" s="116">
        <v>19.53</v>
      </c>
      <c r="C79" s="116">
        <v>32.817</v>
      </c>
      <c r="D79" s="116">
        <v>28.632</v>
      </c>
      <c r="E79" s="116">
        <v>30.835</v>
      </c>
      <c r="F79" s="116">
        <v>30.025</v>
      </c>
      <c r="G79" s="172">
        <v>4.756</v>
      </c>
      <c r="H79" s="116">
        <v>2.284</v>
      </c>
      <c r="I79" s="116">
        <v>1.415</v>
      </c>
      <c r="J79" s="116">
        <v>2.838</v>
      </c>
      <c r="K79" s="256">
        <v>1.755</v>
      </c>
      <c r="L79" s="43" t="s">
        <v>148</v>
      </c>
    </row>
    <row r="80" spans="1:12" ht="12.75">
      <c r="A80" s="41" t="s">
        <v>149</v>
      </c>
      <c r="B80" s="116">
        <v>128.225</v>
      </c>
      <c r="C80" s="116">
        <v>161.567</v>
      </c>
      <c r="D80" s="116">
        <v>183.079</v>
      </c>
      <c r="E80" s="116">
        <v>193.448</v>
      </c>
      <c r="F80" s="116">
        <v>203.093</v>
      </c>
      <c r="G80" s="172">
        <v>1.591</v>
      </c>
      <c r="H80" s="116">
        <v>5.829</v>
      </c>
      <c r="I80" s="116">
        <v>1.869</v>
      </c>
      <c r="J80" s="116">
        <v>3.467</v>
      </c>
      <c r="K80" s="256">
        <v>2.173</v>
      </c>
      <c r="L80" s="43" t="s">
        <v>150</v>
      </c>
    </row>
    <row r="81" spans="1:12" ht="12.75">
      <c r="A81" s="44" t="s">
        <v>70</v>
      </c>
      <c r="B81" s="116">
        <v>27.946</v>
      </c>
      <c r="C81" s="116">
        <v>37.484</v>
      </c>
      <c r="D81" s="116">
        <v>67.683</v>
      </c>
      <c r="E81" s="116">
        <v>60.689</v>
      </c>
      <c r="F81" s="116">
        <v>71.225</v>
      </c>
      <c r="G81" s="172">
        <v>0.479</v>
      </c>
      <c r="H81" s="116">
        <v>0.396</v>
      </c>
      <c r="I81" s="116">
        <v>0.576</v>
      </c>
      <c r="J81" s="116">
        <v>0.334</v>
      </c>
      <c r="K81" s="256">
        <v>0.319</v>
      </c>
      <c r="L81" s="45" t="s">
        <v>71</v>
      </c>
    </row>
    <row r="82" spans="1:12" s="16" customFormat="1" ht="12.75">
      <c r="A82" s="91" t="s">
        <v>151</v>
      </c>
      <c r="B82" s="124">
        <v>1552.06</v>
      </c>
      <c r="C82" s="124">
        <v>2163.861</v>
      </c>
      <c r="D82" s="124">
        <v>2293.912</v>
      </c>
      <c r="E82" s="124">
        <v>2662.481</v>
      </c>
      <c r="F82" s="124">
        <v>2560.921</v>
      </c>
      <c r="G82" s="173">
        <v>143.782</v>
      </c>
      <c r="H82" s="124">
        <v>142.787</v>
      </c>
      <c r="I82" s="124">
        <v>81.313</v>
      </c>
      <c r="J82" s="124">
        <v>151.165</v>
      </c>
      <c r="K82" s="260">
        <v>229.864</v>
      </c>
      <c r="L82" s="92" t="s">
        <v>228</v>
      </c>
    </row>
    <row r="83" spans="1:12" ht="12.75">
      <c r="A83" s="44" t="s">
        <v>153</v>
      </c>
      <c r="B83" s="50">
        <v>0.067</v>
      </c>
      <c r="C83" s="50">
        <v>0.538</v>
      </c>
      <c r="D83" s="50">
        <v>0.054</v>
      </c>
      <c r="E83" s="50">
        <v>0.056</v>
      </c>
      <c r="F83" s="50" t="s">
        <v>0</v>
      </c>
      <c r="G83" s="156">
        <v>5.868</v>
      </c>
      <c r="H83" s="50">
        <v>4.728</v>
      </c>
      <c r="I83" s="50">
        <v>5.281</v>
      </c>
      <c r="J83" s="50">
        <v>2.57</v>
      </c>
      <c r="K83" s="186">
        <v>5.487</v>
      </c>
      <c r="L83" s="43" t="s">
        <v>154</v>
      </c>
    </row>
    <row r="84" spans="1:12" ht="12.75">
      <c r="A84" s="44" t="s">
        <v>155</v>
      </c>
      <c r="B84" s="125">
        <v>6.447</v>
      </c>
      <c r="C84" s="125">
        <v>9.685</v>
      </c>
      <c r="D84" s="125">
        <v>12.613</v>
      </c>
      <c r="E84" s="125">
        <v>14.667</v>
      </c>
      <c r="F84" s="125">
        <v>18.804</v>
      </c>
      <c r="G84" s="155">
        <v>4.633</v>
      </c>
      <c r="H84" s="42">
        <v>2.14</v>
      </c>
      <c r="I84" s="42">
        <v>1.167</v>
      </c>
      <c r="J84" s="42">
        <v>20.916</v>
      </c>
      <c r="K84" s="185">
        <v>93.338</v>
      </c>
      <c r="L84" s="43" t="s">
        <v>156</v>
      </c>
    </row>
    <row r="85" spans="1:12" ht="12.75">
      <c r="A85" s="41" t="s">
        <v>157</v>
      </c>
      <c r="B85" s="42">
        <v>1017.977</v>
      </c>
      <c r="C85" s="42">
        <v>1391.397</v>
      </c>
      <c r="D85" s="42">
        <v>1439.686</v>
      </c>
      <c r="E85" s="42">
        <v>1637.947</v>
      </c>
      <c r="F85" s="42">
        <v>1624.068</v>
      </c>
      <c r="G85" s="155">
        <v>57.818</v>
      </c>
      <c r="H85" s="42">
        <v>55.58</v>
      </c>
      <c r="I85" s="42">
        <v>32.289</v>
      </c>
      <c r="J85" s="42">
        <v>49.954</v>
      </c>
      <c r="K85" s="185">
        <v>43.57</v>
      </c>
      <c r="L85" s="43" t="s">
        <v>158</v>
      </c>
    </row>
    <row r="86" spans="1:12" ht="12.75">
      <c r="A86" s="41" t="s">
        <v>159</v>
      </c>
      <c r="B86" s="42">
        <v>8.92</v>
      </c>
      <c r="C86" s="42">
        <v>10.367</v>
      </c>
      <c r="D86" s="42">
        <v>8.188</v>
      </c>
      <c r="E86" s="42">
        <v>8.964</v>
      </c>
      <c r="F86" s="42">
        <v>10.906</v>
      </c>
      <c r="G86" s="155">
        <v>4.196</v>
      </c>
      <c r="H86" s="42">
        <v>19.847</v>
      </c>
      <c r="I86" s="42">
        <v>3.79</v>
      </c>
      <c r="J86" s="42">
        <v>5.647</v>
      </c>
      <c r="K86" s="185">
        <v>7.795</v>
      </c>
      <c r="L86" s="43" t="s">
        <v>160</v>
      </c>
    </row>
    <row r="87" spans="1:12" ht="12.75">
      <c r="A87" s="41" t="s">
        <v>161</v>
      </c>
      <c r="B87" s="42">
        <v>176.251</v>
      </c>
      <c r="C87" s="42">
        <v>221.502</v>
      </c>
      <c r="D87" s="42">
        <v>317.822</v>
      </c>
      <c r="E87" s="42">
        <v>296.411</v>
      </c>
      <c r="F87" s="42">
        <v>354.353</v>
      </c>
      <c r="G87" s="155">
        <v>11.322</v>
      </c>
      <c r="H87" s="42">
        <v>12.379</v>
      </c>
      <c r="I87" s="42">
        <v>11.096</v>
      </c>
      <c r="J87" s="42">
        <v>23.143</v>
      </c>
      <c r="K87" s="185">
        <v>18.904</v>
      </c>
      <c r="L87" s="43" t="s">
        <v>162</v>
      </c>
    </row>
    <row r="88" spans="1:12" ht="12.75">
      <c r="A88" s="41" t="s">
        <v>163</v>
      </c>
      <c r="B88" s="42">
        <v>4.584</v>
      </c>
      <c r="C88" s="42">
        <v>7.612</v>
      </c>
      <c r="D88" s="42">
        <v>6.941</v>
      </c>
      <c r="E88" s="42">
        <v>4.353</v>
      </c>
      <c r="F88" s="42">
        <v>3.564</v>
      </c>
      <c r="G88" s="155" t="s">
        <v>0</v>
      </c>
      <c r="H88" s="42" t="s">
        <v>0</v>
      </c>
      <c r="I88" s="42">
        <v>0.179</v>
      </c>
      <c r="J88" s="42">
        <v>0.153</v>
      </c>
      <c r="K88" s="185">
        <v>0.142</v>
      </c>
      <c r="L88" s="43" t="s">
        <v>164</v>
      </c>
    </row>
    <row r="89" spans="1:12" s="94" customFormat="1" ht="12.75">
      <c r="A89" s="41" t="s">
        <v>165</v>
      </c>
      <c r="B89" s="42">
        <v>144.068</v>
      </c>
      <c r="C89" s="42">
        <v>239.25</v>
      </c>
      <c r="D89" s="42">
        <v>331.679</v>
      </c>
      <c r="E89" s="42">
        <v>295.798</v>
      </c>
      <c r="F89" s="42">
        <v>262.744</v>
      </c>
      <c r="G89" s="155">
        <v>31.014</v>
      </c>
      <c r="H89" s="42">
        <v>21.894</v>
      </c>
      <c r="I89" s="42">
        <v>15.469</v>
      </c>
      <c r="J89" s="42">
        <v>24.768</v>
      </c>
      <c r="K89" s="185">
        <v>26.711</v>
      </c>
      <c r="L89" s="43" t="s">
        <v>166</v>
      </c>
    </row>
    <row r="90" spans="1:12" ht="12.75">
      <c r="A90" s="41" t="s">
        <v>167</v>
      </c>
      <c r="B90" s="42">
        <v>15.708</v>
      </c>
      <c r="C90" s="42">
        <v>20.956</v>
      </c>
      <c r="D90" s="42">
        <v>20.261</v>
      </c>
      <c r="E90" s="42">
        <v>20.623</v>
      </c>
      <c r="F90" s="42">
        <v>21.152</v>
      </c>
      <c r="G90" s="155">
        <v>16.042</v>
      </c>
      <c r="H90" s="42">
        <v>11.561</v>
      </c>
      <c r="I90" s="42">
        <v>3.586</v>
      </c>
      <c r="J90" s="42">
        <v>8.145</v>
      </c>
      <c r="K90" s="185">
        <v>13.531</v>
      </c>
      <c r="L90" s="43" t="s">
        <v>168</v>
      </c>
    </row>
    <row r="91" spans="1:12" s="16" customFormat="1" ht="13.5" customHeight="1">
      <c r="A91" s="44" t="s">
        <v>169</v>
      </c>
      <c r="B91" s="125">
        <v>11.089</v>
      </c>
      <c r="C91" s="125">
        <v>16.675</v>
      </c>
      <c r="D91" s="125">
        <v>15.553</v>
      </c>
      <c r="E91" s="125">
        <v>15.09</v>
      </c>
      <c r="F91" s="125">
        <v>17.758</v>
      </c>
      <c r="G91" s="174">
        <v>0.822</v>
      </c>
      <c r="H91" s="125">
        <v>0.612</v>
      </c>
      <c r="I91" s="125">
        <v>0.348</v>
      </c>
      <c r="J91" s="125">
        <v>0.498</v>
      </c>
      <c r="K91" s="266">
        <v>0.426</v>
      </c>
      <c r="L91" s="43" t="s">
        <v>170</v>
      </c>
    </row>
    <row r="92" spans="1:12" s="16" customFormat="1" ht="13.5" customHeight="1" thickBot="1">
      <c r="A92" s="44" t="s">
        <v>70</v>
      </c>
      <c r="B92" s="93">
        <v>166.949</v>
      </c>
      <c r="C92" s="93">
        <v>245.879</v>
      </c>
      <c r="D92" s="93">
        <v>141.115</v>
      </c>
      <c r="E92" s="93">
        <v>368.572</v>
      </c>
      <c r="F92" s="42">
        <v>247.548</v>
      </c>
      <c r="G92" s="155">
        <v>12.053</v>
      </c>
      <c r="H92" s="42">
        <v>14.046</v>
      </c>
      <c r="I92" s="42">
        <v>8.108</v>
      </c>
      <c r="J92" s="42">
        <v>15.371</v>
      </c>
      <c r="K92" s="185">
        <v>19.96</v>
      </c>
      <c r="L92" s="45" t="s">
        <v>71</v>
      </c>
    </row>
    <row r="93" spans="1:12" s="16" customFormat="1" ht="19.5" thickBot="1">
      <c r="A93" s="17" t="s">
        <v>171</v>
      </c>
      <c r="B93" s="18">
        <v>199.983</v>
      </c>
      <c r="C93" s="18">
        <v>218.463</v>
      </c>
      <c r="D93" s="18">
        <v>252.525</v>
      </c>
      <c r="E93" s="18">
        <v>368.142</v>
      </c>
      <c r="F93" s="18">
        <v>474.833</v>
      </c>
      <c r="G93" s="140">
        <v>310.573</v>
      </c>
      <c r="H93" s="18">
        <v>369.327</v>
      </c>
      <c r="I93" s="18">
        <v>398.628</v>
      </c>
      <c r="J93" s="18">
        <v>709.076</v>
      </c>
      <c r="K93" s="177">
        <v>1072.685</v>
      </c>
      <c r="L93" s="65" t="s">
        <v>172</v>
      </c>
    </row>
    <row r="94" spans="1:12" ht="29.25" thickBot="1">
      <c r="A94" s="69" t="s">
        <v>173</v>
      </c>
      <c r="B94" s="33">
        <v>33.355</v>
      </c>
      <c r="C94" s="33">
        <v>51.266</v>
      </c>
      <c r="D94" s="33">
        <v>15.418</v>
      </c>
      <c r="E94" s="33">
        <v>10.58</v>
      </c>
      <c r="F94" s="33">
        <v>9.026</v>
      </c>
      <c r="G94" s="95">
        <v>11.51</v>
      </c>
      <c r="H94" s="33">
        <v>6.482</v>
      </c>
      <c r="I94" s="33">
        <v>72.228</v>
      </c>
      <c r="J94" s="33">
        <v>344.313</v>
      </c>
      <c r="K94" s="67">
        <v>673.067</v>
      </c>
      <c r="L94" s="96" t="s">
        <v>229</v>
      </c>
    </row>
    <row r="95" spans="1:12" ht="15" thickBot="1">
      <c r="A95" s="97" t="s">
        <v>100</v>
      </c>
      <c r="B95" s="33">
        <v>166.62800000000001</v>
      </c>
      <c r="C95" s="60">
        <v>167.19700000000003</v>
      </c>
      <c r="D95" s="60">
        <v>237.107</v>
      </c>
      <c r="E95" s="60">
        <v>357.562</v>
      </c>
      <c r="F95" s="60">
        <v>465.807</v>
      </c>
      <c r="G95" s="158">
        <v>299.06300000000005</v>
      </c>
      <c r="H95" s="60">
        <v>362.84499999999997</v>
      </c>
      <c r="I95" s="60">
        <v>326.4</v>
      </c>
      <c r="J95" s="60">
        <v>364.763</v>
      </c>
      <c r="K95" s="188">
        <v>399.618</v>
      </c>
      <c r="L95" s="79" t="s">
        <v>125</v>
      </c>
    </row>
    <row r="96" spans="1:12" ht="12.75">
      <c r="A96" s="98" t="s">
        <v>230</v>
      </c>
      <c r="B96" s="22">
        <v>99.41600000000001</v>
      </c>
      <c r="C96" s="22">
        <v>109.00200000000001</v>
      </c>
      <c r="D96" s="22">
        <v>120.39</v>
      </c>
      <c r="E96" s="22">
        <v>155.978</v>
      </c>
      <c r="F96" s="22">
        <v>174.148</v>
      </c>
      <c r="G96" s="171">
        <v>54.779</v>
      </c>
      <c r="H96" s="22">
        <v>72.37100000000001</v>
      </c>
      <c r="I96" s="22">
        <v>65.035</v>
      </c>
      <c r="J96" s="22">
        <v>56.837</v>
      </c>
      <c r="K96" s="202">
        <v>47.005</v>
      </c>
      <c r="L96" s="85" t="s">
        <v>231</v>
      </c>
    </row>
    <row r="97" spans="1:12" ht="12.75">
      <c r="A97" s="41" t="s">
        <v>177</v>
      </c>
      <c r="B97" s="42">
        <v>5.419</v>
      </c>
      <c r="C97" s="42">
        <v>7.318</v>
      </c>
      <c r="D97" s="42">
        <v>1.984</v>
      </c>
      <c r="E97" s="42">
        <v>24.679</v>
      </c>
      <c r="F97" s="42">
        <v>20.677</v>
      </c>
      <c r="G97" s="155">
        <v>19.393</v>
      </c>
      <c r="H97" s="42">
        <v>29.536</v>
      </c>
      <c r="I97" s="42">
        <v>28.41</v>
      </c>
      <c r="J97" s="42">
        <v>14.74</v>
      </c>
      <c r="K97" s="185">
        <v>14.504</v>
      </c>
      <c r="L97" s="43" t="s">
        <v>178</v>
      </c>
    </row>
    <row r="98" spans="1:12" ht="12.75">
      <c r="A98" s="41" t="s">
        <v>179</v>
      </c>
      <c r="B98" s="42">
        <v>39.215</v>
      </c>
      <c r="C98" s="42">
        <v>37.99</v>
      </c>
      <c r="D98" s="42">
        <v>26.11</v>
      </c>
      <c r="E98" s="42">
        <v>51.713</v>
      </c>
      <c r="F98" s="42">
        <v>27.54</v>
      </c>
      <c r="G98" s="155">
        <v>4.185</v>
      </c>
      <c r="H98" s="42">
        <v>11.087</v>
      </c>
      <c r="I98" s="42">
        <v>10.922</v>
      </c>
      <c r="J98" s="42">
        <v>9.665</v>
      </c>
      <c r="K98" s="185">
        <v>3.825</v>
      </c>
      <c r="L98" s="43" t="s">
        <v>180</v>
      </c>
    </row>
    <row r="99" spans="1:12" ht="12.75">
      <c r="A99" s="41" t="s">
        <v>181</v>
      </c>
      <c r="B99" s="42">
        <v>38.875</v>
      </c>
      <c r="C99" s="42">
        <v>43.606</v>
      </c>
      <c r="D99" s="42">
        <v>66.325</v>
      </c>
      <c r="E99" s="42">
        <v>47.96</v>
      </c>
      <c r="F99" s="42">
        <v>59.082</v>
      </c>
      <c r="G99" s="155">
        <v>14.245</v>
      </c>
      <c r="H99" s="42">
        <v>16.049</v>
      </c>
      <c r="I99" s="42">
        <v>16.348</v>
      </c>
      <c r="J99" s="42">
        <v>21.317</v>
      </c>
      <c r="K99" s="185">
        <v>16.013</v>
      </c>
      <c r="L99" s="43" t="s">
        <v>182</v>
      </c>
    </row>
    <row r="100" spans="1:12" ht="12.75">
      <c r="A100" s="41" t="s">
        <v>183</v>
      </c>
      <c r="B100" s="42">
        <v>13.207</v>
      </c>
      <c r="C100" s="42">
        <v>17.106</v>
      </c>
      <c r="D100" s="42">
        <v>22.153</v>
      </c>
      <c r="E100" s="42">
        <v>25.005</v>
      </c>
      <c r="F100" s="42">
        <v>57.262</v>
      </c>
      <c r="G100" s="155">
        <v>12.535</v>
      </c>
      <c r="H100" s="42">
        <v>11.653</v>
      </c>
      <c r="I100" s="42">
        <v>6.674</v>
      </c>
      <c r="J100" s="42">
        <v>7.109</v>
      </c>
      <c r="K100" s="185">
        <v>9.065</v>
      </c>
      <c r="L100" s="43" t="s">
        <v>184</v>
      </c>
    </row>
    <row r="101" spans="1:12" ht="12.75">
      <c r="A101" s="41" t="s">
        <v>70</v>
      </c>
      <c r="B101" s="42">
        <v>2.7</v>
      </c>
      <c r="C101" s="42">
        <v>2.982</v>
      </c>
      <c r="D101" s="42">
        <v>3.818</v>
      </c>
      <c r="E101" s="42">
        <v>6.621</v>
      </c>
      <c r="F101" s="42">
        <v>9.587</v>
      </c>
      <c r="G101" s="155">
        <v>4.421</v>
      </c>
      <c r="H101" s="42">
        <v>4.046</v>
      </c>
      <c r="I101" s="42">
        <v>2.681</v>
      </c>
      <c r="J101" s="42">
        <v>4.006</v>
      </c>
      <c r="K101" s="185">
        <v>3.598</v>
      </c>
      <c r="L101" s="43" t="s">
        <v>71</v>
      </c>
    </row>
    <row r="102" spans="1:12" ht="25.5">
      <c r="A102" s="99" t="s">
        <v>185</v>
      </c>
      <c r="B102" s="70">
        <v>43.74</v>
      </c>
      <c r="C102" s="70">
        <v>14.108</v>
      </c>
      <c r="D102" s="70">
        <v>17.779</v>
      </c>
      <c r="E102" s="70">
        <v>19.474</v>
      </c>
      <c r="F102" s="70">
        <v>23.352</v>
      </c>
      <c r="G102" s="160">
        <v>56.55</v>
      </c>
      <c r="H102" s="70">
        <v>63.37</v>
      </c>
      <c r="I102" s="70">
        <v>56.678</v>
      </c>
      <c r="J102" s="70">
        <v>63.234</v>
      </c>
      <c r="K102" s="190">
        <v>75.524</v>
      </c>
      <c r="L102" s="100" t="s">
        <v>186</v>
      </c>
    </row>
    <row r="103" spans="1:12" ht="25.5">
      <c r="A103" s="99" t="s">
        <v>187</v>
      </c>
      <c r="B103" s="70">
        <v>16.365</v>
      </c>
      <c r="C103" s="70">
        <v>29.586</v>
      </c>
      <c r="D103" s="70">
        <v>83.26</v>
      </c>
      <c r="E103" s="70">
        <v>172.293</v>
      </c>
      <c r="F103" s="70">
        <v>251.349</v>
      </c>
      <c r="G103" s="160">
        <v>149.463</v>
      </c>
      <c r="H103" s="70">
        <v>171.428</v>
      </c>
      <c r="I103" s="70">
        <v>145.365</v>
      </c>
      <c r="J103" s="70">
        <v>177.128</v>
      </c>
      <c r="K103" s="190">
        <v>206.691</v>
      </c>
      <c r="L103" s="100" t="s">
        <v>188</v>
      </c>
    </row>
    <row r="104" spans="1:12" ht="13.5" thickBot="1">
      <c r="A104" s="55" t="s">
        <v>189</v>
      </c>
      <c r="B104" s="126">
        <v>7.107</v>
      </c>
      <c r="C104" s="126">
        <v>14.501</v>
      </c>
      <c r="D104" s="126">
        <v>15.678</v>
      </c>
      <c r="E104" s="126">
        <v>9.817</v>
      </c>
      <c r="F104" s="126">
        <v>16.958</v>
      </c>
      <c r="G104" s="175">
        <v>38.271</v>
      </c>
      <c r="H104" s="126">
        <v>55.676</v>
      </c>
      <c r="I104" s="126">
        <v>59.322</v>
      </c>
      <c r="J104" s="126">
        <v>67.564</v>
      </c>
      <c r="K104" s="267">
        <v>70.398</v>
      </c>
      <c r="L104" s="58" t="s">
        <v>232</v>
      </c>
    </row>
    <row r="105" spans="1:12" s="106" customFormat="1" ht="12.75">
      <c r="A105" s="101" t="s">
        <v>191</v>
      </c>
      <c r="B105" s="205"/>
      <c r="C105" s="205"/>
      <c r="D105" s="205"/>
      <c r="E105" s="205"/>
      <c r="F105" s="205"/>
      <c r="G105" s="143"/>
      <c r="H105" s="143"/>
      <c r="I105" s="143"/>
      <c r="J105" s="143"/>
      <c r="K105" s="143"/>
      <c r="L105" s="104" t="s">
        <v>254</v>
      </c>
    </row>
    <row r="106" spans="1:12" s="106" customFormat="1" ht="12.75">
      <c r="A106" s="107" t="s">
        <v>235</v>
      </c>
      <c r="B106" s="205"/>
      <c r="C106" s="205"/>
      <c r="D106" s="205"/>
      <c r="E106" s="205"/>
      <c r="F106" s="205"/>
      <c r="G106" s="143"/>
      <c r="H106" s="143"/>
      <c r="I106" s="143"/>
      <c r="J106" s="143"/>
      <c r="K106" s="143"/>
      <c r="L106" s="104" t="s">
        <v>236</v>
      </c>
    </row>
    <row r="107" spans="1:12" s="106" customFormat="1" ht="12.75">
      <c r="A107" s="107" t="s">
        <v>237</v>
      </c>
      <c r="B107" s="103"/>
      <c r="C107" s="102"/>
      <c r="D107" s="102"/>
      <c r="E107" s="102"/>
      <c r="F107" s="102"/>
      <c r="G107" s="103"/>
      <c r="H107" s="103"/>
      <c r="I107" s="103"/>
      <c r="J107" s="103"/>
      <c r="K107" s="103"/>
      <c r="L107" s="104" t="s">
        <v>238</v>
      </c>
    </row>
    <row r="108" spans="1:12" s="106" customFormat="1" ht="12.75">
      <c r="A108" s="107" t="s">
        <v>239</v>
      </c>
      <c r="B108" s="103"/>
      <c r="C108" s="102"/>
      <c r="D108" s="102"/>
      <c r="E108" s="102"/>
      <c r="F108" s="102"/>
      <c r="G108" s="103"/>
      <c r="H108" s="103"/>
      <c r="I108" s="103"/>
      <c r="J108" s="103"/>
      <c r="K108" s="103"/>
      <c r="L108" s="104" t="s">
        <v>240</v>
      </c>
    </row>
    <row r="109" spans="1:92" s="106" customFormat="1" ht="12.75">
      <c r="A109" s="107" t="s">
        <v>285</v>
      </c>
      <c r="B109" s="105"/>
      <c r="G109" s="105"/>
      <c r="H109" s="105"/>
      <c r="I109" s="105"/>
      <c r="J109" s="105"/>
      <c r="K109" s="105"/>
      <c r="L109" s="104" t="s">
        <v>242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</row>
    <row r="110" spans="1:12" s="16" customFormat="1" ht="12.75">
      <c r="A110" s="107" t="s">
        <v>205</v>
      </c>
      <c r="B110" s="209"/>
      <c r="C110" s="209"/>
      <c r="D110" s="209"/>
      <c r="E110" s="209"/>
      <c r="F110" s="209"/>
      <c r="G110" s="216"/>
      <c r="H110" s="216"/>
      <c r="I110" s="216"/>
      <c r="J110" s="216"/>
      <c r="K110" s="216"/>
      <c r="L110" s="108" t="s">
        <v>243</v>
      </c>
    </row>
    <row r="111" spans="1:11" ht="12.75">
      <c r="A111" s="130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</row>
    <row r="112" spans="2:11" ht="12.7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</row>
    <row r="113" spans="2:11" ht="12.7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</row>
    <row r="114" spans="2:11" ht="12.7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</row>
    <row r="115" spans="2:11" ht="12.7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</row>
    <row r="116" spans="2:11" ht="12.7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</row>
    <row r="117" spans="2:11" ht="12.7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</row>
    <row r="118" spans="2:11" ht="12.7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</row>
    <row r="119" spans="2:11" ht="12.7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</row>
    <row r="120" spans="2:11" ht="12.7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ht="12.7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2" spans="2:11" ht="12.7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2:11" ht="12.7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  <row r="124" spans="2:11" ht="12.7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</row>
    <row r="125" spans="2:11" ht="12.7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</row>
    <row r="126" spans="2:11" ht="12.7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</row>
    <row r="127" spans="2:11" ht="12.7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</row>
    <row r="128" spans="2:11" ht="12.7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</row>
    <row r="129" spans="2:11" ht="12.7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</row>
    <row r="130" spans="2:11" ht="12.7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</row>
    <row r="131" spans="2:11" ht="12.7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</row>
    <row r="132" spans="2:11" ht="12.7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</row>
    <row r="133" spans="2:11" ht="12.7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</row>
    <row r="134" spans="2:11" ht="12.7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</row>
    <row r="135" spans="2:11" ht="12.7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</row>
    <row r="136" spans="2:11" ht="12.7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</row>
    <row r="137" spans="2:11" ht="12.7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</row>
    <row r="138" spans="2:11" ht="12.7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</row>
    <row r="139" spans="2:11" ht="12.7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</row>
    <row r="140" spans="2:11" ht="12.7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</row>
    <row r="141" spans="2:11" ht="12.7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</row>
    <row r="142" spans="2:11" ht="12.7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</row>
    <row r="143" spans="2:11" ht="12.7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</row>
    <row r="144" spans="2:11" ht="12.7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</row>
    <row r="145" spans="2:11" ht="12.7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ht="12.7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</row>
    <row r="147" spans="2:11" ht="12.7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</row>
    <row r="148" spans="2:11" ht="12.7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</row>
    <row r="149" spans="2:11" ht="12.7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</row>
    <row r="150" spans="2:11" ht="12.7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</row>
    <row r="151" spans="2:11" ht="12.7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</row>
    <row r="152" spans="2:11" ht="12.7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</row>
    <row r="153" spans="2:11" ht="12.7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</row>
    <row r="154" spans="2:11" ht="12.7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</row>
    <row r="155" spans="2:11" ht="12.7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</row>
    <row r="156" spans="2:11" ht="12.7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</row>
    <row r="157" spans="2:11" ht="12.7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</row>
    <row r="158" spans="2:11" ht="12.7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</row>
    <row r="159" spans="2:11" ht="12.7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</row>
    <row r="160" spans="2:11" ht="12.7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</row>
    <row r="161" spans="2:11" ht="12.7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</row>
    <row r="162" spans="2:11" ht="12.7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</row>
    <row r="163" spans="2:11" ht="12.7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ht="12.7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</row>
    <row r="165" spans="2:11" ht="12.7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</row>
    <row r="166" spans="2:11" ht="12.7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</row>
    <row r="167" spans="2:11" ht="12.7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</row>
    <row r="168" spans="2:11" ht="12.7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</row>
    <row r="169" spans="2:11" ht="12.7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</row>
    <row r="170" spans="2:11" ht="12.7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</row>
    <row r="171" spans="2:11" ht="12.7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</row>
    <row r="172" spans="2:11" ht="12.7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</row>
    <row r="173" spans="2:11" ht="12.7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</row>
    <row r="174" spans="2:11" ht="12.7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</row>
    <row r="175" spans="2:11" ht="12.7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</row>
    <row r="176" spans="2:11" ht="12.7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</row>
    <row r="177" spans="2:11" ht="12.7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</row>
    <row r="178" spans="2:11" ht="12.7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</row>
    <row r="179" spans="2:11" ht="12.7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</row>
    <row r="180" spans="2:11" ht="12.7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</row>
    <row r="181" spans="2:11" ht="12.7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</row>
    <row r="182" spans="2:11" ht="12.7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</row>
    <row r="183" spans="2:11" ht="12.7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</row>
    <row r="184" spans="2:11" ht="12.7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</row>
    <row r="185" spans="2:11" ht="12.7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</row>
    <row r="186" spans="2:11" ht="12.7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</row>
    <row r="187" spans="2:11" ht="12.7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</row>
    <row r="188" spans="2:11" ht="12.7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</row>
    <row r="189" spans="2:11" ht="12.7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</row>
    <row r="190" spans="2:11" ht="12.7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</row>
    <row r="191" spans="2:11" ht="12.7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</row>
    <row r="192" spans="2:11" ht="12.7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</row>
    <row r="193" spans="2:11" ht="12.7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</row>
    <row r="194" spans="2:11" ht="12.7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</row>
    <row r="195" spans="2:11" ht="12.7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</row>
    <row r="196" spans="2:11" ht="12.7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</row>
    <row r="197" spans="2:11" ht="12.7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ht="12.7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</row>
    <row r="199" spans="2:11" ht="12.7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</row>
    <row r="200" spans="2:11" ht="12.7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</row>
    <row r="201" spans="2:11" ht="12.7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</row>
    <row r="202" spans="2:11" ht="12.7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</row>
    <row r="203" spans="2:11" ht="12.7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</row>
    <row r="204" spans="2:11" ht="12.7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</row>
    <row r="205" spans="2:11" ht="12.7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</row>
    <row r="206" spans="2:11" ht="12.7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</row>
    <row r="207" spans="2:11" ht="12.7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</row>
    <row r="208" spans="2:11" ht="12.7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</row>
    <row r="209" spans="2:11" ht="12.7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</row>
    <row r="210" spans="2:11" ht="12.7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</row>
    <row r="211" spans="2:11" ht="12.7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</row>
    <row r="212" spans="2:11" ht="12.7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</row>
    <row r="213" spans="2:11" ht="12.7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</row>
    <row r="214" spans="2:11" ht="12.7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</row>
    <row r="215" spans="2:11" ht="12.7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</row>
    <row r="216" spans="2:11" ht="12.7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</row>
    <row r="217" spans="2:11" ht="12.7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</row>
    <row r="218" spans="2:11" ht="12.7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</row>
    <row r="219" spans="2:11" ht="12.7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</row>
    <row r="220" spans="2:11" ht="12.7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</row>
    <row r="221" spans="2:11" ht="12.7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</row>
    <row r="222" spans="2:11" ht="12.7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</row>
    <row r="223" spans="2:11" ht="12.7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</row>
    <row r="224" spans="2:11" ht="12.7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</row>
    <row r="225" spans="2:11" ht="12.7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</row>
    <row r="226" spans="2:11" ht="12.7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</row>
    <row r="227" spans="2:11" ht="12.7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</row>
    <row r="228" spans="2:11" ht="12.7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</row>
    <row r="229" spans="2:11" ht="12.7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</row>
    <row r="230" spans="2:11" ht="12.7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</row>
    <row r="231" spans="2:11" ht="12.7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</row>
    <row r="232" spans="2:11" ht="12.7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</row>
    <row r="233" spans="2:11" ht="12.7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</row>
    <row r="234" spans="2:11" ht="12.7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</row>
    <row r="235" spans="2:11" ht="12.7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</row>
    <row r="236" spans="2:11" ht="12.7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</row>
    <row r="237" spans="2:11" ht="12.7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</row>
    <row r="238" spans="2:11" ht="12.7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</row>
    <row r="239" spans="2:11" ht="12.7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</row>
    <row r="240" spans="2:11" ht="12.7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</row>
    <row r="241" spans="2:11" ht="12.7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</row>
    <row r="242" spans="2:11" ht="12.7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</row>
    <row r="243" spans="2:11" ht="12.7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</row>
    <row r="244" spans="2:11" ht="12.7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</row>
    <row r="245" spans="2:11" ht="12.7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</row>
    <row r="246" spans="2:11" ht="12.7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</row>
  </sheetData>
  <mergeCells count="5">
    <mergeCell ref="A1:L1"/>
    <mergeCell ref="A2:L2"/>
    <mergeCell ref="A3:L3"/>
    <mergeCell ref="B4:F4"/>
    <mergeCell ref="G4:K4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L140"/>
  <sheetViews>
    <sheetView zoomScale="89" zoomScaleNormal="89" zoomScaleSheetLayoutView="75" workbookViewId="0" topLeftCell="A91">
      <selection activeCell="A139" sqref="A139"/>
    </sheetView>
  </sheetViews>
  <sheetFormatPr defaultColWidth="9.140625" defaultRowHeight="12.75"/>
  <cols>
    <col min="1" max="1" width="31.421875" style="109" customWidth="1"/>
    <col min="2" max="5" width="9.28125" style="6" bestFit="1" customWidth="1"/>
    <col min="6" max="6" width="9.28125" style="6" customWidth="1"/>
    <col min="7" max="7" width="9.7109375" style="6" customWidth="1"/>
    <col min="8" max="8" width="9.57421875" style="6" customWidth="1"/>
    <col min="9" max="9" width="9.8515625" style="6" customWidth="1"/>
    <col min="10" max="10" width="10.28125" style="6" bestFit="1" customWidth="1"/>
    <col min="11" max="11" width="10.28125" style="6" customWidth="1"/>
    <col min="12" max="12" width="31.421875" style="112" customWidth="1"/>
    <col min="13" max="13" width="9.140625" style="5" customWidth="1"/>
    <col min="14" max="16384" width="9.140625" style="6" customWidth="1"/>
  </cols>
  <sheetData>
    <row r="1" spans="1:12" ht="17.25" customHeight="1">
      <c r="A1" s="1" t="s">
        <v>349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ht="15.75">
      <c r="A2" s="1" t="s">
        <v>350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8" customHeight="1">
      <c r="A3" s="349" t="s">
        <v>346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3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13">
        <v>2007</v>
      </c>
      <c r="H5" s="13">
        <v>2008</v>
      </c>
      <c r="I5" s="13">
        <v>2009</v>
      </c>
      <c r="J5" s="13">
        <v>2010</v>
      </c>
      <c r="K5" s="176">
        <v>2011</v>
      </c>
      <c r="L5" s="14" t="s">
        <v>9</v>
      </c>
      <c r="M5" s="15"/>
    </row>
    <row r="6" spans="1:13" s="16" customFormat="1" ht="19.5" customHeight="1" thickBot="1">
      <c r="A6" s="17" t="s">
        <v>10</v>
      </c>
      <c r="B6" s="18">
        <v>15979.70487652088</v>
      </c>
      <c r="C6" s="18">
        <v>22924.739042932102</v>
      </c>
      <c r="D6" s="18">
        <v>17852.438118954233</v>
      </c>
      <c r="E6" s="18">
        <v>19777.779131341587</v>
      </c>
      <c r="F6" s="177">
        <v>23619.854226679923</v>
      </c>
      <c r="G6" s="18">
        <v>22082.2643584998</v>
      </c>
      <c r="H6" s="18">
        <v>33776.78207896586</v>
      </c>
      <c r="I6" s="18">
        <v>22880.15814627851</v>
      </c>
      <c r="J6" s="18">
        <v>31603.62838769394</v>
      </c>
      <c r="K6" s="177">
        <v>41246.4274675299</v>
      </c>
      <c r="L6" s="19" t="s">
        <v>11</v>
      </c>
      <c r="M6" s="15"/>
    </row>
    <row r="7" spans="1:12" ht="19.5" customHeight="1">
      <c r="A7" s="20" t="s">
        <v>12</v>
      </c>
      <c r="B7" s="21">
        <v>7156.78843521278</v>
      </c>
      <c r="C7" s="21">
        <v>5233.418678615801</v>
      </c>
      <c r="D7" s="21">
        <v>4677.027782601295</v>
      </c>
      <c r="E7" s="21">
        <v>4352.278316735909</v>
      </c>
      <c r="F7" s="178">
        <v>5051.68952038833</v>
      </c>
      <c r="G7" s="21">
        <v>353.195806964</v>
      </c>
      <c r="H7" s="21">
        <v>510.7180182278001</v>
      </c>
      <c r="I7" s="21">
        <v>544.024703035275</v>
      </c>
      <c r="J7" s="21">
        <v>797.74680046947</v>
      </c>
      <c r="K7" s="178">
        <v>901.96259621964</v>
      </c>
      <c r="L7" s="23" t="s">
        <v>13</v>
      </c>
    </row>
    <row r="8" spans="1:12" ht="20.1" customHeight="1">
      <c r="A8" s="24" t="s">
        <v>14</v>
      </c>
      <c r="B8" s="25">
        <v>8822.857031690519</v>
      </c>
      <c r="C8" s="25">
        <v>11913.57776526707</v>
      </c>
      <c r="D8" s="25">
        <v>9268.09540768089</v>
      </c>
      <c r="E8" s="25">
        <v>10491.671130797578</v>
      </c>
      <c r="F8" s="179">
        <v>13806.69576332373</v>
      </c>
      <c r="G8" s="25">
        <v>3003.7126295358</v>
      </c>
      <c r="H8" s="25">
        <v>4582.645213904918</v>
      </c>
      <c r="I8" s="25">
        <v>4256.490039275485</v>
      </c>
      <c r="J8" s="25">
        <v>5567.9671339059605</v>
      </c>
      <c r="K8" s="179">
        <v>6976.06266835896</v>
      </c>
      <c r="L8" s="26" t="s">
        <v>15</v>
      </c>
    </row>
    <row r="9" spans="1:12" ht="20.1" customHeight="1">
      <c r="A9" s="24" t="s">
        <v>286</v>
      </c>
      <c r="B9" s="25">
        <v>1.43335227672</v>
      </c>
      <c r="C9" s="25" t="s">
        <v>0</v>
      </c>
      <c r="D9" s="25">
        <v>1.5662057309250002</v>
      </c>
      <c r="E9" s="25">
        <v>0.30795434232</v>
      </c>
      <c r="F9" s="179">
        <v>0.18289015359</v>
      </c>
      <c r="G9" s="219">
        <v>18725.355922</v>
      </c>
      <c r="H9" s="25">
        <v>28671.81570166667</v>
      </c>
      <c r="I9" s="25">
        <v>18069.9941015</v>
      </c>
      <c r="J9" s="25">
        <v>25236.245607</v>
      </c>
      <c r="K9" s="179">
        <v>33357.73254</v>
      </c>
      <c r="L9" s="26" t="s">
        <v>287</v>
      </c>
    </row>
    <row r="10" spans="1:12" ht="20.1" customHeight="1" thickBot="1">
      <c r="A10" s="27" t="s">
        <v>244</v>
      </c>
      <c r="B10" s="21">
        <v>0.05940961754</v>
      </c>
      <c r="C10" s="21">
        <v>5777.742599049235</v>
      </c>
      <c r="D10" s="21">
        <v>3907.3149286720454</v>
      </c>
      <c r="E10" s="21">
        <v>4933.8296838081</v>
      </c>
      <c r="F10" s="178">
        <v>4761.46894296786</v>
      </c>
      <c r="G10" s="21" t="s">
        <v>0</v>
      </c>
      <c r="H10" s="21">
        <v>11.603145166466668</v>
      </c>
      <c r="I10" s="21">
        <v>9.64930246775</v>
      </c>
      <c r="J10" s="21">
        <v>1.66884631851</v>
      </c>
      <c r="K10" s="178">
        <v>10.6696629513</v>
      </c>
      <c r="L10" s="28" t="s">
        <v>288</v>
      </c>
    </row>
    <row r="11" spans="1:13" s="16" customFormat="1" ht="19.5" thickBot="1">
      <c r="A11" s="29" t="s">
        <v>20</v>
      </c>
      <c r="B11" s="30">
        <v>3538.9300274000398</v>
      </c>
      <c r="C11" s="30">
        <v>3934.943807471284</v>
      </c>
      <c r="D11" s="30">
        <v>3086.987058713965</v>
      </c>
      <c r="E11" s="30">
        <v>3119.00947776639</v>
      </c>
      <c r="F11" s="182">
        <v>3530.18293589118</v>
      </c>
      <c r="G11" s="30">
        <v>253.41078603568</v>
      </c>
      <c r="H11" s="30">
        <v>298.71360434113336</v>
      </c>
      <c r="I11" s="30">
        <v>366.15426785553</v>
      </c>
      <c r="J11" s="30">
        <v>423.25611987992994</v>
      </c>
      <c r="K11" s="182">
        <v>520.88394810954</v>
      </c>
      <c r="L11" s="31" t="s">
        <v>21</v>
      </c>
      <c r="M11" s="15"/>
    </row>
    <row r="12" spans="1:12" ht="20.25" customHeight="1" thickBot="1">
      <c r="A12" s="32" t="s">
        <v>264</v>
      </c>
      <c r="B12" s="33">
        <v>3213.1385404663997</v>
      </c>
      <c r="C12" s="33">
        <v>3290.191756958017</v>
      </c>
      <c r="D12" s="33">
        <v>2907.56783005887</v>
      </c>
      <c r="E12" s="33">
        <v>2809.66848784683</v>
      </c>
      <c r="F12" s="67">
        <v>2981.77063733895</v>
      </c>
      <c r="G12" s="34">
        <v>246.44791280017998</v>
      </c>
      <c r="H12" s="34">
        <v>283.30333110078334</v>
      </c>
      <c r="I12" s="34">
        <v>308.615496616185</v>
      </c>
      <c r="J12" s="34">
        <v>371.02916694141</v>
      </c>
      <c r="K12" s="183">
        <v>470.3984633487</v>
      </c>
      <c r="L12" s="35" t="s">
        <v>265</v>
      </c>
    </row>
    <row r="13" spans="1:12" ht="15.75" customHeight="1">
      <c r="A13" s="36" t="s">
        <v>24</v>
      </c>
      <c r="B13" s="25">
        <v>3119.4872485049</v>
      </c>
      <c r="C13" s="25">
        <v>3270.161111501717</v>
      </c>
      <c r="D13" s="25">
        <v>2763.119063406405</v>
      </c>
      <c r="E13" s="25">
        <v>2652.2102164892103</v>
      </c>
      <c r="F13" s="179">
        <v>2900.20917112881</v>
      </c>
      <c r="G13" s="37">
        <v>226.7181330414</v>
      </c>
      <c r="H13" s="37">
        <v>289.89595014033335</v>
      </c>
      <c r="I13" s="37">
        <v>339.31211203538</v>
      </c>
      <c r="J13" s="37">
        <v>380.98224202638</v>
      </c>
      <c r="K13" s="184">
        <v>502.25739182117997</v>
      </c>
      <c r="L13" s="38" t="s">
        <v>215</v>
      </c>
    </row>
    <row r="14" spans="1:12" ht="12.75">
      <c r="A14" s="39" t="s">
        <v>26</v>
      </c>
      <c r="B14" s="21">
        <v>2994.35922075472</v>
      </c>
      <c r="C14" s="21">
        <v>3099.167763391584</v>
      </c>
      <c r="D14" s="21">
        <v>2719.42748009075</v>
      </c>
      <c r="E14" s="21">
        <v>2588.11271442558</v>
      </c>
      <c r="F14" s="178">
        <v>2774.95268518779</v>
      </c>
      <c r="G14" s="21">
        <v>220.55477078726</v>
      </c>
      <c r="H14" s="21">
        <v>279.42509240900006</v>
      </c>
      <c r="I14" s="21">
        <v>299.18488115516</v>
      </c>
      <c r="J14" s="21">
        <v>354.92628983033995</v>
      </c>
      <c r="K14" s="178">
        <v>470.00789751282</v>
      </c>
      <c r="L14" s="40" t="s">
        <v>27</v>
      </c>
    </row>
    <row r="15" spans="1:12" ht="12.75">
      <c r="A15" s="41" t="s">
        <v>28</v>
      </c>
      <c r="B15" s="42">
        <v>51.355204740839994</v>
      </c>
      <c r="C15" s="42">
        <v>11.004390226683336</v>
      </c>
      <c r="D15" s="42">
        <v>20.245680793250003</v>
      </c>
      <c r="E15" s="42">
        <v>27.70411183089</v>
      </c>
      <c r="F15" s="185">
        <v>59.39433225764999</v>
      </c>
      <c r="G15" s="42">
        <v>0.5373887682799999</v>
      </c>
      <c r="H15" s="42">
        <v>0.5537431826333333</v>
      </c>
      <c r="I15" s="42">
        <v>0.251009562705</v>
      </c>
      <c r="J15" s="42">
        <v>0.44989505735999996</v>
      </c>
      <c r="K15" s="185">
        <v>0.13730350647</v>
      </c>
      <c r="L15" s="43" t="s">
        <v>29</v>
      </c>
    </row>
    <row r="16" spans="1:12" ht="12.75">
      <c r="A16" s="41" t="s">
        <v>30</v>
      </c>
      <c r="B16" s="42">
        <v>148.6607408468</v>
      </c>
      <c r="C16" s="42">
        <v>375.63026817170004</v>
      </c>
      <c r="D16" s="42">
        <v>189.455132611525</v>
      </c>
      <c r="E16" s="42">
        <v>198.68510236664997</v>
      </c>
      <c r="F16" s="185">
        <v>151.39023296754</v>
      </c>
      <c r="G16" s="42">
        <v>4.3447980484999995</v>
      </c>
      <c r="H16" s="42">
        <v>14.266922072916667</v>
      </c>
      <c r="I16" s="42">
        <v>24.112962262345</v>
      </c>
      <c r="J16" s="42">
        <v>32.4132816594</v>
      </c>
      <c r="K16" s="185">
        <v>43.49775501096</v>
      </c>
      <c r="L16" s="43" t="s">
        <v>31</v>
      </c>
    </row>
    <row r="17" spans="1:12" ht="12.75">
      <c r="A17" s="41" t="s">
        <v>32</v>
      </c>
      <c r="B17" s="42">
        <v>58.034548743079995</v>
      </c>
      <c r="C17" s="42">
        <v>122.52272858085001</v>
      </c>
      <c r="D17" s="42">
        <v>130.88910851445002</v>
      </c>
      <c r="E17" s="42">
        <v>131.55503755037998</v>
      </c>
      <c r="F17" s="185">
        <v>147.65251282062</v>
      </c>
      <c r="G17" s="42">
        <v>2.4849178517799997</v>
      </c>
      <c r="H17" s="42" t="s">
        <v>0</v>
      </c>
      <c r="I17" s="42">
        <v>0.688414785575</v>
      </c>
      <c r="J17" s="42">
        <v>0.35258389872</v>
      </c>
      <c r="K17" s="185">
        <v>5.607248623409999</v>
      </c>
      <c r="L17" s="43" t="s">
        <v>33</v>
      </c>
    </row>
    <row r="18" spans="1:12" ht="12.75">
      <c r="A18" s="41" t="s">
        <v>34</v>
      </c>
      <c r="B18" s="42">
        <v>25.527677806539998</v>
      </c>
      <c r="C18" s="42">
        <v>57.47034676890001</v>
      </c>
      <c r="D18" s="42">
        <v>28.07844417147</v>
      </c>
      <c r="E18" s="42">
        <v>35.757728548050004</v>
      </c>
      <c r="F18" s="185">
        <v>28.76305208808</v>
      </c>
      <c r="G18" s="42" t="s">
        <v>0</v>
      </c>
      <c r="H18" s="42" t="s">
        <v>0</v>
      </c>
      <c r="I18" s="42">
        <v>2.3170003447250003</v>
      </c>
      <c r="J18" s="42">
        <v>1.9600671779699999</v>
      </c>
      <c r="K18" s="185">
        <v>2.0025146715599997</v>
      </c>
      <c r="L18" s="43" t="s">
        <v>35</v>
      </c>
    </row>
    <row r="19" spans="1:12" ht="12.75">
      <c r="A19" s="41" t="s">
        <v>36</v>
      </c>
      <c r="B19" s="42">
        <v>388.14159315568</v>
      </c>
      <c r="C19" s="42">
        <v>275.53524382041667</v>
      </c>
      <c r="D19" s="42">
        <v>253.67033481102501</v>
      </c>
      <c r="E19" s="42">
        <v>434.04666234885</v>
      </c>
      <c r="F19" s="185">
        <v>367.55977029879</v>
      </c>
      <c r="G19" s="42">
        <v>16.91949392588</v>
      </c>
      <c r="H19" s="42">
        <v>33.65808692321667</v>
      </c>
      <c r="I19" s="42">
        <v>26.650576795480003</v>
      </c>
      <c r="J19" s="42">
        <v>31.40504380326</v>
      </c>
      <c r="K19" s="185">
        <v>16.71285079293</v>
      </c>
      <c r="L19" s="43" t="s">
        <v>37</v>
      </c>
    </row>
    <row r="20" spans="1:12" ht="12.75">
      <c r="A20" s="41" t="s">
        <v>38</v>
      </c>
      <c r="B20" s="42">
        <v>847.37110969238</v>
      </c>
      <c r="C20" s="42">
        <v>616.0396157775</v>
      </c>
      <c r="D20" s="42">
        <v>634.00023072397</v>
      </c>
      <c r="E20" s="42">
        <v>596.57261463411</v>
      </c>
      <c r="F20" s="185">
        <v>633.90778213533</v>
      </c>
      <c r="G20" s="42">
        <v>10.264898946119999</v>
      </c>
      <c r="H20" s="42">
        <v>9.131118813616666</v>
      </c>
      <c r="I20" s="42">
        <v>12.067605989010001</v>
      </c>
      <c r="J20" s="42">
        <v>32.39510473809</v>
      </c>
      <c r="K20" s="185">
        <v>27.209176292309998</v>
      </c>
      <c r="L20" s="43" t="s">
        <v>216</v>
      </c>
    </row>
    <row r="21" spans="1:12" ht="12.75">
      <c r="A21" s="41" t="s">
        <v>40</v>
      </c>
      <c r="B21" s="42">
        <v>27.893687996719997</v>
      </c>
      <c r="C21" s="42">
        <v>3.204531777116667</v>
      </c>
      <c r="D21" s="42">
        <v>45.034865361090006</v>
      </c>
      <c r="E21" s="42">
        <v>5.4772377321</v>
      </c>
      <c r="F21" s="185">
        <v>8.60163177885</v>
      </c>
      <c r="G21" s="42">
        <v>5.01265494548</v>
      </c>
      <c r="H21" s="42">
        <v>3.6183294093666674</v>
      </c>
      <c r="I21" s="42">
        <v>8.606884432685002</v>
      </c>
      <c r="J21" s="42">
        <v>6.29103792705</v>
      </c>
      <c r="K21" s="185">
        <v>8.437345076129999</v>
      </c>
      <c r="L21" s="43" t="s">
        <v>41</v>
      </c>
    </row>
    <row r="22" spans="1:12" ht="12.75">
      <c r="A22" s="41" t="s">
        <v>42</v>
      </c>
      <c r="B22" s="42">
        <v>33.80133375892</v>
      </c>
      <c r="C22" s="42">
        <v>40.98449357321667</v>
      </c>
      <c r="D22" s="42">
        <v>43.974868620209996</v>
      </c>
      <c r="E22" s="42">
        <v>47.50107563505</v>
      </c>
      <c r="F22" s="185">
        <v>52.01976880554</v>
      </c>
      <c r="G22" s="42">
        <v>2.06778134836</v>
      </c>
      <c r="H22" s="42">
        <v>1.919110219316667</v>
      </c>
      <c r="I22" s="42">
        <v>1.861904582285</v>
      </c>
      <c r="J22" s="42">
        <v>5.99430339279</v>
      </c>
      <c r="K22" s="185">
        <v>4.341829047329999</v>
      </c>
      <c r="L22" s="43" t="s">
        <v>43</v>
      </c>
    </row>
    <row r="23" spans="1:12" ht="12.75">
      <c r="A23" s="41" t="s">
        <v>44</v>
      </c>
      <c r="B23" s="42">
        <v>376.99402848925996</v>
      </c>
      <c r="C23" s="42">
        <v>443.41454400638344</v>
      </c>
      <c r="D23" s="42">
        <v>383.77234955542997</v>
      </c>
      <c r="E23" s="42">
        <v>306.77686065539996</v>
      </c>
      <c r="F23" s="185">
        <v>417.96679182612</v>
      </c>
      <c r="G23" s="42">
        <v>21.900986325399998</v>
      </c>
      <c r="H23" s="42">
        <v>23.317694887016668</v>
      </c>
      <c r="I23" s="42">
        <v>66.382043621465</v>
      </c>
      <c r="J23" s="42">
        <v>48.983419302659996</v>
      </c>
      <c r="K23" s="185">
        <v>93.66662219799</v>
      </c>
      <c r="L23" s="43" t="s">
        <v>217</v>
      </c>
    </row>
    <row r="24" spans="1:12" ht="12.75">
      <c r="A24" s="44" t="s">
        <v>46</v>
      </c>
      <c r="B24" s="42">
        <v>1.0981091339399998</v>
      </c>
      <c r="C24" s="42">
        <v>0.2400523016666667</v>
      </c>
      <c r="D24" s="42">
        <v>1.9084742384950002</v>
      </c>
      <c r="E24" s="42">
        <v>1.2928110963600001</v>
      </c>
      <c r="F24" s="185">
        <v>1.0637699242199998</v>
      </c>
      <c r="G24" s="42" t="s">
        <v>0</v>
      </c>
      <c r="H24" s="42" t="s">
        <v>0</v>
      </c>
      <c r="I24" s="42" t="s">
        <v>0</v>
      </c>
      <c r="J24" s="42" t="s">
        <v>0</v>
      </c>
      <c r="K24" s="185" t="s">
        <v>0</v>
      </c>
      <c r="L24" s="45" t="s">
        <v>47</v>
      </c>
    </row>
    <row r="25" spans="1:12" ht="12.75">
      <c r="A25" s="41" t="s">
        <v>48</v>
      </c>
      <c r="B25" s="42">
        <v>341.32525666694</v>
      </c>
      <c r="C25" s="42">
        <v>329.367622665</v>
      </c>
      <c r="D25" s="42">
        <v>285.28495971481</v>
      </c>
      <c r="E25" s="42">
        <v>199.23512003663998</v>
      </c>
      <c r="F25" s="185">
        <v>270.56571297953997</v>
      </c>
      <c r="G25" s="42">
        <v>77.15275508485999</v>
      </c>
      <c r="H25" s="42">
        <v>110.19720023885002</v>
      </c>
      <c r="I25" s="42">
        <v>76.173478989465</v>
      </c>
      <c r="J25" s="42">
        <v>65.78923273335</v>
      </c>
      <c r="K25" s="185">
        <v>173.32583159028</v>
      </c>
      <c r="L25" s="43" t="s">
        <v>49</v>
      </c>
    </row>
    <row r="26" spans="1:12" ht="12.75">
      <c r="A26" s="41" t="s">
        <v>50</v>
      </c>
      <c r="B26" s="42">
        <v>3.40299579256</v>
      </c>
      <c r="C26" s="42">
        <v>5.891049933033334</v>
      </c>
      <c r="D26" s="42">
        <v>3.038791004205</v>
      </c>
      <c r="E26" s="42">
        <v>2.98632070644</v>
      </c>
      <c r="F26" s="185">
        <v>4.26427869111</v>
      </c>
      <c r="G26" s="42">
        <v>0.5281924102</v>
      </c>
      <c r="H26" s="42">
        <v>1.0084329312333333</v>
      </c>
      <c r="I26" s="42">
        <v>1.10347666451</v>
      </c>
      <c r="J26" s="42">
        <v>9.53559887496</v>
      </c>
      <c r="K26" s="185">
        <v>5.88005849046</v>
      </c>
      <c r="L26" s="43" t="s">
        <v>51</v>
      </c>
    </row>
    <row r="27" spans="1:12" ht="12.75">
      <c r="A27" s="41" t="s">
        <v>52</v>
      </c>
      <c r="B27" s="42">
        <v>86.27107416018</v>
      </c>
      <c r="C27" s="42">
        <v>146.98028958563333</v>
      </c>
      <c r="D27" s="42">
        <v>162.04608628571</v>
      </c>
      <c r="E27" s="42">
        <v>94.94671543124998</v>
      </c>
      <c r="F27" s="185">
        <v>110.63246223738</v>
      </c>
      <c r="G27" s="42">
        <v>7.56138293456</v>
      </c>
      <c r="H27" s="42">
        <v>18.278068595383335</v>
      </c>
      <c r="I27" s="42">
        <v>21.32937068548</v>
      </c>
      <c r="J27" s="42">
        <v>28.783494297479997</v>
      </c>
      <c r="K27" s="185">
        <v>45.30386062251</v>
      </c>
      <c r="L27" s="43" t="s">
        <v>218</v>
      </c>
    </row>
    <row r="28" spans="1:12" ht="12.75">
      <c r="A28" s="41" t="s">
        <v>54</v>
      </c>
      <c r="B28" s="42">
        <v>131.86424560946</v>
      </c>
      <c r="C28" s="42">
        <v>225.98967632615003</v>
      </c>
      <c r="D28" s="42">
        <v>157.43354467329502</v>
      </c>
      <c r="E28" s="42">
        <v>100.56425017910999</v>
      </c>
      <c r="F28" s="185">
        <v>90.68225468483999</v>
      </c>
      <c r="G28" s="42">
        <v>0.34399996904</v>
      </c>
      <c r="H28" s="42" t="s">
        <v>0</v>
      </c>
      <c r="I28" s="42">
        <v>0.47902818601</v>
      </c>
      <c r="J28" s="42">
        <v>1.30705042161</v>
      </c>
      <c r="K28" s="185">
        <v>0.15618524187</v>
      </c>
      <c r="L28" s="43" t="s">
        <v>55</v>
      </c>
    </row>
    <row r="29" spans="1:13" s="16" customFormat="1" ht="25.5">
      <c r="A29" s="46" t="s">
        <v>289</v>
      </c>
      <c r="B29" s="42">
        <v>472.61761416141997</v>
      </c>
      <c r="C29" s="42">
        <v>444.8929098773334</v>
      </c>
      <c r="D29" s="42">
        <v>380.594609011815</v>
      </c>
      <c r="E29" s="42">
        <v>405.0110656743</v>
      </c>
      <c r="F29" s="185">
        <v>430.48833169218</v>
      </c>
      <c r="G29" s="42">
        <v>71.43526015079999</v>
      </c>
      <c r="H29" s="42">
        <v>63.438028782850004</v>
      </c>
      <c r="I29" s="42">
        <v>57.161124253420006</v>
      </c>
      <c r="J29" s="42">
        <v>89.26565638763999</v>
      </c>
      <c r="K29" s="185">
        <v>43.72931634861</v>
      </c>
      <c r="L29" s="47" t="s">
        <v>249</v>
      </c>
      <c r="M29" s="15"/>
    </row>
    <row r="30" spans="1:12" ht="14.25">
      <c r="A30" s="48" t="s">
        <v>58</v>
      </c>
      <c r="B30" s="21">
        <v>125.12802775018</v>
      </c>
      <c r="C30" s="21">
        <v>170.99334811013335</v>
      </c>
      <c r="D30" s="21">
        <v>43.691583315655</v>
      </c>
      <c r="E30" s="21">
        <v>64.09750206363</v>
      </c>
      <c r="F30" s="178">
        <v>125.25648594102</v>
      </c>
      <c r="G30" s="21">
        <v>6.16336225414</v>
      </c>
      <c r="H30" s="21">
        <v>10.470857731333334</v>
      </c>
      <c r="I30" s="21">
        <v>40.127230880220004</v>
      </c>
      <c r="J30" s="21">
        <v>26.05595219604</v>
      </c>
      <c r="K30" s="178">
        <v>32.24949430836</v>
      </c>
      <c r="L30" s="49" t="s">
        <v>59</v>
      </c>
    </row>
    <row r="31" spans="1:12" ht="12.75">
      <c r="A31" s="44" t="s">
        <v>60</v>
      </c>
      <c r="B31" s="116">
        <v>5.9958122042</v>
      </c>
      <c r="C31" s="116">
        <v>40.573892303683344</v>
      </c>
      <c r="D31" s="116">
        <v>2.84803642838</v>
      </c>
      <c r="E31" s="116">
        <v>4.527163943520001</v>
      </c>
      <c r="F31" s="256">
        <v>5.07557432529</v>
      </c>
      <c r="G31" s="50">
        <v>1.66332624822</v>
      </c>
      <c r="H31" s="50">
        <v>1.6818589613000003</v>
      </c>
      <c r="I31" s="50">
        <v>1.230225921485</v>
      </c>
      <c r="J31" s="50">
        <v>2.74286855691</v>
      </c>
      <c r="K31" s="186">
        <v>1.6842091850399998</v>
      </c>
      <c r="L31" s="45" t="s">
        <v>61</v>
      </c>
    </row>
    <row r="32" spans="1:12" ht="12.75">
      <c r="A32" s="44" t="s">
        <v>62</v>
      </c>
      <c r="B32" s="42">
        <v>21.41195646044</v>
      </c>
      <c r="C32" s="42">
        <v>3.5207870304500006</v>
      </c>
      <c r="D32" s="42">
        <v>6.037298449545001</v>
      </c>
      <c r="E32" s="42">
        <v>12.73553546805</v>
      </c>
      <c r="F32" s="185">
        <v>34.91801668233</v>
      </c>
      <c r="G32" s="42">
        <v>0.91361240152</v>
      </c>
      <c r="H32" s="42">
        <v>1.994129814566667</v>
      </c>
      <c r="I32" s="42">
        <v>31.231557881920004</v>
      </c>
      <c r="J32" s="42">
        <v>9.26303868375</v>
      </c>
      <c r="K32" s="185">
        <v>12.35694627012</v>
      </c>
      <c r="L32" s="45" t="s">
        <v>63</v>
      </c>
    </row>
    <row r="33" spans="1:13" s="16" customFormat="1" ht="12.75">
      <c r="A33" s="41" t="s">
        <v>64</v>
      </c>
      <c r="B33" s="42">
        <v>3.3089281807399997</v>
      </c>
      <c r="C33" s="42">
        <v>10.767344430550002</v>
      </c>
      <c r="D33" s="42">
        <v>7.12716000458</v>
      </c>
      <c r="E33" s="42">
        <v>16.958339361030003</v>
      </c>
      <c r="F33" s="185">
        <v>35.28270205692</v>
      </c>
      <c r="G33" s="42" t="s">
        <v>0</v>
      </c>
      <c r="H33" s="42" t="s">
        <v>0</v>
      </c>
      <c r="I33" s="42" t="s">
        <v>0</v>
      </c>
      <c r="J33" s="42">
        <v>0.06099112629</v>
      </c>
      <c r="K33" s="185">
        <v>0.21465880344</v>
      </c>
      <c r="L33" s="43" t="s">
        <v>65</v>
      </c>
      <c r="M33" s="15"/>
    </row>
    <row r="34" spans="1:13" s="16" customFormat="1" ht="14.25" customHeight="1">
      <c r="A34" s="41" t="s">
        <v>66</v>
      </c>
      <c r="B34" s="42">
        <v>87.69391668492</v>
      </c>
      <c r="C34" s="42">
        <v>53.67578047851668</v>
      </c>
      <c r="D34" s="42">
        <v>17.78242530405</v>
      </c>
      <c r="E34" s="42">
        <v>19.047270481920002</v>
      </c>
      <c r="F34" s="185">
        <v>33.005172048389994</v>
      </c>
      <c r="G34" s="42">
        <v>2.4721506227599996</v>
      </c>
      <c r="H34" s="42">
        <v>5.565785566233334</v>
      </c>
      <c r="I34" s="42">
        <v>3.16361047871</v>
      </c>
      <c r="J34" s="42">
        <v>5.10993336198</v>
      </c>
      <c r="K34" s="185">
        <v>3.3013648023</v>
      </c>
      <c r="L34" s="43" t="s">
        <v>67</v>
      </c>
      <c r="M34" s="15"/>
    </row>
    <row r="35" spans="1:12" ht="12.75">
      <c r="A35" s="44" t="s">
        <v>68</v>
      </c>
      <c r="B35" s="42">
        <v>0.6003770590999999</v>
      </c>
      <c r="C35" s="42">
        <v>1.418987386666667</v>
      </c>
      <c r="D35" s="42">
        <v>1.8346067429250001</v>
      </c>
      <c r="E35" s="42">
        <v>2.60106568374</v>
      </c>
      <c r="F35" s="185">
        <v>7.17103863066</v>
      </c>
      <c r="G35" s="42" t="s">
        <v>0</v>
      </c>
      <c r="H35" s="42" t="s">
        <v>0</v>
      </c>
      <c r="I35" s="42" t="s">
        <v>0</v>
      </c>
      <c r="J35" s="42" t="s">
        <v>0</v>
      </c>
      <c r="K35" s="185" t="s">
        <v>0</v>
      </c>
      <c r="L35" s="45" t="s">
        <v>69</v>
      </c>
    </row>
    <row r="36" spans="1:12" ht="12.75">
      <c r="A36" s="44" t="s">
        <v>70</v>
      </c>
      <c r="B36" s="42">
        <v>6.11703716078</v>
      </c>
      <c r="C36" s="42">
        <v>61.036556480266675</v>
      </c>
      <c r="D36" s="42">
        <v>8.062056386175</v>
      </c>
      <c r="E36" s="42">
        <v>8.22812712537</v>
      </c>
      <c r="F36" s="185">
        <v>9.803982197429999</v>
      </c>
      <c r="G36" s="42">
        <v>1.1022885874</v>
      </c>
      <c r="H36" s="42">
        <v>1.2278844281166668</v>
      </c>
      <c r="I36" s="42">
        <v>4.457763695495</v>
      </c>
      <c r="J36" s="42">
        <v>8.87912046711</v>
      </c>
      <c r="K36" s="185">
        <v>14.68427100399</v>
      </c>
      <c r="L36" s="51" t="s">
        <v>71</v>
      </c>
    </row>
    <row r="37" spans="1:12" ht="25.5">
      <c r="A37" s="52" t="s">
        <v>72</v>
      </c>
      <c r="B37" s="25">
        <v>218.77931971168</v>
      </c>
      <c r="C37" s="25">
        <v>191.02399356643338</v>
      </c>
      <c r="D37" s="25">
        <v>188.12496892563001</v>
      </c>
      <c r="E37" s="25">
        <v>221.55577342125</v>
      </c>
      <c r="F37" s="179">
        <v>206.81795215116</v>
      </c>
      <c r="G37" s="25">
        <v>25.89314201292</v>
      </c>
      <c r="H37" s="25">
        <v>3.878238691783334</v>
      </c>
      <c r="I37" s="25">
        <v>9.430615461024999</v>
      </c>
      <c r="J37" s="25">
        <v>16.10287711107</v>
      </c>
      <c r="K37" s="179">
        <v>0.39056583588</v>
      </c>
      <c r="L37" s="53" t="s">
        <v>73</v>
      </c>
    </row>
    <row r="38" spans="1:12" ht="12.75">
      <c r="A38" s="41" t="s">
        <v>74</v>
      </c>
      <c r="B38" s="42">
        <v>8.37759872586</v>
      </c>
      <c r="C38" s="42">
        <v>13.690133349166668</v>
      </c>
      <c r="D38" s="42">
        <v>14.093932198995</v>
      </c>
      <c r="E38" s="42">
        <v>37.75430561604</v>
      </c>
      <c r="F38" s="185">
        <v>11.66020763307</v>
      </c>
      <c r="G38" s="42" t="s">
        <v>0</v>
      </c>
      <c r="H38" s="42">
        <v>0.24629158088333336</v>
      </c>
      <c r="I38" s="42" t="s">
        <v>0</v>
      </c>
      <c r="J38" s="42">
        <v>0.09364144395</v>
      </c>
      <c r="K38" s="185" t="s">
        <v>0</v>
      </c>
      <c r="L38" s="43" t="s">
        <v>75</v>
      </c>
    </row>
    <row r="39" spans="1:12" ht="12.75">
      <c r="A39" s="41" t="s">
        <v>76</v>
      </c>
      <c r="B39" s="42">
        <v>210.40097716274</v>
      </c>
      <c r="C39" s="42">
        <v>177.3292958425167</v>
      </c>
      <c r="D39" s="42">
        <v>173.83811309612</v>
      </c>
      <c r="E39" s="42">
        <v>183.77612830824</v>
      </c>
      <c r="F39" s="185">
        <v>195.11304734114998</v>
      </c>
      <c r="G39" s="42">
        <v>25.8880860966</v>
      </c>
      <c r="H39" s="42">
        <v>3.6319471109000006</v>
      </c>
      <c r="I39" s="42">
        <v>9.430251351125</v>
      </c>
      <c r="J39" s="42">
        <v>16.00805230767</v>
      </c>
      <c r="K39" s="185">
        <v>0.37963991709</v>
      </c>
      <c r="L39" s="43" t="s">
        <v>77</v>
      </c>
    </row>
    <row r="40" spans="1:12" ht="12.75">
      <c r="A40" s="44" t="s">
        <v>70</v>
      </c>
      <c r="B40" s="42" t="s">
        <v>0</v>
      </c>
      <c r="C40" s="42" t="s">
        <v>0</v>
      </c>
      <c r="D40" s="42">
        <v>0.192923630515</v>
      </c>
      <c r="E40" s="42" t="s">
        <v>0</v>
      </c>
      <c r="F40" s="185" t="s">
        <v>0</v>
      </c>
      <c r="G40" s="42" t="s">
        <v>0</v>
      </c>
      <c r="H40" s="42" t="s">
        <v>0</v>
      </c>
      <c r="I40" s="42" t="s">
        <v>0</v>
      </c>
      <c r="J40" s="42" t="s">
        <v>0</v>
      </c>
      <c r="K40" s="185" t="s">
        <v>0</v>
      </c>
      <c r="L40" s="51" t="s">
        <v>71</v>
      </c>
    </row>
    <row r="41" spans="1:12" ht="13.5" thickBot="1">
      <c r="A41" s="55" t="s">
        <v>78</v>
      </c>
      <c r="B41" s="57" t="s">
        <v>0</v>
      </c>
      <c r="C41" s="57" t="s">
        <v>0</v>
      </c>
      <c r="D41" s="57" t="s">
        <v>0</v>
      </c>
      <c r="E41" s="57" t="s">
        <v>0</v>
      </c>
      <c r="F41" s="187" t="s">
        <v>0</v>
      </c>
      <c r="G41" s="57" t="s">
        <v>0</v>
      </c>
      <c r="H41" s="57" t="s">
        <v>0</v>
      </c>
      <c r="I41" s="57" t="s">
        <v>0</v>
      </c>
      <c r="J41" s="57" t="s">
        <v>0</v>
      </c>
      <c r="K41" s="187" t="s">
        <v>0</v>
      </c>
      <c r="L41" s="58" t="s">
        <v>290</v>
      </c>
    </row>
    <row r="42" spans="1:12" ht="15" thickBot="1">
      <c r="A42" s="59" t="s">
        <v>267</v>
      </c>
      <c r="B42" s="60">
        <v>325.79148693364</v>
      </c>
      <c r="C42" s="60">
        <v>644.7520505132668</v>
      </c>
      <c r="D42" s="60">
        <v>179.419228655095</v>
      </c>
      <c r="E42" s="60">
        <v>309.34098991956</v>
      </c>
      <c r="F42" s="188">
        <v>548.41229855223</v>
      </c>
      <c r="G42" s="60">
        <v>6.962873235499999</v>
      </c>
      <c r="H42" s="60">
        <v>15.410273240350003</v>
      </c>
      <c r="I42" s="60">
        <v>57.538771239344996</v>
      </c>
      <c r="J42" s="60">
        <v>52.22695293852</v>
      </c>
      <c r="K42" s="188">
        <v>50.48548476084</v>
      </c>
      <c r="L42" s="61" t="s">
        <v>268</v>
      </c>
    </row>
    <row r="43" spans="1:12" ht="12.75" customHeight="1">
      <c r="A43" s="41" t="s">
        <v>82</v>
      </c>
      <c r="B43" s="42">
        <v>3.36195808494</v>
      </c>
      <c r="C43" s="42">
        <v>56.82502480353334</v>
      </c>
      <c r="D43" s="42">
        <v>0.8851615700400001</v>
      </c>
      <c r="E43" s="42">
        <v>24.4822245702</v>
      </c>
      <c r="F43" s="185">
        <v>31.5811588989</v>
      </c>
      <c r="G43" s="42" t="s">
        <v>0</v>
      </c>
      <c r="H43" s="42" t="s">
        <v>0</v>
      </c>
      <c r="I43" s="42">
        <v>1.613675258745</v>
      </c>
      <c r="J43" s="42">
        <v>5.99046462675</v>
      </c>
      <c r="K43" s="185">
        <v>1.4274435914999999</v>
      </c>
      <c r="L43" s="43" t="s">
        <v>83</v>
      </c>
    </row>
    <row r="44" spans="1:13" s="16" customFormat="1" ht="12.75" customHeight="1">
      <c r="A44" s="44" t="s">
        <v>84</v>
      </c>
      <c r="B44" s="42" t="s">
        <v>0</v>
      </c>
      <c r="C44" s="42" t="s">
        <v>0</v>
      </c>
      <c r="D44" s="42" t="s">
        <v>0</v>
      </c>
      <c r="E44" s="42" t="s">
        <v>0</v>
      </c>
      <c r="F44" s="185" t="s">
        <v>0</v>
      </c>
      <c r="G44" s="42" t="s">
        <v>0</v>
      </c>
      <c r="H44" s="42" t="s">
        <v>0</v>
      </c>
      <c r="I44" s="42" t="s">
        <v>0</v>
      </c>
      <c r="J44" s="42" t="s">
        <v>0</v>
      </c>
      <c r="K44" s="185" t="s">
        <v>0</v>
      </c>
      <c r="L44" s="45" t="s">
        <v>85</v>
      </c>
      <c r="M44" s="15"/>
    </row>
    <row r="45" spans="1:12" ht="12.75" customHeight="1">
      <c r="A45" s="41" t="s">
        <v>86</v>
      </c>
      <c r="B45" s="42">
        <v>4.9755210086399995</v>
      </c>
      <c r="C45" s="42">
        <v>7.693507217500001</v>
      </c>
      <c r="D45" s="42">
        <v>11.097029438000002</v>
      </c>
      <c r="E45" s="42">
        <v>13.032548286839999</v>
      </c>
      <c r="F45" s="185">
        <v>24.541174076340003</v>
      </c>
      <c r="G45" s="42">
        <v>0.19547982635999997</v>
      </c>
      <c r="H45" s="42">
        <v>0.4530304488333334</v>
      </c>
      <c r="I45" s="42">
        <v>10.018970245295002</v>
      </c>
      <c r="J45" s="42">
        <v>12.734167452509999</v>
      </c>
      <c r="K45" s="185">
        <v>12.46585435137</v>
      </c>
      <c r="L45" s="43" t="s">
        <v>87</v>
      </c>
    </row>
    <row r="46" spans="1:13" s="16" customFormat="1" ht="12.75" customHeight="1">
      <c r="A46" s="44" t="s">
        <v>88</v>
      </c>
      <c r="B46" s="42">
        <v>107.75708783112</v>
      </c>
      <c r="C46" s="42">
        <v>217.75441553718338</v>
      </c>
      <c r="D46" s="42">
        <v>96.352189568965</v>
      </c>
      <c r="E46" s="42">
        <v>184.50257056788</v>
      </c>
      <c r="F46" s="185">
        <v>318.7480109385</v>
      </c>
      <c r="G46" s="42">
        <v>0.2339791727</v>
      </c>
      <c r="H46" s="42">
        <v>1.2737830523833333</v>
      </c>
      <c r="I46" s="42">
        <v>0.242827493095</v>
      </c>
      <c r="J46" s="42">
        <v>3.6709188557699997</v>
      </c>
      <c r="K46" s="185">
        <v>0.53260798173</v>
      </c>
      <c r="L46" s="45" t="s">
        <v>89</v>
      </c>
      <c r="M46" s="15"/>
    </row>
    <row r="47" spans="1:12" ht="12.75" customHeight="1">
      <c r="A47" s="44" t="s">
        <v>90</v>
      </c>
      <c r="B47" s="42">
        <v>81.61501216049999</v>
      </c>
      <c r="C47" s="42">
        <v>188.83084921041672</v>
      </c>
      <c r="D47" s="42">
        <v>26.612956440455</v>
      </c>
      <c r="E47" s="42">
        <v>19.3361974446</v>
      </c>
      <c r="F47" s="185">
        <v>45.47784046956</v>
      </c>
      <c r="G47" s="42">
        <v>0.34105588608</v>
      </c>
      <c r="H47" s="42">
        <v>0.40968579380000003</v>
      </c>
      <c r="I47" s="42">
        <v>4.157321012295</v>
      </c>
      <c r="J47" s="42">
        <v>0.61452506436</v>
      </c>
      <c r="K47" s="185">
        <v>0.40527590412</v>
      </c>
      <c r="L47" s="45" t="s">
        <v>91</v>
      </c>
    </row>
    <row r="48" spans="1:12" ht="12.75" customHeight="1" thickBot="1">
      <c r="A48" s="62" t="s">
        <v>92</v>
      </c>
      <c r="B48" s="63">
        <v>2.95388009826</v>
      </c>
      <c r="C48" s="63">
        <v>2.6549056345</v>
      </c>
      <c r="D48" s="63">
        <v>0.78030832198</v>
      </c>
      <c r="E48" s="63">
        <v>3.88994698641</v>
      </c>
      <c r="F48" s="189">
        <v>2.80762822791</v>
      </c>
      <c r="G48" s="63" t="s">
        <v>0</v>
      </c>
      <c r="H48" s="63">
        <v>2.8028407912833337</v>
      </c>
      <c r="I48" s="63">
        <v>1.378746349695</v>
      </c>
      <c r="J48" s="63">
        <v>3.16092474309</v>
      </c>
      <c r="K48" s="189">
        <v>3.4048086237599997</v>
      </c>
      <c r="L48" s="64" t="s">
        <v>291</v>
      </c>
    </row>
    <row r="49" spans="1:13" s="16" customFormat="1" ht="20.25" customHeight="1" thickBot="1">
      <c r="A49" s="117" t="s">
        <v>94</v>
      </c>
      <c r="B49" s="30">
        <v>1218.02883446062</v>
      </c>
      <c r="C49" s="30">
        <v>1218.055503530017</v>
      </c>
      <c r="D49" s="30">
        <v>1249.33213074934</v>
      </c>
      <c r="E49" s="30">
        <v>1056.30676745733</v>
      </c>
      <c r="F49" s="182">
        <v>1929.29795189883</v>
      </c>
      <c r="G49" s="21">
        <v>57.6616593098</v>
      </c>
      <c r="H49" s="21">
        <v>145.4432448411167</v>
      </c>
      <c r="I49" s="21">
        <v>188.876634802405</v>
      </c>
      <c r="J49" s="21">
        <v>339.90952342958997</v>
      </c>
      <c r="K49" s="178">
        <v>405.66776254851004</v>
      </c>
      <c r="L49" s="118" t="s">
        <v>95</v>
      </c>
      <c r="M49" s="15"/>
    </row>
    <row r="50" spans="1:12" ht="15" thickBot="1">
      <c r="A50" s="66" t="s">
        <v>12</v>
      </c>
      <c r="B50" s="33">
        <v>996.6365162845</v>
      </c>
      <c r="C50" s="33">
        <v>995.0503535172502</v>
      </c>
      <c r="D50" s="33">
        <v>1023.470590720985</v>
      </c>
      <c r="E50" s="33">
        <v>818.24794637166</v>
      </c>
      <c r="F50" s="67">
        <v>1196.98348555338</v>
      </c>
      <c r="G50" s="33">
        <v>51.82752199352</v>
      </c>
      <c r="H50" s="33">
        <v>142.54282786073335</v>
      </c>
      <c r="I50" s="33">
        <v>185.84527164016</v>
      </c>
      <c r="J50" s="33">
        <v>288.89606269401</v>
      </c>
      <c r="K50" s="67">
        <v>297.64178344044</v>
      </c>
      <c r="L50" s="68" t="s">
        <v>13</v>
      </c>
    </row>
    <row r="51" spans="1:12" ht="12.75">
      <c r="A51" s="41" t="s">
        <v>96</v>
      </c>
      <c r="B51" s="42">
        <v>73.94392052319999</v>
      </c>
      <c r="C51" s="42">
        <v>58.94064500995</v>
      </c>
      <c r="D51" s="42">
        <v>67.89066797249</v>
      </c>
      <c r="E51" s="42">
        <v>95.13357959196</v>
      </c>
      <c r="F51" s="185">
        <v>85.15668127059</v>
      </c>
      <c r="G51" s="42">
        <v>1.07957337488</v>
      </c>
      <c r="H51" s="42">
        <v>1.655094300016667</v>
      </c>
      <c r="I51" s="42">
        <v>8.26738576114</v>
      </c>
      <c r="J51" s="42">
        <v>3.86632401084</v>
      </c>
      <c r="K51" s="185">
        <v>7.52608287672</v>
      </c>
      <c r="L51" s="43" t="s">
        <v>97</v>
      </c>
    </row>
    <row r="52" spans="1:12" ht="13.5" thickBot="1">
      <c r="A52" s="41" t="s">
        <v>98</v>
      </c>
      <c r="B52" s="42">
        <v>922.6925957612999</v>
      </c>
      <c r="C52" s="42">
        <v>936.1097085073002</v>
      </c>
      <c r="D52" s="42">
        <v>955.579922748495</v>
      </c>
      <c r="E52" s="42">
        <v>723.1143667797</v>
      </c>
      <c r="F52" s="185">
        <v>1111.82680428279</v>
      </c>
      <c r="G52" s="42">
        <v>50.747948618639995</v>
      </c>
      <c r="H52" s="42">
        <v>140.8877335607167</v>
      </c>
      <c r="I52" s="42">
        <v>177.57788587902002</v>
      </c>
      <c r="J52" s="42">
        <v>285.02973868317</v>
      </c>
      <c r="K52" s="185">
        <v>290.11570056372</v>
      </c>
      <c r="L52" s="43" t="s">
        <v>225</v>
      </c>
    </row>
    <row r="53" spans="1:12" ht="15" thickBot="1">
      <c r="A53" s="69" t="s">
        <v>100</v>
      </c>
      <c r="B53" s="33">
        <v>221.39231817611997</v>
      </c>
      <c r="C53" s="33">
        <v>223.00515001276668</v>
      </c>
      <c r="D53" s="33">
        <v>225.861540028355</v>
      </c>
      <c r="E53" s="33">
        <v>238.05882108567</v>
      </c>
      <c r="F53" s="67">
        <v>732.3144663454499</v>
      </c>
      <c r="G53" s="33">
        <v>5.83413731628</v>
      </c>
      <c r="H53" s="33">
        <v>2.900416980383334</v>
      </c>
      <c r="I53" s="33">
        <v>3.0313631622450004</v>
      </c>
      <c r="J53" s="33">
        <v>51.01346073558</v>
      </c>
      <c r="K53" s="67">
        <v>108.02597910807</v>
      </c>
      <c r="L53" s="68" t="s">
        <v>101</v>
      </c>
    </row>
    <row r="54" spans="1:12" ht="25.5">
      <c r="A54" s="52" t="s">
        <v>102</v>
      </c>
      <c r="B54" s="70">
        <v>220.65295543381998</v>
      </c>
      <c r="C54" s="70">
        <v>222.37134951756667</v>
      </c>
      <c r="D54" s="70">
        <v>224.65471076873</v>
      </c>
      <c r="E54" s="70">
        <v>236.702059164</v>
      </c>
      <c r="F54" s="190">
        <v>730.0849261139999</v>
      </c>
      <c r="G54" s="70">
        <v>4.21850677248</v>
      </c>
      <c r="H54" s="70">
        <v>1.9885173241333336</v>
      </c>
      <c r="I54" s="70">
        <v>2.83228607442</v>
      </c>
      <c r="J54" s="70">
        <v>48.973632529890004</v>
      </c>
      <c r="K54" s="190">
        <v>106.78137365436</v>
      </c>
      <c r="L54" s="53" t="s">
        <v>103</v>
      </c>
    </row>
    <row r="55" spans="1:12" ht="12.75" customHeight="1">
      <c r="A55" s="41" t="s">
        <v>104</v>
      </c>
      <c r="B55" s="42">
        <v>45.950781300059994</v>
      </c>
      <c r="C55" s="42">
        <v>59.79628712191668</v>
      </c>
      <c r="D55" s="42">
        <v>31.096949052675</v>
      </c>
      <c r="E55" s="42">
        <v>49.77184098879</v>
      </c>
      <c r="F55" s="185">
        <v>54.30490872561</v>
      </c>
      <c r="G55" s="42" t="s">
        <v>0</v>
      </c>
      <c r="H55" s="42" t="s">
        <v>0</v>
      </c>
      <c r="I55" s="42">
        <v>0.14453602559</v>
      </c>
      <c r="J55" s="42">
        <v>7.834611993629999</v>
      </c>
      <c r="K55" s="185">
        <v>28.266407830469998</v>
      </c>
      <c r="L55" s="43" t="s">
        <v>105</v>
      </c>
    </row>
    <row r="56" spans="1:12" ht="12.75" customHeight="1">
      <c r="A56" s="44" t="s">
        <v>106</v>
      </c>
      <c r="B56" s="42" t="s">
        <v>0</v>
      </c>
      <c r="C56" s="42" t="s">
        <v>0</v>
      </c>
      <c r="D56" s="42">
        <v>1.8156002061450003</v>
      </c>
      <c r="E56" s="42" t="s">
        <v>0</v>
      </c>
      <c r="F56" s="185" t="s">
        <v>0</v>
      </c>
      <c r="G56" s="42" t="s">
        <v>0</v>
      </c>
      <c r="H56" s="42" t="s">
        <v>0</v>
      </c>
      <c r="I56" s="42" t="s">
        <v>0</v>
      </c>
      <c r="J56" s="42" t="s">
        <v>0</v>
      </c>
      <c r="K56" s="185" t="s">
        <v>0</v>
      </c>
      <c r="L56" s="45" t="s">
        <v>107</v>
      </c>
    </row>
    <row r="57" spans="1:12" ht="12.75" customHeight="1">
      <c r="A57" s="41" t="s">
        <v>108</v>
      </c>
      <c r="B57" s="42">
        <v>119.45899575063999</v>
      </c>
      <c r="C57" s="42">
        <v>141.41925044898335</v>
      </c>
      <c r="D57" s="42">
        <v>142.897414004675</v>
      </c>
      <c r="E57" s="42">
        <v>149.20277351828997</v>
      </c>
      <c r="F57" s="185">
        <v>623.14509932889</v>
      </c>
      <c r="G57" s="42">
        <v>0.6911858935799999</v>
      </c>
      <c r="H57" s="42">
        <v>0.08876993673333335</v>
      </c>
      <c r="I57" s="42">
        <v>0.9724595193500001</v>
      </c>
      <c r="J57" s="42">
        <v>20.91585487164</v>
      </c>
      <c r="K57" s="185">
        <v>51.46030506627</v>
      </c>
      <c r="L57" s="43" t="s">
        <v>109</v>
      </c>
    </row>
    <row r="58" spans="1:12" ht="12.75" customHeight="1">
      <c r="A58" s="44" t="s">
        <v>110</v>
      </c>
      <c r="B58" s="42">
        <v>25.552481445399998</v>
      </c>
      <c r="C58" s="42">
        <v>17.941766504116668</v>
      </c>
      <c r="D58" s="42">
        <v>28.4820287862</v>
      </c>
      <c r="E58" s="42">
        <v>13.309698872399998</v>
      </c>
      <c r="F58" s="185">
        <v>30.66428679546</v>
      </c>
      <c r="G58" s="42">
        <v>1.4468711311599998</v>
      </c>
      <c r="H58" s="42" t="s">
        <v>0</v>
      </c>
      <c r="I58" s="42">
        <v>0.25877290593</v>
      </c>
      <c r="J58" s="42">
        <v>0.2953717203</v>
      </c>
      <c r="K58" s="185">
        <v>11.43857091006</v>
      </c>
      <c r="L58" s="45" t="s">
        <v>226</v>
      </c>
    </row>
    <row r="59" spans="1:12" ht="12.75" customHeight="1">
      <c r="A59" s="44" t="s">
        <v>112</v>
      </c>
      <c r="B59" s="42">
        <v>0.21769308833999998</v>
      </c>
      <c r="C59" s="42">
        <v>0.07682974045000002</v>
      </c>
      <c r="D59" s="42">
        <v>0.21467659625500002</v>
      </c>
      <c r="E59" s="42">
        <v>0.39120042864</v>
      </c>
      <c r="F59" s="185">
        <v>0.21484866110999998</v>
      </c>
      <c r="G59" s="42">
        <v>1.0560545213399999</v>
      </c>
      <c r="H59" s="42">
        <v>1.5520304580833335</v>
      </c>
      <c r="I59" s="42">
        <v>1.26286837402</v>
      </c>
      <c r="J59" s="42">
        <v>1.96824926331</v>
      </c>
      <c r="K59" s="185">
        <v>1.31089178844</v>
      </c>
      <c r="L59" s="45" t="s">
        <v>113</v>
      </c>
    </row>
    <row r="60" spans="1:12" ht="12.75" customHeight="1">
      <c r="A60" s="44" t="s">
        <v>114</v>
      </c>
      <c r="B60" s="42">
        <v>5.48417635948</v>
      </c>
      <c r="C60" s="42">
        <v>2.775667807016667</v>
      </c>
      <c r="D60" s="42">
        <v>3.027519202015</v>
      </c>
      <c r="E60" s="42">
        <v>20.650467659249998</v>
      </c>
      <c r="F60" s="185">
        <v>18.64192435647</v>
      </c>
      <c r="G60" s="42">
        <v>0.5445617195199999</v>
      </c>
      <c r="H60" s="42">
        <v>0.10215096698333334</v>
      </c>
      <c r="I60" s="42">
        <v>0.11537862495500001</v>
      </c>
      <c r="J60" s="42">
        <v>0.21376153089</v>
      </c>
      <c r="K60" s="185">
        <v>13.46026120629</v>
      </c>
      <c r="L60" s="45" t="s">
        <v>115</v>
      </c>
    </row>
    <row r="61" spans="1:12" ht="12.75" customHeight="1">
      <c r="A61" s="41" t="s">
        <v>70</v>
      </c>
      <c r="B61" s="54">
        <v>23.985222808819998</v>
      </c>
      <c r="C61" s="54">
        <v>0.36154789508333335</v>
      </c>
      <c r="D61" s="54">
        <v>17.120522920765</v>
      </c>
      <c r="E61" s="54">
        <v>3.3760776966300003</v>
      </c>
      <c r="F61" s="231">
        <v>3.11385824646</v>
      </c>
      <c r="G61" s="42">
        <v>0.47983350688</v>
      </c>
      <c r="H61" s="42">
        <v>0.1780184176</v>
      </c>
      <c r="I61" s="42">
        <v>0.078270624575</v>
      </c>
      <c r="J61" s="42">
        <v>17.74578315012</v>
      </c>
      <c r="K61" s="185">
        <v>0.84493685283</v>
      </c>
      <c r="L61" s="43" t="s">
        <v>71</v>
      </c>
    </row>
    <row r="62" spans="1:12" ht="13.5" thickBot="1">
      <c r="A62" s="24" t="s">
        <v>116</v>
      </c>
      <c r="B62" s="42">
        <v>0.7393627422999999</v>
      </c>
      <c r="C62" s="42">
        <v>0.6338004952000001</v>
      </c>
      <c r="D62" s="42">
        <v>1.2068292596249999</v>
      </c>
      <c r="E62" s="42">
        <v>1.35676192167</v>
      </c>
      <c r="F62" s="185">
        <v>2.2295402314499997</v>
      </c>
      <c r="G62" s="71">
        <v>1.6156305437999998</v>
      </c>
      <c r="H62" s="71">
        <v>0.9118996562500001</v>
      </c>
      <c r="I62" s="71">
        <v>0.199077087825</v>
      </c>
      <c r="J62" s="71">
        <v>2.03982820569</v>
      </c>
      <c r="K62" s="191">
        <v>1.24460545371</v>
      </c>
      <c r="L62" s="53" t="s">
        <v>292</v>
      </c>
    </row>
    <row r="63" spans="1:12" ht="20.25" customHeight="1" thickBot="1">
      <c r="A63" s="17" t="s">
        <v>118</v>
      </c>
      <c r="B63" s="18">
        <v>380.81509186447994</v>
      </c>
      <c r="C63" s="18">
        <v>248.86327185430002</v>
      </c>
      <c r="D63" s="18">
        <v>342.22609396821997</v>
      </c>
      <c r="E63" s="18">
        <v>353.64665693690995</v>
      </c>
      <c r="F63" s="177">
        <v>377.62380808911</v>
      </c>
      <c r="G63" s="18">
        <v>2.3349932878999997</v>
      </c>
      <c r="H63" s="18">
        <v>4.662858612483334</v>
      </c>
      <c r="I63" s="18">
        <v>7.403698872845</v>
      </c>
      <c r="J63" s="18">
        <v>27.57954179226</v>
      </c>
      <c r="K63" s="177">
        <v>65.75431452680999</v>
      </c>
      <c r="L63" s="65" t="s">
        <v>119</v>
      </c>
    </row>
    <row r="64" spans="1:12" ht="12.95" customHeight="1" thickBot="1">
      <c r="A64" s="66" t="s">
        <v>12</v>
      </c>
      <c r="B64" s="33">
        <v>380.78032723821997</v>
      </c>
      <c r="C64" s="33">
        <v>248.85672828343337</v>
      </c>
      <c r="D64" s="33">
        <v>342.22393531667</v>
      </c>
      <c r="E64" s="33">
        <v>353.64665693690995</v>
      </c>
      <c r="F64" s="67">
        <v>377.62380808911</v>
      </c>
      <c r="G64" s="33">
        <v>2.0132820034599996</v>
      </c>
      <c r="H64" s="33">
        <v>4.382278304133334</v>
      </c>
      <c r="I64" s="33">
        <v>6.924207747105001</v>
      </c>
      <c r="J64" s="33">
        <v>27.56692535997</v>
      </c>
      <c r="K64" s="67">
        <v>65.56011873909</v>
      </c>
      <c r="L64" s="72" t="s">
        <v>120</v>
      </c>
    </row>
    <row r="65" spans="1:12" ht="12.95" customHeight="1">
      <c r="A65" s="41" t="s">
        <v>121</v>
      </c>
      <c r="B65" s="42">
        <v>316.73733430248</v>
      </c>
      <c r="C65" s="42">
        <v>191.46141411370004</v>
      </c>
      <c r="D65" s="42">
        <v>285.33010414084</v>
      </c>
      <c r="E65" s="42">
        <v>316.83652131615</v>
      </c>
      <c r="F65" s="185">
        <v>326.49832872744</v>
      </c>
      <c r="G65" s="42">
        <v>1.86779176948</v>
      </c>
      <c r="H65" s="42">
        <v>4.0494352547000005</v>
      </c>
      <c r="I65" s="42">
        <v>6.44038631434</v>
      </c>
      <c r="J65" s="42">
        <v>27.123997819019998</v>
      </c>
      <c r="K65" s="185">
        <v>40.615304655539994</v>
      </c>
      <c r="L65" s="43" t="s">
        <v>122</v>
      </c>
    </row>
    <row r="66" spans="1:13" s="16" customFormat="1" ht="12.95" customHeight="1" thickBot="1">
      <c r="A66" s="41" t="s">
        <v>123</v>
      </c>
      <c r="B66" s="42">
        <v>64.04299293573999</v>
      </c>
      <c r="C66" s="42">
        <v>57.39531416973334</v>
      </c>
      <c r="D66" s="42">
        <v>56.89383117583</v>
      </c>
      <c r="E66" s="42">
        <v>36.81013562076</v>
      </c>
      <c r="F66" s="185">
        <v>51.12547936167</v>
      </c>
      <c r="G66" s="42">
        <v>0.14549023398</v>
      </c>
      <c r="H66" s="42">
        <v>0.33284304943333337</v>
      </c>
      <c r="I66" s="42">
        <v>0.48382143276500006</v>
      </c>
      <c r="J66" s="42">
        <v>0.44292754095</v>
      </c>
      <c r="K66" s="185">
        <v>24.94481408355</v>
      </c>
      <c r="L66" s="43" t="s">
        <v>124</v>
      </c>
      <c r="M66" s="15"/>
    </row>
    <row r="67" spans="1:12" ht="15" thickBot="1">
      <c r="A67" s="69" t="s">
        <v>100</v>
      </c>
      <c r="B67" s="33" t="s">
        <v>0</v>
      </c>
      <c r="C67" s="33" t="s">
        <v>0</v>
      </c>
      <c r="D67" s="33" t="s">
        <v>0</v>
      </c>
      <c r="E67" s="33" t="s">
        <v>0</v>
      </c>
      <c r="F67" s="67" t="s">
        <v>0</v>
      </c>
      <c r="G67" s="33">
        <v>0.32171128443999997</v>
      </c>
      <c r="H67" s="33">
        <v>0.2805803083500001</v>
      </c>
      <c r="I67" s="33">
        <v>0.47949112574</v>
      </c>
      <c r="J67" s="33" t="s">
        <v>0</v>
      </c>
      <c r="K67" s="67">
        <v>0.19419578771999998</v>
      </c>
      <c r="L67" s="73" t="s">
        <v>125</v>
      </c>
    </row>
    <row r="68" spans="1:13" s="16" customFormat="1" ht="19.5" thickBot="1">
      <c r="A68" s="74" t="s">
        <v>126</v>
      </c>
      <c r="B68" s="18">
        <v>10746.38408874212</v>
      </c>
      <c r="C68" s="18">
        <v>11593.153479657452</v>
      </c>
      <c r="D68" s="18">
        <v>9156.92807262772</v>
      </c>
      <c r="E68" s="18">
        <v>10186.38533165787</v>
      </c>
      <c r="F68" s="177">
        <v>12856.23804872472</v>
      </c>
      <c r="G68" s="18">
        <v>2941.7395922005</v>
      </c>
      <c r="H68" s="18">
        <v>4502.055013837166</v>
      </c>
      <c r="I68" s="18">
        <v>4102.654285330371</v>
      </c>
      <c r="J68" s="18">
        <v>5318.204013994349</v>
      </c>
      <c r="K68" s="177">
        <v>6492.90145747644</v>
      </c>
      <c r="L68" s="75" t="s">
        <v>127</v>
      </c>
      <c r="M68" s="15"/>
    </row>
    <row r="69" spans="1:12" ht="15" thickBot="1">
      <c r="A69" s="66" t="s">
        <v>128</v>
      </c>
      <c r="B69" s="33">
        <v>2520.30723221004</v>
      </c>
      <c r="C69" s="33">
        <v>646.6576548647334</v>
      </c>
      <c r="D69" s="33">
        <v>375.069262085595</v>
      </c>
      <c r="E69" s="33">
        <v>337.20508674650995</v>
      </c>
      <c r="F69" s="67">
        <v>432.76213736943</v>
      </c>
      <c r="G69" s="33">
        <v>43.81057603104</v>
      </c>
      <c r="H69" s="33">
        <v>68.18273144605</v>
      </c>
      <c r="I69" s="33">
        <v>29.245975569745</v>
      </c>
      <c r="J69" s="33">
        <v>32.00309286297</v>
      </c>
      <c r="K69" s="67">
        <v>11.48974925568</v>
      </c>
      <c r="L69" s="76" t="s">
        <v>129</v>
      </c>
    </row>
    <row r="70" spans="1:12" ht="15" thickBot="1">
      <c r="A70" s="77" t="s">
        <v>130</v>
      </c>
      <c r="B70" s="78">
        <v>8226.07685653208</v>
      </c>
      <c r="C70" s="78">
        <v>10946.495824792719</v>
      </c>
      <c r="D70" s="78">
        <v>8781.858810542126</v>
      </c>
      <c r="E70" s="78">
        <v>9849.18024491136</v>
      </c>
      <c r="F70" s="192">
        <v>12423.47591135529</v>
      </c>
      <c r="G70" s="78">
        <v>2897.92901616946</v>
      </c>
      <c r="H70" s="78">
        <v>4433.872282391117</v>
      </c>
      <c r="I70" s="78">
        <v>4073.4083097606253</v>
      </c>
      <c r="J70" s="78">
        <v>5286.20092113138</v>
      </c>
      <c r="K70" s="192">
        <v>6481.4117082207595</v>
      </c>
      <c r="L70" s="79" t="s">
        <v>125</v>
      </c>
    </row>
    <row r="71" spans="1:12" ht="13.5" thickBot="1">
      <c r="A71" s="80" t="s">
        <v>131</v>
      </c>
      <c r="B71" s="119">
        <v>4917.5236796595</v>
      </c>
      <c r="C71" s="119">
        <v>6712.912205005818</v>
      </c>
      <c r="D71" s="119">
        <v>5170.921936035184</v>
      </c>
      <c r="E71" s="119">
        <v>6606.3501383511</v>
      </c>
      <c r="F71" s="257">
        <v>8224.35007867749</v>
      </c>
      <c r="G71" s="119">
        <v>1916.5884542950596</v>
      </c>
      <c r="H71" s="119">
        <v>2814.6967716015506</v>
      </c>
      <c r="I71" s="119">
        <v>2186.5032993477303</v>
      </c>
      <c r="J71" s="119">
        <v>2546.91948822414</v>
      </c>
      <c r="K71" s="257">
        <v>2627.94155058828</v>
      </c>
      <c r="L71" s="82" t="s">
        <v>132</v>
      </c>
    </row>
    <row r="72" spans="1:13" s="90" customFormat="1" ht="25.5">
      <c r="A72" s="83" t="s">
        <v>133</v>
      </c>
      <c r="B72" s="164">
        <v>311.2001150349</v>
      </c>
      <c r="C72" s="164">
        <v>378.09788619680006</v>
      </c>
      <c r="D72" s="164">
        <v>218.71936569197</v>
      </c>
      <c r="E72" s="164">
        <v>249.08469863853</v>
      </c>
      <c r="F72" s="264">
        <v>326.61531226164</v>
      </c>
      <c r="G72" s="164">
        <v>22.33889785946</v>
      </c>
      <c r="H72" s="164">
        <v>71.04134083435001</v>
      </c>
      <c r="I72" s="164">
        <v>31.72763161282</v>
      </c>
      <c r="J72" s="164">
        <v>41.23957227924</v>
      </c>
      <c r="K72" s="264">
        <v>32.524650087990004</v>
      </c>
      <c r="L72" s="85" t="s">
        <v>134</v>
      </c>
      <c r="M72" s="15"/>
    </row>
    <row r="73" spans="1:12" ht="12.75">
      <c r="A73" s="44" t="s">
        <v>135</v>
      </c>
      <c r="B73" s="116">
        <v>157.36366854207998</v>
      </c>
      <c r="C73" s="116">
        <v>207.1964887814167</v>
      </c>
      <c r="D73" s="116">
        <v>116.15392416507001</v>
      </c>
      <c r="E73" s="116">
        <v>126.79640589765</v>
      </c>
      <c r="F73" s="256">
        <v>174.10379289903</v>
      </c>
      <c r="G73" s="116">
        <v>18.87826618132</v>
      </c>
      <c r="H73" s="116">
        <v>54.39333920096667</v>
      </c>
      <c r="I73" s="116">
        <v>14.504694980325</v>
      </c>
      <c r="J73" s="116">
        <v>6.99975580284</v>
      </c>
      <c r="K73" s="256">
        <v>5.03712944751</v>
      </c>
      <c r="L73" s="45" t="s">
        <v>136</v>
      </c>
    </row>
    <row r="74" spans="1:12" ht="13.5" thickBot="1">
      <c r="A74" s="86" t="s">
        <v>137</v>
      </c>
      <c r="B74" s="123">
        <v>153.83644649282</v>
      </c>
      <c r="C74" s="123">
        <v>170.90139741538337</v>
      </c>
      <c r="D74" s="123">
        <v>102.5654415269</v>
      </c>
      <c r="E74" s="123">
        <v>122.28829274088</v>
      </c>
      <c r="F74" s="259">
        <v>152.51151936261</v>
      </c>
      <c r="G74" s="123">
        <v>3.46063167814</v>
      </c>
      <c r="H74" s="123">
        <v>16.648001633383334</v>
      </c>
      <c r="I74" s="123">
        <v>17.222936632495</v>
      </c>
      <c r="J74" s="123">
        <v>34.2398164764</v>
      </c>
      <c r="K74" s="259">
        <v>27.48752064048</v>
      </c>
      <c r="L74" s="88" t="s">
        <v>138</v>
      </c>
    </row>
    <row r="75" spans="1:12" ht="25.5">
      <c r="A75" s="89" t="s">
        <v>139</v>
      </c>
      <c r="B75" s="22">
        <v>746.745186369</v>
      </c>
      <c r="C75" s="22">
        <v>713.2856276309835</v>
      </c>
      <c r="D75" s="22">
        <v>822.8164883026001</v>
      </c>
      <c r="E75" s="22">
        <v>611.96307554601</v>
      </c>
      <c r="F75" s="202">
        <v>873.12118232886</v>
      </c>
      <c r="G75" s="22">
        <v>85.6417868306</v>
      </c>
      <c r="H75" s="22">
        <v>245.4428594558167</v>
      </c>
      <c r="I75" s="22">
        <v>494.596773707135</v>
      </c>
      <c r="J75" s="22">
        <v>636.66532695021</v>
      </c>
      <c r="K75" s="202">
        <v>871.8972427524899</v>
      </c>
      <c r="L75" s="85" t="s">
        <v>140</v>
      </c>
    </row>
    <row r="76" spans="1:12" ht="12.75">
      <c r="A76" s="41" t="s">
        <v>141</v>
      </c>
      <c r="B76" s="50">
        <v>146.82893607018</v>
      </c>
      <c r="C76" s="50">
        <v>69.57694116990001</v>
      </c>
      <c r="D76" s="50">
        <v>67.051678138555</v>
      </c>
      <c r="E76" s="50">
        <v>86.92476593312999</v>
      </c>
      <c r="F76" s="186">
        <v>161.67440162346</v>
      </c>
      <c r="G76" s="50">
        <v>2.6078593231599996</v>
      </c>
      <c r="H76" s="50">
        <v>15.388169182800002</v>
      </c>
      <c r="I76" s="50">
        <v>95.95482863274</v>
      </c>
      <c r="J76" s="50">
        <v>154.23186912549002</v>
      </c>
      <c r="K76" s="186">
        <v>300.41767422798</v>
      </c>
      <c r="L76" s="43" t="s">
        <v>142</v>
      </c>
    </row>
    <row r="77" spans="1:12" ht="12.75">
      <c r="A77" s="41" t="s">
        <v>143</v>
      </c>
      <c r="B77" s="50">
        <v>157.21473487537997</v>
      </c>
      <c r="C77" s="50">
        <v>225.23934773370004</v>
      </c>
      <c r="D77" s="50">
        <v>456.5518873450151</v>
      </c>
      <c r="E77" s="50">
        <v>228.22307023839</v>
      </c>
      <c r="F77" s="186">
        <v>283.73771562618</v>
      </c>
      <c r="G77" s="50">
        <v>27.76539932166</v>
      </c>
      <c r="H77" s="50">
        <v>14.560787182533335</v>
      </c>
      <c r="I77" s="50">
        <v>44.366226944655004</v>
      </c>
      <c r="J77" s="50">
        <v>134.36685305019</v>
      </c>
      <c r="K77" s="186">
        <v>203.72639307816</v>
      </c>
      <c r="L77" s="43" t="s">
        <v>144</v>
      </c>
    </row>
    <row r="78" spans="1:12" ht="12.75">
      <c r="A78" s="41" t="s">
        <v>145</v>
      </c>
      <c r="B78" s="50">
        <v>4.9564885006</v>
      </c>
      <c r="C78" s="50">
        <v>5.117049010683335</v>
      </c>
      <c r="D78" s="50">
        <v>4.22204674859</v>
      </c>
      <c r="E78" s="50">
        <v>6.556557779729999</v>
      </c>
      <c r="F78" s="186">
        <v>4.9417116639900005</v>
      </c>
      <c r="G78" s="50">
        <v>1.8386994444</v>
      </c>
      <c r="H78" s="50">
        <v>13.457979626483334</v>
      </c>
      <c r="I78" s="50">
        <v>7.095937580655</v>
      </c>
      <c r="J78" s="50">
        <v>2.7540753610199995</v>
      </c>
      <c r="K78" s="186">
        <v>9.922994347829999</v>
      </c>
      <c r="L78" s="43" t="s">
        <v>146</v>
      </c>
    </row>
    <row r="79" spans="1:13" s="94" customFormat="1" ht="12.75">
      <c r="A79" s="41" t="s">
        <v>147</v>
      </c>
      <c r="B79" s="50">
        <v>109.72066892877999</v>
      </c>
      <c r="C79" s="50">
        <v>171.4087036116</v>
      </c>
      <c r="D79" s="50">
        <v>141.555658620035</v>
      </c>
      <c r="E79" s="50">
        <v>100.2975157575</v>
      </c>
      <c r="F79" s="186">
        <v>148.00571310657</v>
      </c>
      <c r="G79" s="50">
        <v>40.949744038839995</v>
      </c>
      <c r="H79" s="50">
        <v>144.38730340073334</v>
      </c>
      <c r="I79" s="50">
        <v>270.65155708640503</v>
      </c>
      <c r="J79" s="50">
        <v>131.80335837879</v>
      </c>
      <c r="K79" s="186">
        <v>30.692133453989996</v>
      </c>
      <c r="L79" s="43" t="s">
        <v>148</v>
      </c>
      <c r="M79" s="5"/>
    </row>
    <row r="80" spans="1:12" ht="12.75">
      <c r="A80" s="41" t="s">
        <v>149</v>
      </c>
      <c r="B80" s="50">
        <v>318.90331590208</v>
      </c>
      <c r="C80" s="50">
        <v>231.27847846738337</v>
      </c>
      <c r="D80" s="50">
        <v>142.04498851543</v>
      </c>
      <c r="E80" s="50">
        <v>176.59491798789</v>
      </c>
      <c r="F80" s="186">
        <v>251.39837702727</v>
      </c>
      <c r="G80" s="50">
        <v>4.366561375539999</v>
      </c>
      <c r="H80" s="50">
        <v>17.516452603266668</v>
      </c>
      <c r="I80" s="50">
        <v>46.16746561603</v>
      </c>
      <c r="J80" s="50">
        <v>173.44159015239</v>
      </c>
      <c r="K80" s="186">
        <v>226.78989190494002</v>
      </c>
      <c r="L80" s="43" t="s">
        <v>150</v>
      </c>
    </row>
    <row r="81" spans="1:12" ht="12.75">
      <c r="A81" s="44" t="s">
        <v>70</v>
      </c>
      <c r="B81" s="50">
        <v>9.12104209198</v>
      </c>
      <c r="C81" s="50">
        <v>10.665107637716668</v>
      </c>
      <c r="D81" s="50">
        <v>11.390228934975</v>
      </c>
      <c r="E81" s="50">
        <v>13.36624784937</v>
      </c>
      <c r="F81" s="186">
        <v>23.36326328139</v>
      </c>
      <c r="G81" s="50">
        <v>8.113523327</v>
      </c>
      <c r="H81" s="50">
        <v>40.132167460000005</v>
      </c>
      <c r="I81" s="50">
        <v>30.36075784665</v>
      </c>
      <c r="J81" s="50">
        <v>40.06758088233</v>
      </c>
      <c r="K81" s="186">
        <v>100.34815573959</v>
      </c>
      <c r="L81" s="45" t="s">
        <v>71</v>
      </c>
    </row>
    <row r="82" spans="1:13" s="16" customFormat="1" ht="12.75">
      <c r="A82" s="91" t="s">
        <v>151</v>
      </c>
      <c r="B82" s="25">
        <v>2250.60787546868</v>
      </c>
      <c r="C82" s="25">
        <v>3142.200105959117</v>
      </c>
      <c r="D82" s="25">
        <v>2569.40102051237</v>
      </c>
      <c r="E82" s="25">
        <v>2381.78233237572</v>
      </c>
      <c r="F82" s="179">
        <v>2999.3893380872996</v>
      </c>
      <c r="G82" s="25">
        <v>873.35987718434</v>
      </c>
      <c r="H82" s="25">
        <v>1302.6913104994</v>
      </c>
      <c r="I82" s="25">
        <v>1360.58060509294</v>
      </c>
      <c r="J82" s="25">
        <v>2061.37653367779</v>
      </c>
      <c r="K82" s="179">
        <v>2949.048264792</v>
      </c>
      <c r="L82" s="92" t="s">
        <v>293</v>
      </c>
      <c r="M82" s="15"/>
    </row>
    <row r="83" spans="1:12" ht="12.75" customHeight="1">
      <c r="A83" s="44" t="s">
        <v>153</v>
      </c>
      <c r="B83" s="50" t="s">
        <v>0</v>
      </c>
      <c r="C83" s="50" t="s">
        <v>0</v>
      </c>
      <c r="D83" s="50" t="s">
        <v>0</v>
      </c>
      <c r="E83" s="50" t="s">
        <v>0</v>
      </c>
      <c r="F83" s="186" t="s">
        <v>0</v>
      </c>
      <c r="G83" s="50">
        <v>0.25685823436</v>
      </c>
      <c r="H83" s="50">
        <v>0.26038782655000003</v>
      </c>
      <c r="I83" s="50">
        <v>0.4890958247450001</v>
      </c>
      <c r="J83" s="50">
        <v>1.22479783707</v>
      </c>
      <c r="K83" s="186">
        <v>0.32037571536</v>
      </c>
      <c r="L83" s="43" t="s">
        <v>154</v>
      </c>
    </row>
    <row r="84" spans="1:12" ht="12.75" customHeight="1">
      <c r="A84" s="44" t="s">
        <v>155</v>
      </c>
      <c r="B84" s="42">
        <v>1.8351051664399998</v>
      </c>
      <c r="C84" s="42">
        <v>2.667589654816667</v>
      </c>
      <c r="D84" s="42">
        <v>2.08797261684</v>
      </c>
      <c r="E84" s="42">
        <v>2.07712873587</v>
      </c>
      <c r="F84" s="185">
        <v>3.49930832841</v>
      </c>
      <c r="G84" s="42">
        <v>12.64639938198</v>
      </c>
      <c r="H84" s="42">
        <v>11.707990544983335</v>
      </c>
      <c r="I84" s="42">
        <v>10.12710308324</v>
      </c>
      <c r="J84" s="42">
        <v>12.511888334370001</v>
      </c>
      <c r="K84" s="185">
        <v>23.75997478404</v>
      </c>
      <c r="L84" s="43" t="s">
        <v>156</v>
      </c>
    </row>
    <row r="85" spans="1:12" ht="12.75" customHeight="1">
      <c r="A85" s="41" t="s">
        <v>157</v>
      </c>
      <c r="B85" s="42">
        <v>476.9565500518</v>
      </c>
      <c r="C85" s="42">
        <v>998.9542983515001</v>
      </c>
      <c r="D85" s="42">
        <v>845.221031309435</v>
      </c>
      <c r="E85" s="42">
        <v>946.30653646263</v>
      </c>
      <c r="F85" s="185">
        <v>1079.14229403666</v>
      </c>
      <c r="G85" s="42">
        <v>107.2688850142</v>
      </c>
      <c r="H85" s="42">
        <v>322.37506556758336</v>
      </c>
      <c r="I85" s="42">
        <v>414.71813838312</v>
      </c>
      <c r="J85" s="42">
        <v>481.54367815071</v>
      </c>
      <c r="K85" s="185">
        <v>862.5844353513</v>
      </c>
      <c r="L85" s="43" t="s">
        <v>158</v>
      </c>
    </row>
    <row r="86" spans="1:12" ht="12.75" customHeight="1">
      <c r="A86" s="41" t="s">
        <v>159</v>
      </c>
      <c r="B86" s="42">
        <v>24.23512915824</v>
      </c>
      <c r="C86" s="42">
        <v>39.302668422100005</v>
      </c>
      <c r="D86" s="42">
        <v>72.03174188089</v>
      </c>
      <c r="E86" s="42">
        <v>48.05903351691</v>
      </c>
      <c r="F86" s="185">
        <v>12.94446733191</v>
      </c>
      <c r="G86" s="42">
        <v>8.96421765876</v>
      </c>
      <c r="H86" s="42">
        <v>1.9292142625666668</v>
      </c>
      <c r="I86" s="42">
        <v>17.9003709038</v>
      </c>
      <c r="J86" s="42">
        <v>7.53765379143</v>
      </c>
      <c r="K86" s="185">
        <v>25.934674757550003</v>
      </c>
      <c r="L86" s="43" t="s">
        <v>160</v>
      </c>
    </row>
    <row r="87" spans="1:12" ht="12.75" customHeight="1">
      <c r="A87" s="41" t="s">
        <v>161</v>
      </c>
      <c r="B87" s="42">
        <v>1040.64297786358</v>
      </c>
      <c r="C87" s="42">
        <v>1020.9674013067668</v>
      </c>
      <c r="D87" s="42">
        <v>1042.61261019399</v>
      </c>
      <c r="E87" s="42">
        <v>878.43634923132</v>
      </c>
      <c r="F87" s="185">
        <v>1114.1554788266699</v>
      </c>
      <c r="G87" s="42">
        <v>457.44042437001997</v>
      </c>
      <c r="H87" s="42">
        <v>643.5938332683</v>
      </c>
      <c r="I87" s="42">
        <v>570.321312992255</v>
      </c>
      <c r="J87" s="42">
        <v>841.14228721605</v>
      </c>
      <c r="K87" s="185">
        <v>1074.27638499801</v>
      </c>
      <c r="L87" s="43" t="s">
        <v>162</v>
      </c>
    </row>
    <row r="88" spans="1:12" s="5" customFormat="1" ht="12.75" customHeight="1">
      <c r="A88" s="41" t="s">
        <v>163</v>
      </c>
      <c r="B88" s="42" t="s">
        <v>0</v>
      </c>
      <c r="C88" s="42" t="s">
        <v>0</v>
      </c>
      <c r="D88" s="42" t="s">
        <v>0</v>
      </c>
      <c r="E88" s="42" t="s">
        <v>0</v>
      </c>
      <c r="F88" s="185" t="s">
        <v>0</v>
      </c>
      <c r="G88" s="42" t="s">
        <v>0</v>
      </c>
      <c r="H88" s="42" t="s">
        <v>0</v>
      </c>
      <c r="I88" s="42" t="s">
        <v>0</v>
      </c>
      <c r="J88" s="42" t="s">
        <v>0</v>
      </c>
      <c r="K88" s="185" t="s">
        <v>0</v>
      </c>
      <c r="L88" s="43" t="s">
        <v>164</v>
      </c>
    </row>
    <row r="89" spans="1:12" s="5" customFormat="1" ht="12.75" customHeight="1">
      <c r="A89" s="41" t="s">
        <v>165</v>
      </c>
      <c r="B89" s="42">
        <v>552.92946649122</v>
      </c>
      <c r="C89" s="42">
        <v>613.4377011034168</v>
      </c>
      <c r="D89" s="42">
        <v>352.63697910595</v>
      </c>
      <c r="E89" s="42">
        <v>293.30798043105</v>
      </c>
      <c r="F89" s="185">
        <v>503.83424819738997</v>
      </c>
      <c r="G89" s="42">
        <v>66.79242831897999</v>
      </c>
      <c r="H89" s="42">
        <v>87.65538403975</v>
      </c>
      <c r="I89" s="42">
        <v>189.500609938035</v>
      </c>
      <c r="J89" s="42">
        <v>227.29007583774</v>
      </c>
      <c r="K89" s="185">
        <v>214.92291886607998</v>
      </c>
      <c r="L89" s="43" t="s">
        <v>166</v>
      </c>
    </row>
    <row r="90" spans="1:12" s="5" customFormat="1" ht="12.75" customHeight="1">
      <c r="A90" s="41" t="s">
        <v>167</v>
      </c>
      <c r="B90" s="42">
        <v>104.90103607256</v>
      </c>
      <c r="C90" s="42">
        <v>415.6484484997667</v>
      </c>
      <c r="D90" s="42">
        <v>187.467305821895</v>
      </c>
      <c r="E90" s="42">
        <v>129.89476343571</v>
      </c>
      <c r="F90" s="185">
        <v>172.71100743507</v>
      </c>
      <c r="G90" s="42">
        <v>91.51586432534</v>
      </c>
      <c r="H90" s="42">
        <v>93.68503751896668</v>
      </c>
      <c r="I90" s="42">
        <v>100.92685334864001</v>
      </c>
      <c r="J90" s="42">
        <v>175.78699817913</v>
      </c>
      <c r="K90" s="185">
        <v>295.83352697556</v>
      </c>
      <c r="L90" s="43" t="s">
        <v>168</v>
      </c>
    </row>
    <row r="91" spans="1:12" s="15" customFormat="1" ht="12.75" customHeight="1">
      <c r="A91" s="44" t="s">
        <v>169</v>
      </c>
      <c r="B91" s="42">
        <v>5.2669644154399995</v>
      </c>
      <c r="C91" s="42">
        <v>4.831137096500001</v>
      </c>
      <c r="D91" s="42">
        <v>5.5177786418700006</v>
      </c>
      <c r="E91" s="42">
        <v>8.05881829716</v>
      </c>
      <c r="F91" s="185">
        <v>9.52835567481</v>
      </c>
      <c r="G91" s="42">
        <v>43.2004902602</v>
      </c>
      <c r="H91" s="42">
        <v>19.069832867900004</v>
      </c>
      <c r="I91" s="42">
        <v>5.04049818338</v>
      </c>
      <c r="J91" s="42">
        <v>52.66144871829</v>
      </c>
      <c r="K91" s="185">
        <v>25.834312872239998</v>
      </c>
      <c r="L91" s="43" t="s">
        <v>170</v>
      </c>
    </row>
    <row r="92" spans="1:13" s="16" customFormat="1" ht="12.75" customHeight="1" thickBot="1">
      <c r="A92" s="44" t="s">
        <v>70</v>
      </c>
      <c r="B92" s="93">
        <v>43.840646249399995</v>
      </c>
      <c r="C92" s="93">
        <v>46.38697595395</v>
      </c>
      <c r="D92" s="93">
        <v>61.8256009415</v>
      </c>
      <c r="E92" s="93">
        <v>75.64172226506999</v>
      </c>
      <c r="F92" s="232">
        <v>103.57417825638</v>
      </c>
      <c r="G92" s="42">
        <v>85.27430962049999</v>
      </c>
      <c r="H92" s="42">
        <v>122.41456460280001</v>
      </c>
      <c r="I92" s="42">
        <v>51.556622435725004</v>
      </c>
      <c r="J92" s="42">
        <v>261.677705613</v>
      </c>
      <c r="K92" s="185">
        <v>425.58166047186</v>
      </c>
      <c r="L92" s="45" t="s">
        <v>71</v>
      </c>
      <c r="M92" s="15"/>
    </row>
    <row r="93" spans="1:13" s="16" customFormat="1" ht="19.5" thickBot="1">
      <c r="A93" s="17" t="s">
        <v>171</v>
      </c>
      <c r="B93" s="18">
        <v>95.45292248855999</v>
      </c>
      <c r="C93" s="18">
        <v>151.98038136981668</v>
      </c>
      <c r="D93" s="18">
        <v>109.64983422294</v>
      </c>
      <c r="E93" s="18">
        <v>128.60121371499</v>
      </c>
      <c r="F93" s="177">
        <v>165.04253910821998</v>
      </c>
      <c r="G93" s="18">
        <v>101.76140566592</v>
      </c>
      <c r="H93" s="18">
        <v>142.48851050081666</v>
      </c>
      <c r="I93" s="18">
        <v>135.42585544961</v>
      </c>
      <c r="J93" s="18">
        <v>256.7647352793</v>
      </c>
      <c r="K93" s="177">
        <v>392.8177819173</v>
      </c>
      <c r="L93" s="65" t="s">
        <v>172</v>
      </c>
      <c r="M93" s="15"/>
    </row>
    <row r="94" spans="1:12" ht="29.25" thickBot="1">
      <c r="A94" s="69" t="s">
        <v>173</v>
      </c>
      <c r="B94" s="33">
        <v>45.92581901362</v>
      </c>
      <c r="C94" s="33">
        <v>52.66218499236667</v>
      </c>
      <c r="D94" s="33">
        <v>28.696164419175002</v>
      </c>
      <c r="E94" s="33">
        <v>33.510138833999996</v>
      </c>
      <c r="F94" s="67">
        <v>62.54945203746</v>
      </c>
      <c r="G94" s="33">
        <v>9.0965141358</v>
      </c>
      <c r="H94" s="33">
        <v>12.306849516100003</v>
      </c>
      <c r="I94" s="33">
        <v>13.39375146208</v>
      </c>
      <c r="J94" s="33">
        <v>78.25155261111</v>
      </c>
      <c r="K94" s="67">
        <v>56.872481435729995</v>
      </c>
      <c r="L94" s="96" t="s">
        <v>229</v>
      </c>
    </row>
    <row r="95" spans="1:12" ht="15" thickBot="1">
      <c r="A95" s="97" t="s">
        <v>100</v>
      </c>
      <c r="B95" s="60">
        <v>49.52710347493999</v>
      </c>
      <c r="C95" s="60">
        <v>99.31819637745002</v>
      </c>
      <c r="D95" s="60">
        <v>80.953669803765</v>
      </c>
      <c r="E95" s="60">
        <v>95.09107488098999</v>
      </c>
      <c r="F95" s="188">
        <v>102.49308707076</v>
      </c>
      <c r="G95" s="60">
        <v>92.66489153012</v>
      </c>
      <c r="H95" s="60">
        <v>130.18166098471667</v>
      </c>
      <c r="I95" s="60">
        <v>122.03210398753001</v>
      </c>
      <c r="J95" s="60">
        <v>178.51318266819</v>
      </c>
      <c r="K95" s="188">
        <v>335.94530048157003</v>
      </c>
      <c r="L95" s="79" t="s">
        <v>125</v>
      </c>
    </row>
    <row r="96" spans="1:12" ht="12.75">
      <c r="A96" s="98" t="s">
        <v>269</v>
      </c>
      <c r="B96" s="22">
        <v>24.7994386003</v>
      </c>
      <c r="C96" s="22">
        <v>57.463808399600005</v>
      </c>
      <c r="D96" s="22">
        <v>69.579521522445</v>
      </c>
      <c r="E96" s="22">
        <v>78.37153225539001</v>
      </c>
      <c r="F96" s="202">
        <v>77.46877984086</v>
      </c>
      <c r="G96" s="22">
        <v>60.438314456520004</v>
      </c>
      <c r="H96" s="22">
        <v>74.36812763361667</v>
      </c>
      <c r="I96" s="22">
        <v>81.99290447799</v>
      </c>
      <c r="J96" s="22">
        <v>109.12565293824</v>
      </c>
      <c r="K96" s="202">
        <v>180.45186615078</v>
      </c>
      <c r="L96" s="85" t="s">
        <v>270</v>
      </c>
    </row>
    <row r="97" spans="1:12" ht="12.75">
      <c r="A97" s="41" t="s">
        <v>177</v>
      </c>
      <c r="B97" s="42">
        <v>0.24123534889999998</v>
      </c>
      <c r="C97" s="42">
        <v>3.624758545766667</v>
      </c>
      <c r="D97" s="42">
        <v>1.170480688465</v>
      </c>
      <c r="E97" s="42">
        <v>0.60164855307</v>
      </c>
      <c r="F97" s="185">
        <v>0.35024838929999996</v>
      </c>
      <c r="G97" s="42">
        <v>1.65028073574</v>
      </c>
      <c r="H97" s="42">
        <v>3.0878190242500003</v>
      </c>
      <c r="I97" s="42">
        <v>3.4383860147450003</v>
      </c>
      <c r="J97" s="42">
        <v>15.597554017230001</v>
      </c>
      <c r="K97" s="185">
        <v>23.793722635079998</v>
      </c>
      <c r="L97" s="43" t="s">
        <v>178</v>
      </c>
    </row>
    <row r="98" spans="1:12" ht="12.75">
      <c r="A98" s="41" t="s">
        <v>179</v>
      </c>
      <c r="B98" s="42">
        <v>1.3034719243</v>
      </c>
      <c r="C98" s="42" t="s">
        <v>0</v>
      </c>
      <c r="D98" s="42" t="s">
        <v>0</v>
      </c>
      <c r="E98" s="42" t="s">
        <v>0</v>
      </c>
      <c r="F98" s="185" t="s">
        <v>0</v>
      </c>
      <c r="G98" s="42">
        <v>6.268626223859999</v>
      </c>
      <c r="H98" s="42">
        <v>7.981156454950001</v>
      </c>
      <c r="I98" s="42">
        <v>2.176022193015</v>
      </c>
      <c r="J98" s="42">
        <v>7.05010969803</v>
      </c>
      <c r="K98" s="185">
        <v>2.6744183648999997</v>
      </c>
      <c r="L98" s="43" t="s">
        <v>180</v>
      </c>
    </row>
    <row r="99" spans="1:12" ht="12.75">
      <c r="A99" s="41" t="s">
        <v>181</v>
      </c>
      <c r="B99" s="42">
        <v>12.11652946868</v>
      </c>
      <c r="C99" s="42">
        <v>1.2927947785500002</v>
      </c>
      <c r="D99" s="42">
        <v>1.292962057255</v>
      </c>
      <c r="E99" s="42">
        <v>1.32987495465</v>
      </c>
      <c r="F99" s="185">
        <v>1.07786100444</v>
      </c>
      <c r="G99" s="42">
        <v>1.71280608772</v>
      </c>
      <c r="H99" s="42">
        <v>2.6559745564500004</v>
      </c>
      <c r="I99" s="42">
        <v>4.513235838760001</v>
      </c>
      <c r="J99" s="42">
        <v>8.00573877405</v>
      </c>
      <c r="K99" s="185">
        <v>17.579660289659998</v>
      </c>
      <c r="L99" s="43" t="s">
        <v>182</v>
      </c>
    </row>
    <row r="100" spans="1:12" ht="12.75">
      <c r="A100" s="41" t="s">
        <v>183</v>
      </c>
      <c r="B100" s="42">
        <v>0.48418721259999997</v>
      </c>
      <c r="C100" s="42">
        <v>26.26351114126667</v>
      </c>
      <c r="D100" s="42">
        <v>0.7969793538300001</v>
      </c>
      <c r="E100" s="42">
        <v>1.28079024498</v>
      </c>
      <c r="F100" s="185">
        <v>0.8954233883099999</v>
      </c>
      <c r="G100" s="42">
        <v>5.259455963579999</v>
      </c>
      <c r="H100" s="42">
        <v>1.7043037214666668</v>
      </c>
      <c r="I100" s="42">
        <v>1.8935431318100002</v>
      </c>
      <c r="J100" s="42">
        <v>2.6288265161999997</v>
      </c>
      <c r="K100" s="185">
        <v>14.24963478156</v>
      </c>
      <c r="L100" s="43" t="s">
        <v>184</v>
      </c>
    </row>
    <row r="101" spans="1:12" ht="12.75">
      <c r="A101" s="41" t="s">
        <v>70</v>
      </c>
      <c r="B101" s="42">
        <v>10.654014645819998</v>
      </c>
      <c r="C101" s="42">
        <v>26.27728228901667</v>
      </c>
      <c r="D101" s="42">
        <v>66.312987578145</v>
      </c>
      <c r="E101" s="42">
        <v>75.15661771269</v>
      </c>
      <c r="F101" s="185">
        <v>75.14498697981</v>
      </c>
      <c r="G101" s="42">
        <v>45.547145445620004</v>
      </c>
      <c r="H101" s="42">
        <v>58.93887387650001</v>
      </c>
      <c r="I101" s="42">
        <v>69.97171729966</v>
      </c>
      <c r="J101" s="42">
        <v>75.84342393273</v>
      </c>
      <c r="K101" s="185">
        <v>122.15443007958</v>
      </c>
      <c r="L101" s="43" t="s">
        <v>71</v>
      </c>
    </row>
    <row r="102" spans="1:12" ht="25.5">
      <c r="A102" s="99" t="s">
        <v>185</v>
      </c>
      <c r="B102" s="70">
        <v>1.93554468926</v>
      </c>
      <c r="C102" s="70">
        <v>1.2639364866833336</v>
      </c>
      <c r="D102" s="70">
        <v>1.02179120923</v>
      </c>
      <c r="E102" s="70">
        <v>0.52575229929</v>
      </c>
      <c r="F102" s="190">
        <v>0.40972585581</v>
      </c>
      <c r="G102" s="70">
        <v>0.48793753735999995</v>
      </c>
      <c r="H102" s="70">
        <v>0.18005483095000002</v>
      </c>
      <c r="I102" s="70">
        <v>0.715816656335</v>
      </c>
      <c r="J102" s="70">
        <v>0.3932654559</v>
      </c>
      <c r="K102" s="190">
        <v>1.3767515936099999</v>
      </c>
      <c r="L102" s="100" t="s">
        <v>186</v>
      </c>
    </row>
    <row r="103" spans="1:12" ht="25.5">
      <c r="A103" s="99" t="s">
        <v>187</v>
      </c>
      <c r="B103" s="54">
        <v>0.0761898501</v>
      </c>
      <c r="C103" s="54">
        <v>0.32543081693333337</v>
      </c>
      <c r="D103" s="54">
        <v>0.202177223545</v>
      </c>
      <c r="E103" s="54">
        <v>1.7893591247399998</v>
      </c>
      <c r="F103" s="231">
        <v>0.05525898513</v>
      </c>
      <c r="G103" s="70">
        <v>13.0713122176</v>
      </c>
      <c r="H103" s="70">
        <v>26.551623318150003</v>
      </c>
      <c r="I103" s="70">
        <v>13.63760106368</v>
      </c>
      <c r="J103" s="70">
        <v>27.16754284599</v>
      </c>
      <c r="K103" s="190">
        <v>25.1055819174</v>
      </c>
      <c r="L103" s="100" t="s">
        <v>188</v>
      </c>
    </row>
    <row r="104" spans="1:12" ht="13.5" thickBot="1">
      <c r="A104" s="55" t="s">
        <v>189</v>
      </c>
      <c r="B104" s="56">
        <v>22.715930335279996</v>
      </c>
      <c r="C104" s="56">
        <v>40.26502067423334</v>
      </c>
      <c r="D104" s="56">
        <v>10.150179848545</v>
      </c>
      <c r="E104" s="56">
        <v>14.40443120157</v>
      </c>
      <c r="F104" s="204">
        <v>24.559322388960002</v>
      </c>
      <c r="G104" s="56">
        <v>18.667327318639998</v>
      </c>
      <c r="H104" s="56">
        <v>29.081855202000003</v>
      </c>
      <c r="I104" s="56">
        <v>25.685781789525002</v>
      </c>
      <c r="J104" s="56">
        <v>41.826721428060004</v>
      </c>
      <c r="K104" s="204">
        <v>129.01110081977998</v>
      </c>
      <c r="L104" s="58" t="s">
        <v>294</v>
      </c>
    </row>
    <row r="105" spans="1:13" s="106" customFormat="1" ht="12.75">
      <c r="A105" s="101" t="s">
        <v>295</v>
      </c>
      <c r="B105" s="205"/>
      <c r="C105" s="205"/>
      <c r="D105" s="205"/>
      <c r="E105" s="205"/>
      <c r="F105" s="205"/>
      <c r="G105" s="128"/>
      <c r="H105" s="128"/>
      <c r="I105" s="128"/>
      <c r="J105" s="128"/>
      <c r="K105" s="128"/>
      <c r="L105" s="104" t="s">
        <v>296</v>
      </c>
      <c r="M105" s="105"/>
    </row>
    <row r="106" spans="1:13" s="106" customFormat="1" ht="12.75">
      <c r="A106" s="107" t="s">
        <v>297</v>
      </c>
      <c r="B106" s="205"/>
      <c r="C106" s="205"/>
      <c r="D106" s="205"/>
      <c r="E106" s="205"/>
      <c r="F106" s="205"/>
      <c r="G106" s="128"/>
      <c r="H106" s="128"/>
      <c r="I106" s="128"/>
      <c r="J106" s="128"/>
      <c r="K106" s="128"/>
      <c r="L106" s="104" t="s">
        <v>298</v>
      </c>
      <c r="M106" s="105"/>
    </row>
    <row r="107" spans="1:13" s="106" customFormat="1" ht="12.75">
      <c r="A107" s="107" t="s">
        <v>299</v>
      </c>
      <c r="B107" s="205"/>
      <c r="C107" s="205"/>
      <c r="D107" s="205"/>
      <c r="E107" s="205"/>
      <c r="F107" s="205"/>
      <c r="G107" s="128"/>
      <c r="H107" s="128"/>
      <c r="I107" s="128"/>
      <c r="J107" s="128"/>
      <c r="K107" s="128"/>
      <c r="L107" s="104" t="s">
        <v>300</v>
      </c>
      <c r="M107" s="105"/>
    </row>
    <row r="108" spans="1:13" s="106" customFormat="1" ht="12.75">
      <c r="A108" s="107" t="s">
        <v>275</v>
      </c>
      <c r="B108" s="102"/>
      <c r="C108" s="103"/>
      <c r="D108" s="102"/>
      <c r="E108" s="102"/>
      <c r="F108" s="102"/>
      <c r="G108" s="103"/>
      <c r="H108" s="103"/>
      <c r="I108" s="103"/>
      <c r="J108" s="103"/>
      <c r="K108" s="103"/>
      <c r="L108" s="104" t="s">
        <v>301</v>
      </c>
      <c r="M108" s="105"/>
    </row>
    <row r="109" spans="1:13" s="106" customFormat="1" ht="12.75">
      <c r="A109" s="107" t="s">
        <v>277</v>
      </c>
      <c r="B109" s="102"/>
      <c r="C109" s="103"/>
      <c r="D109" s="102"/>
      <c r="E109" s="102"/>
      <c r="F109" s="102"/>
      <c r="G109" s="103"/>
      <c r="H109" s="103"/>
      <c r="I109" s="103"/>
      <c r="J109" s="103"/>
      <c r="K109" s="103"/>
      <c r="L109" s="104" t="s">
        <v>278</v>
      </c>
      <c r="M109" s="105"/>
    </row>
    <row r="110" spans="1:90" s="106" customFormat="1" ht="12.75">
      <c r="A110" s="107" t="s">
        <v>302</v>
      </c>
      <c r="C110" s="105"/>
      <c r="G110" s="105"/>
      <c r="H110" s="105"/>
      <c r="I110" s="105"/>
      <c r="J110" s="105"/>
      <c r="K110" s="105"/>
      <c r="L110" s="104" t="s">
        <v>280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</row>
    <row r="111" spans="1:13" s="16" customFormat="1" ht="12.75">
      <c r="A111" s="107" t="s">
        <v>205</v>
      </c>
      <c r="B111" s="209"/>
      <c r="C111" s="209"/>
      <c r="D111" s="209"/>
      <c r="E111" s="209"/>
      <c r="F111" s="209"/>
      <c r="G111" s="210"/>
      <c r="H111" s="210"/>
      <c r="I111" s="210"/>
      <c r="J111" s="210"/>
      <c r="K111" s="210"/>
      <c r="L111" s="108" t="s">
        <v>243</v>
      </c>
      <c r="M111" s="15"/>
    </row>
    <row r="112" spans="1:11" ht="12.75">
      <c r="A112" s="130"/>
      <c r="B112" s="207"/>
      <c r="C112" s="207"/>
      <c r="D112" s="207"/>
      <c r="E112" s="207"/>
      <c r="F112" s="207"/>
      <c r="G112" s="131"/>
      <c r="H112" s="131"/>
      <c r="I112" s="131"/>
      <c r="J112" s="131"/>
      <c r="K112" s="131"/>
    </row>
    <row r="113" spans="1:11" ht="12.75">
      <c r="A113" s="130"/>
      <c r="B113" s="207"/>
      <c r="C113" s="207"/>
      <c r="D113" s="207"/>
      <c r="E113" s="207"/>
      <c r="F113" s="207"/>
      <c r="G113" s="131"/>
      <c r="H113" s="131"/>
      <c r="I113" s="131"/>
      <c r="J113" s="131"/>
      <c r="K113" s="131"/>
    </row>
    <row r="114" spans="1:11" ht="12.75">
      <c r="A114" s="136"/>
      <c r="B114" s="207"/>
      <c r="C114" s="207"/>
      <c r="D114" s="207"/>
      <c r="E114" s="207"/>
      <c r="F114" s="207"/>
      <c r="G114" s="131"/>
      <c r="H114" s="131"/>
      <c r="I114" s="131"/>
      <c r="J114" s="131"/>
      <c r="K114" s="131"/>
    </row>
    <row r="115" spans="1:11" ht="12.75">
      <c r="A115" s="136"/>
      <c r="B115" s="207"/>
      <c r="C115" s="207"/>
      <c r="D115" s="207"/>
      <c r="E115" s="207"/>
      <c r="F115" s="207"/>
      <c r="G115" s="131"/>
      <c r="H115" s="131"/>
      <c r="I115" s="131"/>
      <c r="J115" s="131"/>
      <c r="K115" s="131"/>
    </row>
    <row r="116" spans="1:11" ht="12.75">
      <c r="A116" s="130"/>
      <c r="B116" s="207"/>
      <c r="C116" s="207"/>
      <c r="D116" s="207"/>
      <c r="E116" s="207"/>
      <c r="F116" s="207"/>
      <c r="G116" s="131"/>
      <c r="H116" s="131"/>
      <c r="I116" s="131"/>
      <c r="J116" s="131"/>
      <c r="K116" s="131"/>
    </row>
    <row r="117" spans="1:11" ht="12.75">
      <c r="A117" s="130"/>
      <c r="B117" s="207"/>
      <c r="C117" s="207"/>
      <c r="D117" s="207"/>
      <c r="E117" s="207"/>
      <c r="F117" s="207"/>
      <c r="G117" s="131"/>
      <c r="H117" s="131"/>
      <c r="I117" s="131"/>
      <c r="J117" s="131"/>
      <c r="K117" s="131"/>
    </row>
    <row r="118" spans="1:11" ht="12.75">
      <c r="A118" s="130"/>
      <c r="B118" s="207"/>
      <c r="C118" s="207"/>
      <c r="D118" s="207"/>
      <c r="E118" s="207"/>
      <c r="F118" s="207"/>
      <c r="G118" s="131"/>
      <c r="H118" s="131"/>
      <c r="I118" s="131"/>
      <c r="J118" s="131"/>
      <c r="K118" s="131"/>
    </row>
    <row r="119" spans="1:11" ht="12.75">
      <c r="A119" s="130"/>
      <c r="B119" s="207"/>
      <c r="C119" s="207"/>
      <c r="D119" s="207"/>
      <c r="E119" s="207"/>
      <c r="F119" s="207"/>
      <c r="G119" s="131"/>
      <c r="H119" s="131"/>
      <c r="I119" s="131"/>
      <c r="J119" s="131"/>
      <c r="K119" s="131"/>
    </row>
    <row r="120" spans="2:12" ht="12.75">
      <c r="B120" s="207"/>
      <c r="C120" s="207"/>
      <c r="D120" s="207"/>
      <c r="E120" s="207"/>
      <c r="F120" s="207"/>
      <c r="G120" s="131"/>
      <c r="H120" s="131"/>
      <c r="I120" s="131"/>
      <c r="J120" s="131"/>
      <c r="K120" s="131"/>
      <c r="L120" s="104"/>
    </row>
    <row r="121" spans="2:11" ht="12.75">
      <c r="B121" s="207"/>
      <c r="C121" s="207"/>
      <c r="D121" s="207"/>
      <c r="E121" s="207"/>
      <c r="F121" s="207"/>
      <c r="G121" s="131"/>
      <c r="H121" s="131"/>
      <c r="I121" s="131"/>
      <c r="J121" s="131"/>
      <c r="K121" s="131"/>
    </row>
    <row r="122" spans="2:11" ht="12.75">
      <c r="B122" s="207"/>
      <c r="C122" s="207"/>
      <c r="D122" s="207"/>
      <c r="E122" s="207"/>
      <c r="F122" s="207"/>
      <c r="G122" s="131"/>
      <c r="H122" s="131"/>
      <c r="I122" s="131"/>
      <c r="J122" s="131"/>
      <c r="K122" s="131"/>
    </row>
    <row r="123" spans="2:11" ht="12.75">
      <c r="B123" s="207"/>
      <c r="C123" s="207"/>
      <c r="D123" s="207"/>
      <c r="E123" s="207"/>
      <c r="F123" s="207"/>
      <c r="G123" s="131"/>
      <c r="H123" s="131"/>
      <c r="I123" s="131"/>
      <c r="J123" s="131"/>
      <c r="K123" s="131"/>
    </row>
    <row r="124" spans="2:11" ht="12.75">
      <c r="B124" s="207"/>
      <c r="C124" s="207"/>
      <c r="D124" s="207"/>
      <c r="E124" s="207"/>
      <c r="F124" s="207"/>
      <c r="G124" s="131"/>
      <c r="H124" s="131"/>
      <c r="I124" s="131"/>
      <c r="J124" s="131"/>
      <c r="K124" s="131"/>
    </row>
    <row r="125" spans="2:11" ht="12.75">
      <c r="B125" s="207"/>
      <c r="C125" s="207"/>
      <c r="D125" s="207"/>
      <c r="E125" s="207"/>
      <c r="F125" s="207"/>
      <c r="G125" s="131"/>
      <c r="H125" s="131"/>
      <c r="I125" s="131"/>
      <c r="J125" s="131"/>
      <c r="K125" s="131"/>
    </row>
    <row r="126" spans="2:11" ht="12.75">
      <c r="B126" s="207"/>
      <c r="C126" s="207"/>
      <c r="D126" s="207"/>
      <c r="E126" s="207"/>
      <c r="F126" s="207"/>
      <c r="G126" s="131"/>
      <c r="H126" s="131"/>
      <c r="I126" s="131"/>
      <c r="J126" s="131"/>
      <c r="K126" s="131"/>
    </row>
    <row r="127" spans="2:11" ht="12.75">
      <c r="B127" s="207"/>
      <c r="C127" s="207"/>
      <c r="D127" s="207"/>
      <c r="E127" s="207"/>
      <c r="F127" s="207"/>
      <c r="G127" s="131"/>
      <c r="H127" s="131"/>
      <c r="I127" s="131"/>
      <c r="J127" s="131"/>
      <c r="K127" s="131"/>
    </row>
    <row r="128" spans="2:11" ht="12.75">
      <c r="B128" s="207"/>
      <c r="C128" s="207"/>
      <c r="D128" s="207"/>
      <c r="E128" s="207"/>
      <c r="F128" s="207"/>
      <c r="G128" s="131"/>
      <c r="H128" s="131"/>
      <c r="I128" s="131"/>
      <c r="J128" s="131"/>
      <c r="K128" s="131"/>
    </row>
    <row r="129" spans="2:11" ht="12.75">
      <c r="B129" s="207"/>
      <c r="C129" s="207"/>
      <c r="D129" s="207"/>
      <c r="E129" s="207"/>
      <c r="F129" s="207"/>
      <c r="G129" s="131"/>
      <c r="H129" s="131"/>
      <c r="I129" s="131"/>
      <c r="J129" s="131"/>
      <c r="K129" s="131"/>
    </row>
    <row r="130" spans="2:6" ht="12.75">
      <c r="B130" s="112"/>
      <c r="C130" s="112"/>
      <c r="D130" s="112"/>
      <c r="E130" s="112"/>
      <c r="F130" s="112"/>
    </row>
    <row r="131" spans="2:6" ht="12.75">
      <c r="B131" s="112"/>
      <c r="C131" s="112"/>
      <c r="D131" s="112"/>
      <c r="E131" s="112"/>
      <c r="F131" s="112"/>
    </row>
    <row r="132" spans="2:6" ht="12.75">
      <c r="B132" s="112"/>
      <c r="C132" s="112"/>
      <c r="D132" s="112"/>
      <c r="E132" s="112"/>
      <c r="F132" s="112"/>
    </row>
    <row r="133" spans="2:6" ht="12.75">
      <c r="B133" s="112"/>
      <c r="C133" s="112"/>
      <c r="D133" s="112"/>
      <c r="E133" s="112"/>
      <c r="F133" s="112"/>
    </row>
    <row r="134" spans="2:6" ht="12.75">
      <c r="B134" s="112"/>
      <c r="C134" s="112"/>
      <c r="D134" s="112"/>
      <c r="E134" s="112"/>
      <c r="F134" s="112"/>
    </row>
    <row r="135" spans="2:6" ht="12.75">
      <c r="B135" s="112"/>
      <c r="C135" s="112"/>
      <c r="D135" s="112"/>
      <c r="E135" s="112"/>
      <c r="F135" s="112"/>
    </row>
    <row r="136" spans="2:6" ht="12.75">
      <c r="B136" s="112"/>
      <c r="C136" s="112"/>
      <c r="D136" s="112"/>
      <c r="E136" s="112"/>
      <c r="F136" s="112"/>
    </row>
    <row r="137" spans="2:6" ht="12.75">
      <c r="B137" s="112"/>
      <c r="C137" s="112"/>
      <c r="D137" s="112"/>
      <c r="E137" s="112"/>
      <c r="F137" s="112"/>
    </row>
    <row r="138" spans="2:6" ht="12.75">
      <c r="B138" s="112"/>
      <c r="C138" s="112"/>
      <c r="D138" s="112"/>
      <c r="E138" s="112"/>
      <c r="F138" s="112"/>
    </row>
    <row r="139" spans="2:6" ht="12.75">
      <c r="B139" s="112"/>
      <c r="C139" s="112"/>
      <c r="D139" s="112"/>
      <c r="E139" s="112"/>
      <c r="F139" s="112"/>
    </row>
    <row r="140" spans="2:6" ht="12.75">
      <c r="B140" s="112"/>
      <c r="C140" s="112"/>
      <c r="D140" s="112"/>
      <c r="E140" s="112"/>
      <c r="F140" s="112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968503937007874" footer="0.11811023622047245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Q209"/>
  <sheetViews>
    <sheetView zoomScale="93" zoomScaleNormal="93" zoomScaleSheetLayoutView="75" workbookViewId="0" topLeftCell="A91">
      <selection activeCell="A139" sqref="A139"/>
    </sheetView>
  </sheetViews>
  <sheetFormatPr defaultColWidth="9.140625" defaultRowHeight="12.75"/>
  <cols>
    <col min="1" max="1" width="31.57421875" style="109" customWidth="1"/>
    <col min="2" max="11" width="9.140625" style="6" customWidth="1"/>
    <col min="12" max="12" width="31.421875" style="112" customWidth="1"/>
    <col min="13" max="16384" width="9.140625" style="6" customWidth="1"/>
  </cols>
  <sheetData>
    <row r="1" spans="1:12" ht="15.75">
      <c r="A1" s="1" t="s">
        <v>367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113" t="s">
        <v>368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.75">
      <c r="A3" s="346" t="s">
        <v>346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2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>
        <v>2011</v>
      </c>
      <c r="G5" s="211">
        <v>2007</v>
      </c>
      <c r="H5" s="137">
        <v>2008</v>
      </c>
      <c r="I5" s="137">
        <v>2009</v>
      </c>
      <c r="J5" s="137">
        <v>2010</v>
      </c>
      <c r="K5" s="220">
        <v>2011</v>
      </c>
      <c r="L5" s="14" t="s">
        <v>9</v>
      </c>
    </row>
    <row r="6" spans="1:12" s="16" customFormat="1" ht="19.5" customHeight="1" thickBot="1">
      <c r="A6" s="17" t="s">
        <v>10</v>
      </c>
      <c r="B6" s="18">
        <v>3141.296999999993</v>
      </c>
      <c r="C6" s="18">
        <v>3568.6735959999996</v>
      </c>
      <c r="D6" s="18">
        <v>3600.785487</v>
      </c>
      <c r="E6" s="18">
        <v>3958.5123212243693</v>
      </c>
      <c r="F6" s="18" t="s">
        <v>261</v>
      </c>
      <c r="G6" s="140">
        <v>512.979</v>
      </c>
      <c r="H6" s="18">
        <v>558.446</v>
      </c>
      <c r="I6" s="18">
        <v>518.3554849999999</v>
      </c>
      <c r="J6" s="18">
        <v>575.5118413506955</v>
      </c>
      <c r="K6" s="177" t="s">
        <v>261</v>
      </c>
      <c r="L6" s="19" t="s">
        <v>11</v>
      </c>
    </row>
    <row r="7" spans="1:12" ht="19.5" customHeight="1">
      <c r="A7" s="20" t="s">
        <v>12</v>
      </c>
      <c r="B7" s="21">
        <v>413.0837406883546</v>
      </c>
      <c r="C7" s="21">
        <v>391.400179</v>
      </c>
      <c r="D7" s="21">
        <v>394.647325</v>
      </c>
      <c r="E7" s="21">
        <v>444.92082750928864</v>
      </c>
      <c r="F7" s="21" t="s">
        <v>261</v>
      </c>
      <c r="G7" s="154">
        <v>22.032868439983343</v>
      </c>
      <c r="H7" s="21">
        <v>12.316807</v>
      </c>
      <c r="I7" s="21">
        <v>14.227817</v>
      </c>
      <c r="J7" s="21">
        <v>19.239674661664154</v>
      </c>
      <c r="K7" s="178" t="s">
        <v>261</v>
      </c>
      <c r="L7" s="23" t="s">
        <v>13</v>
      </c>
    </row>
    <row r="8" spans="1:12" ht="20.1" customHeight="1">
      <c r="A8" s="24" t="s">
        <v>14</v>
      </c>
      <c r="B8" s="25">
        <v>2727.4899110588462</v>
      </c>
      <c r="C8" s="25">
        <v>3173.982565</v>
      </c>
      <c r="D8" s="25">
        <v>3206.123481</v>
      </c>
      <c r="E8" s="25">
        <v>3513.591285467995</v>
      </c>
      <c r="F8" s="25" t="s">
        <v>261</v>
      </c>
      <c r="G8" s="148">
        <v>490.9461315600167</v>
      </c>
      <c r="H8" s="25">
        <v>546.129193</v>
      </c>
      <c r="I8" s="25">
        <v>504.120324</v>
      </c>
      <c r="J8" s="25">
        <v>556.2721666890313</v>
      </c>
      <c r="K8" s="179" t="s">
        <v>261</v>
      </c>
      <c r="L8" s="26" t="s">
        <v>15</v>
      </c>
    </row>
    <row r="9" spans="1:12" ht="20.1" customHeight="1">
      <c r="A9" s="24" t="s">
        <v>209</v>
      </c>
      <c r="B9" s="25" t="s">
        <v>0</v>
      </c>
      <c r="C9" s="25" t="s">
        <v>0</v>
      </c>
      <c r="D9" s="25" t="s">
        <v>0</v>
      </c>
      <c r="E9" s="25" t="s">
        <v>0</v>
      </c>
      <c r="F9" s="25" t="s">
        <v>261</v>
      </c>
      <c r="G9" s="148" t="s">
        <v>0</v>
      </c>
      <c r="H9" s="25" t="s">
        <v>0</v>
      </c>
      <c r="I9" s="25" t="s">
        <v>0</v>
      </c>
      <c r="J9" s="25" t="s">
        <v>0</v>
      </c>
      <c r="K9" s="179" t="s">
        <v>261</v>
      </c>
      <c r="L9" s="26" t="s">
        <v>210</v>
      </c>
    </row>
    <row r="10" spans="1:12" ht="20.1" customHeight="1" thickBot="1">
      <c r="A10" s="27" t="s">
        <v>244</v>
      </c>
      <c r="B10" s="21">
        <v>0.723348252792217</v>
      </c>
      <c r="C10" s="21">
        <v>3.290852</v>
      </c>
      <c r="D10" s="21" t="s">
        <v>0</v>
      </c>
      <c r="E10" s="21" t="s">
        <v>0</v>
      </c>
      <c r="F10" s="21" t="s">
        <v>261</v>
      </c>
      <c r="G10" s="154" t="s">
        <v>0</v>
      </c>
      <c r="H10" s="21" t="s">
        <v>0</v>
      </c>
      <c r="I10" s="21" t="s">
        <v>0</v>
      </c>
      <c r="J10" s="21" t="s">
        <v>0</v>
      </c>
      <c r="K10" s="178" t="s">
        <v>261</v>
      </c>
      <c r="L10" s="28" t="s">
        <v>303</v>
      </c>
    </row>
    <row r="11" spans="1:12" s="16" customFormat="1" ht="19.5" thickBot="1">
      <c r="A11" s="29" t="s">
        <v>20</v>
      </c>
      <c r="B11" s="30">
        <v>313.809833870067</v>
      </c>
      <c r="C11" s="30">
        <v>366.524718</v>
      </c>
      <c r="D11" s="30">
        <v>362.06235</v>
      </c>
      <c r="E11" s="30">
        <v>419.3048477325798</v>
      </c>
      <c r="F11" s="30" t="s">
        <v>261</v>
      </c>
      <c r="G11" s="151">
        <v>18.23862510258669</v>
      </c>
      <c r="H11" s="30">
        <v>8.350365</v>
      </c>
      <c r="I11" s="30">
        <v>4.943728</v>
      </c>
      <c r="J11" s="30">
        <v>10.385225780517247</v>
      </c>
      <c r="K11" s="182" t="s">
        <v>261</v>
      </c>
      <c r="L11" s="31" t="s">
        <v>21</v>
      </c>
    </row>
    <row r="12" spans="1:12" ht="20.25" customHeight="1" thickBot="1">
      <c r="A12" s="32" t="s">
        <v>246</v>
      </c>
      <c r="B12" s="33">
        <v>271.17392860582237</v>
      </c>
      <c r="C12" s="33">
        <v>330.146587</v>
      </c>
      <c r="D12" s="33">
        <v>329.815494</v>
      </c>
      <c r="E12" s="33">
        <v>369.9227336395004</v>
      </c>
      <c r="F12" s="33" t="s">
        <v>261</v>
      </c>
      <c r="G12" s="152">
        <v>18.192366212877303</v>
      </c>
      <c r="H12" s="33">
        <v>8.160742</v>
      </c>
      <c r="I12" s="33">
        <v>4.860892</v>
      </c>
      <c r="J12" s="33">
        <v>9.474131850462308</v>
      </c>
      <c r="K12" s="67" t="s">
        <v>261</v>
      </c>
      <c r="L12" s="35" t="s">
        <v>304</v>
      </c>
    </row>
    <row r="13" spans="1:12" ht="15.75" customHeight="1">
      <c r="A13" s="36" t="s">
        <v>24</v>
      </c>
      <c r="B13" s="25">
        <v>258.34577711717446</v>
      </c>
      <c r="C13" s="25">
        <v>287.934341</v>
      </c>
      <c r="D13" s="25">
        <v>347.02194</v>
      </c>
      <c r="E13" s="25">
        <v>363.9200687532205</v>
      </c>
      <c r="F13" s="25" t="s">
        <v>261</v>
      </c>
      <c r="G13" s="153">
        <v>18.111782365606043</v>
      </c>
      <c r="H13" s="37">
        <v>8.116112</v>
      </c>
      <c r="I13" s="37">
        <v>4.739521</v>
      </c>
      <c r="J13" s="37">
        <v>9.864981106793543</v>
      </c>
      <c r="K13" s="184" t="s">
        <v>261</v>
      </c>
      <c r="L13" s="38" t="s">
        <v>25</v>
      </c>
    </row>
    <row r="14" spans="1:12" ht="12.75">
      <c r="A14" s="39" t="s">
        <v>26</v>
      </c>
      <c r="B14" s="21">
        <v>233.98697122106915</v>
      </c>
      <c r="C14" s="21">
        <v>276.244823</v>
      </c>
      <c r="D14" s="21">
        <v>325.144748</v>
      </c>
      <c r="E14" s="21">
        <v>332.5703608624736</v>
      </c>
      <c r="F14" s="21" t="s">
        <v>261</v>
      </c>
      <c r="G14" s="154">
        <v>18.076135756968007</v>
      </c>
      <c r="H14" s="21">
        <v>7.992489</v>
      </c>
      <c r="I14" s="21">
        <v>4.687679</v>
      </c>
      <c r="J14" s="21">
        <v>9.020457724775587</v>
      </c>
      <c r="K14" s="178" t="s">
        <v>261</v>
      </c>
      <c r="L14" s="40" t="s">
        <v>27</v>
      </c>
    </row>
    <row r="15" spans="1:12" ht="12.75">
      <c r="A15" s="41" t="s">
        <v>28</v>
      </c>
      <c r="B15" s="42">
        <v>3.00328537517079</v>
      </c>
      <c r="C15" s="42">
        <v>2.710616</v>
      </c>
      <c r="D15" s="42">
        <v>2.773521</v>
      </c>
      <c r="E15" s="42">
        <v>4.604590438950737</v>
      </c>
      <c r="F15" s="42" t="s">
        <v>261</v>
      </c>
      <c r="G15" s="155">
        <v>0.07015550732906548</v>
      </c>
      <c r="H15" s="42" t="s">
        <v>0</v>
      </c>
      <c r="I15" s="42">
        <v>0.051078</v>
      </c>
      <c r="J15" s="42">
        <v>0.07519388985662612</v>
      </c>
      <c r="K15" s="185" t="s">
        <v>261</v>
      </c>
      <c r="L15" s="43" t="s">
        <v>29</v>
      </c>
    </row>
    <row r="16" spans="1:12" ht="12.75">
      <c r="A16" s="41" t="s">
        <v>30</v>
      </c>
      <c r="B16" s="42">
        <v>4.444081805400288</v>
      </c>
      <c r="C16" s="42">
        <v>9.63443</v>
      </c>
      <c r="D16" s="42">
        <v>11.630051</v>
      </c>
      <c r="E16" s="42">
        <v>16.903581299893673</v>
      </c>
      <c r="F16" s="42" t="s">
        <v>261</v>
      </c>
      <c r="G16" s="155">
        <v>2.1392688420803503</v>
      </c>
      <c r="H16" s="42">
        <v>0.562584</v>
      </c>
      <c r="I16" s="42">
        <v>0.247487</v>
      </c>
      <c r="J16" s="42">
        <v>0.2832378400107195</v>
      </c>
      <c r="K16" s="185" t="s">
        <v>261</v>
      </c>
      <c r="L16" s="43" t="s">
        <v>31</v>
      </c>
    </row>
    <row r="17" spans="1:12" ht="12.75">
      <c r="A17" s="41" t="s">
        <v>32</v>
      </c>
      <c r="B17" s="42">
        <v>3.61442261320442</v>
      </c>
      <c r="C17" s="42">
        <v>2.182318</v>
      </c>
      <c r="D17" s="42">
        <v>5.220208</v>
      </c>
      <c r="E17" s="42">
        <v>4.973932592044313</v>
      </c>
      <c r="F17" s="42" t="s">
        <v>261</v>
      </c>
      <c r="G17" s="155">
        <v>0.05024748678671093</v>
      </c>
      <c r="H17" s="42" t="s">
        <v>0</v>
      </c>
      <c r="I17" s="42" t="s">
        <v>0</v>
      </c>
      <c r="J17" s="42" t="s">
        <v>0</v>
      </c>
      <c r="K17" s="185" t="s">
        <v>261</v>
      </c>
      <c r="L17" s="43" t="s">
        <v>305</v>
      </c>
    </row>
    <row r="18" spans="1:12" ht="12.75">
      <c r="A18" s="41" t="s">
        <v>34</v>
      </c>
      <c r="B18" s="42">
        <v>1.6284680916842433</v>
      </c>
      <c r="C18" s="42">
        <v>0.879219</v>
      </c>
      <c r="D18" s="42">
        <v>2.232659</v>
      </c>
      <c r="E18" s="42">
        <v>1.0318648449896657</v>
      </c>
      <c r="F18" s="42" t="s">
        <v>261</v>
      </c>
      <c r="G18" s="155" t="s">
        <v>0</v>
      </c>
      <c r="H18" s="42" t="s">
        <v>0</v>
      </c>
      <c r="I18" s="42" t="s">
        <v>0</v>
      </c>
      <c r="J18" s="42" t="s">
        <v>0</v>
      </c>
      <c r="K18" s="185" t="s">
        <v>261</v>
      </c>
      <c r="L18" s="43" t="s">
        <v>35</v>
      </c>
    </row>
    <row r="19" spans="1:12" ht="12.75">
      <c r="A19" s="41" t="s">
        <v>36</v>
      </c>
      <c r="B19" s="42">
        <v>24.616378308135797</v>
      </c>
      <c r="C19" s="42">
        <v>27.645923</v>
      </c>
      <c r="D19" s="42">
        <v>38.754712</v>
      </c>
      <c r="E19" s="42">
        <v>43.38906663076219</v>
      </c>
      <c r="F19" s="42" t="s">
        <v>261</v>
      </c>
      <c r="G19" s="155">
        <v>2.177049159954745</v>
      </c>
      <c r="H19" s="42">
        <v>1.252017</v>
      </c>
      <c r="I19" s="42">
        <v>0.375918</v>
      </c>
      <c r="J19" s="42">
        <v>0.5351743266782796</v>
      </c>
      <c r="K19" s="185" t="s">
        <v>261</v>
      </c>
      <c r="L19" s="43" t="s">
        <v>37</v>
      </c>
    </row>
    <row r="20" spans="1:12" ht="12.75">
      <c r="A20" s="41" t="s">
        <v>38</v>
      </c>
      <c r="B20" s="42">
        <v>60.105205416522544</v>
      </c>
      <c r="C20" s="42">
        <v>82.868338</v>
      </c>
      <c r="D20" s="42">
        <v>97.285797</v>
      </c>
      <c r="E20" s="42">
        <v>82.8675306574452</v>
      </c>
      <c r="F20" s="42" t="s">
        <v>261</v>
      </c>
      <c r="G20" s="155">
        <v>0.7869011523883387</v>
      </c>
      <c r="H20" s="42">
        <v>0.203245</v>
      </c>
      <c r="I20" s="42">
        <v>0.094406</v>
      </c>
      <c r="J20" s="42">
        <v>2.69240868283532</v>
      </c>
      <c r="K20" s="185" t="s">
        <v>261</v>
      </c>
      <c r="L20" s="43" t="s">
        <v>306</v>
      </c>
    </row>
    <row r="21" spans="1:12" ht="12.75">
      <c r="A21" s="41" t="s">
        <v>40</v>
      </c>
      <c r="B21" s="42">
        <v>5.6366248890166535</v>
      </c>
      <c r="C21" s="42" t="s">
        <v>0</v>
      </c>
      <c r="D21" s="42">
        <v>4.304128</v>
      </c>
      <c r="E21" s="42">
        <v>4.8073223269239636</v>
      </c>
      <c r="F21" s="42" t="s">
        <v>261</v>
      </c>
      <c r="G21" s="155">
        <v>0.055794373800253226</v>
      </c>
      <c r="H21" s="42" t="s">
        <v>0</v>
      </c>
      <c r="I21" s="42">
        <v>0.0792</v>
      </c>
      <c r="J21" s="42">
        <v>0.198755460270669</v>
      </c>
      <c r="K21" s="185" t="s">
        <v>261</v>
      </c>
      <c r="L21" s="43" t="s">
        <v>41</v>
      </c>
    </row>
    <row r="22" spans="1:12" ht="12.75">
      <c r="A22" s="41" t="s">
        <v>42</v>
      </c>
      <c r="B22" s="42">
        <v>7.509317342613121</v>
      </c>
      <c r="C22" s="42">
        <v>8.49642</v>
      </c>
      <c r="D22" s="42">
        <v>11.154403</v>
      </c>
      <c r="E22" s="42">
        <v>11.670524741971452</v>
      </c>
      <c r="F22" s="42" t="s">
        <v>261</v>
      </c>
      <c r="G22" s="155" t="s">
        <v>0</v>
      </c>
      <c r="H22" s="42" t="s">
        <v>0</v>
      </c>
      <c r="I22" s="42" t="s">
        <v>0</v>
      </c>
      <c r="J22" s="42" t="s">
        <v>0</v>
      </c>
      <c r="K22" s="185" t="s">
        <v>261</v>
      </c>
      <c r="L22" s="43" t="s">
        <v>307</v>
      </c>
    </row>
    <row r="23" spans="1:12" ht="12.75">
      <c r="A23" s="41" t="s">
        <v>44</v>
      </c>
      <c r="B23" s="42">
        <v>32.42190346842502</v>
      </c>
      <c r="C23" s="42">
        <v>69.910708</v>
      </c>
      <c r="D23" s="42">
        <v>40.360381</v>
      </c>
      <c r="E23" s="42">
        <v>49.00414750888438</v>
      </c>
      <c r="F23" s="42" t="s">
        <v>261</v>
      </c>
      <c r="G23" s="155">
        <v>2.386487775631951</v>
      </c>
      <c r="H23" s="42">
        <v>2.162127</v>
      </c>
      <c r="I23" s="42">
        <v>2.224117</v>
      </c>
      <c r="J23" s="42">
        <v>1.0144981910759734</v>
      </c>
      <c r="K23" s="185" t="s">
        <v>261</v>
      </c>
      <c r="L23" s="43" t="s">
        <v>308</v>
      </c>
    </row>
    <row r="24" spans="1:12" ht="12.75">
      <c r="A24" s="44" t="s">
        <v>46</v>
      </c>
      <c r="B24" s="42" t="s">
        <v>0</v>
      </c>
      <c r="C24" s="42">
        <v>0.198891</v>
      </c>
      <c r="D24" s="42">
        <v>0.49587</v>
      </c>
      <c r="E24" s="42">
        <v>0.06841492991395458</v>
      </c>
      <c r="F24" s="42" t="s">
        <v>261</v>
      </c>
      <c r="G24" s="155" t="s">
        <v>0</v>
      </c>
      <c r="H24" s="42" t="s">
        <v>0</v>
      </c>
      <c r="I24" s="42" t="s">
        <v>0</v>
      </c>
      <c r="J24" s="42" t="s">
        <v>0</v>
      </c>
      <c r="K24" s="185" t="s">
        <v>261</v>
      </c>
      <c r="L24" s="45" t="s">
        <v>309</v>
      </c>
    </row>
    <row r="25" spans="1:12" ht="12.75">
      <c r="A25" s="41" t="s">
        <v>48</v>
      </c>
      <c r="B25" s="42">
        <v>16.6508773612344</v>
      </c>
      <c r="C25" s="42">
        <v>16.359944</v>
      </c>
      <c r="D25" s="42">
        <v>23.079266</v>
      </c>
      <c r="E25" s="42">
        <v>25.506484155956684</v>
      </c>
      <c r="F25" s="42" t="s">
        <v>261</v>
      </c>
      <c r="G25" s="155">
        <v>8.85049483982396</v>
      </c>
      <c r="H25" s="42">
        <v>0.308034</v>
      </c>
      <c r="I25" s="42">
        <v>0.849722</v>
      </c>
      <c r="J25" s="42">
        <v>3.0052480235830408</v>
      </c>
      <c r="K25" s="185" t="s">
        <v>261</v>
      </c>
      <c r="L25" s="43" t="s">
        <v>49</v>
      </c>
    </row>
    <row r="26" spans="1:12" ht="12.75">
      <c r="A26" s="41" t="s">
        <v>50</v>
      </c>
      <c r="B26" s="42">
        <v>1.5411804490611871</v>
      </c>
      <c r="C26" s="42">
        <v>1.381011</v>
      </c>
      <c r="D26" s="42">
        <v>1.89047</v>
      </c>
      <c r="E26" s="42">
        <v>1.6141644343904245</v>
      </c>
      <c r="F26" s="42" t="s">
        <v>261</v>
      </c>
      <c r="G26" s="154">
        <v>0.171564776515058</v>
      </c>
      <c r="H26" s="21">
        <v>0.386757</v>
      </c>
      <c r="I26" s="42" t="s">
        <v>0</v>
      </c>
      <c r="J26" s="42" t="s">
        <v>0</v>
      </c>
      <c r="K26" s="185" t="s">
        <v>261</v>
      </c>
      <c r="L26" s="43" t="s">
        <v>51</v>
      </c>
    </row>
    <row r="27" spans="1:12" ht="12.75">
      <c r="A27" s="41" t="s">
        <v>52</v>
      </c>
      <c r="B27" s="42">
        <v>28.888943295476842</v>
      </c>
      <c r="C27" s="42">
        <v>23.369347</v>
      </c>
      <c r="D27" s="42">
        <v>33.487796</v>
      </c>
      <c r="E27" s="42">
        <v>39.89602730671945</v>
      </c>
      <c r="F27" s="42" t="s">
        <v>261</v>
      </c>
      <c r="G27" s="155">
        <v>0.14775011087993772</v>
      </c>
      <c r="H27" s="42" t="s">
        <v>0</v>
      </c>
      <c r="I27" s="42" t="s">
        <v>0</v>
      </c>
      <c r="J27" s="42" t="s">
        <v>0</v>
      </c>
      <c r="K27" s="185" t="s">
        <v>261</v>
      </c>
      <c r="L27" s="43" t="s">
        <v>310</v>
      </c>
    </row>
    <row r="28" spans="1:12" ht="12.75">
      <c r="A28" s="41" t="s">
        <v>54</v>
      </c>
      <c r="B28" s="42">
        <v>22.209898180757815</v>
      </c>
      <c r="C28" s="42">
        <v>13.919844</v>
      </c>
      <c r="D28" s="42">
        <v>31.303781</v>
      </c>
      <c r="E28" s="42">
        <v>18.54978174764872</v>
      </c>
      <c r="F28" s="42" t="s">
        <v>261</v>
      </c>
      <c r="G28" s="155">
        <v>0.22390153797901508</v>
      </c>
      <c r="H28" s="42" t="s">
        <v>0</v>
      </c>
      <c r="I28" s="42">
        <v>0.054825</v>
      </c>
      <c r="J28" s="42" t="s">
        <v>0</v>
      </c>
      <c r="K28" s="185" t="s">
        <v>261</v>
      </c>
      <c r="L28" s="43" t="s">
        <v>55</v>
      </c>
    </row>
    <row r="29" spans="1:12" s="16" customFormat="1" ht="25.5">
      <c r="A29" s="46" t="s">
        <v>284</v>
      </c>
      <c r="B29" s="42">
        <v>21.68749654924069</v>
      </c>
      <c r="C29" s="42">
        <v>16.687814</v>
      </c>
      <c r="D29" s="42">
        <v>21.171705</v>
      </c>
      <c r="E29" s="42">
        <v>27.68292724597879</v>
      </c>
      <c r="F29" s="42" t="s">
        <v>261</v>
      </c>
      <c r="G29" s="155">
        <v>0.9941922854383857</v>
      </c>
      <c r="H29" s="42">
        <v>2.966864</v>
      </c>
      <c r="I29" s="42">
        <v>0.710455</v>
      </c>
      <c r="J29" s="42">
        <v>1.1413134128366593</v>
      </c>
      <c r="K29" s="185" t="s">
        <v>261</v>
      </c>
      <c r="L29" s="47" t="s">
        <v>57</v>
      </c>
    </row>
    <row r="30" spans="1:12" ht="14.25">
      <c r="A30" s="48" t="s">
        <v>58</v>
      </c>
      <c r="B30" s="21">
        <v>24.358805896105306</v>
      </c>
      <c r="C30" s="21">
        <v>11.689518</v>
      </c>
      <c r="D30" s="21">
        <v>21.877192</v>
      </c>
      <c r="E30" s="21">
        <v>31.349707890746906</v>
      </c>
      <c r="F30" s="21" t="s">
        <v>261</v>
      </c>
      <c r="G30" s="154" t="s">
        <v>0</v>
      </c>
      <c r="H30" s="21">
        <v>0.123623</v>
      </c>
      <c r="I30" s="21">
        <v>0.051842</v>
      </c>
      <c r="J30" s="21">
        <v>0.8445233820179551</v>
      </c>
      <c r="K30" s="178" t="s">
        <v>261</v>
      </c>
      <c r="L30" s="49" t="s">
        <v>59</v>
      </c>
    </row>
    <row r="31" spans="1:12" ht="12.75">
      <c r="A31" s="44" t="s">
        <v>60</v>
      </c>
      <c r="B31" s="50">
        <v>0.19887565959116035</v>
      </c>
      <c r="C31" s="50">
        <v>0.170298</v>
      </c>
      <c r="D31" s="50">
        <v>0.078909</v>
      </c>
      <c r="E31" s="50">
        <v>0.1296159878137592</v>
      </c>
      <c r="F31" s="50" t="s">
        <v>261</v>
      </c>
      <c r="G31" s="156" t="s">
        <v>0</v>
      </c>
      <c r="H31" s="50">
        <v>0.075603</v>
      </c>
      <c r="I31" s="50">
        <v>0.051172</v>
      </c>
      <c r="J31" s="50" t="s">
        <v>0</v>
      </c>
      <c r="K31" s="186" t="s">
        <v>261</v>
      </c>
      <c r="L31" s="45" t="s">
        <v>61</v>
      </c>
    </row>
    <row r="32" spans="1:12" ht="12.75">
      <c r="A32" s="44" t="s">
        <v>62</v>
      </c>
      <c r="B32" s="42">
        <v>6.963762655186505</v>
      </c>
      <c r="C32" s="42">
        <v>6.081198</v>
      </c>
      <c r="D32" s="42">
        <v>11.005115</v>
      </c>
      <c r="E32" s="42">
        <v>14.635316521951047</v>
      </c>
      <c r="F32" s="42" t="s">
        <v>261</v>
      </c>
      <c r="G32" s="155" t="s">
        <v>0</v>
      </c>
      <c r="H32" s="42" t="s">
        <v>0</v>
      </c>
      <c r="I32" s="42" t="s">
        <v>0</v>
      </c>
      <c r="J32" s="42" t="s">
        <v>0</v>
      </c>
      <c r="K32" s="185" t="s">
        <v>261</v>
      </c>
      <c r="L32" s="45" t="s">
        <v>63</v>
      </c>
    </row>
    <row r="33" spans="1:12" s="16" customFormat="1" ht="12.75">
      <c r="A33" s="41" t="s">
        <v>64</v>
      </c>
      <c r="B33" s="42">
        <v>7.674673288228567</v>
      </c>
      <c r="C33" s="42">
        <v>2.05777</v>
      </c>
      <c r="D33" s="42">
        <v>2.298997</v>
      </c>
      <c r="E33" s="42">
        <v>4.2248045739097435</v>
      </c>
      <c r="F33" s="42" t="s">
        <v>261</v>
      </c>
      <c r="G33" s="155" t="s">
        <v>0</v>
      </c>
      <c r="H33" s="42" t="s">
        <v>0</v>
      </c>
      <c r="I33" s="42" t="s">
        <v>0</v>
      </c>
      <c r="J33" s="42" t="s">
        <v>0</v>
      </c>
      <c r="K33" s="185" t="s">
        <v>261</v>
      </c>
      <c r="L33" s="43" t="s">
        <v>65</v>
      </c>
    </row>
    <row r="34" spans="1:12" s="16" customFormat="1" ht="13.5" customHeight="1">
      <c r="A34" s="41" t="s">
        <v>66</v>
      </c>
      <c r="B34" s="42">
        <v>6.055669184187984</v>
      </c>
      <c r="C34" s="42">
        <v>2.306619</v>
      </c>
      <c r="D34" s="42">
        <v>5.807882</v>
      </c>
      <c r="E34" s="42">
        <v>10.894732788442624</v>
      </c>
      <c r="F34" s="42" t="s">
        <v>261</v>
      </c>
      <c r="G34" s="155" t="s">
        <v>0</v>
      </c>
      <c r="H34" s="42" t="s">
        <v>0</v>
      </c>
      <c r="I34" s="42" t="s">
        <v>0</v>
      </c>
      <c r="J34" s="42">
        <v>0.5037652418598417</v>
      </c>
      <c r="K34" s="185" t="s">
        <v>261</v>
      </c>
      <c r="L34" s="43" t="s">
        <v>67</v>
      </c>
    </row>
    <row r="35" spans="1:12" ht="12.75">
      <c r="A35" s="44" t="s">
        <v>68</v>
      </c>
      <c r="B35" s="42">
        <v>1.8387167903877928</v>
      </c>
      <c r="C35" s="42">
        <v>0.445083</v>
      </c>
      <c r="D35" s="42">
        <v>1.059548</v>
      </c>
      <c r="E35" s="42">
        <v>0.6745206185785256</v>
      </c>
      <c r="F35" s="42" t="s">
        <v>261</v>
      </c>
      <c r="G35" s="155" t="s">
        <v>0</v>
      </c>
      <c r="H35" s="42" t="s">
        <v>0</v>
      </c>
      <c r="I35" s="42" t="s">
        <v>0</v>
      </c>
      <c r="J35" s="42" t="s">
        <v>0</v>
      </c>
      <c r="K35" s="185" t="s">
        <v>261</v>
      </c>
      <c r="L35" s="45" t="s">
        <v>69</v>
      </c>
    </row>
    <row r="36" spans="1:12" ht="12.75">
      <c r="A36" s="44" t="s">
        <v>70</v>
      </c>
      <c r="B36" s="42">
        <v>1.6271083185232973</v>
      </c>
      <c r="C36" s="42">
        <v>0.62855</v>
      </c>
      <c r="D36" s="42">
        <v>1.626741</v>
      </c>
      <c r="E36" s="42">
        <v>0.7907174000512088</v>
      </c>
      <c r="F36" s="42" t="s">
        <v>261</v>
      </c>
      <c r="G36" s="155" t="s">
        <v>0</v>
      </c>
      <c r="H36" s="42" t="s">
        <v>0</v>
      </c>
      <c r="I36" s="42" t="s">
        <v>0</v>
      </c>
      <c r="J36" s="42">
        <v>0.31086560364464694</v>
      </c>
      <c r="K36" s="185" t="s">
        <v>261</v>
      </c>
      <c r="L36" s="51" t="s">
        <v>71</v>
      </c>
    </row>
    <row r="37" spans="1:12" ht="25.5">
      <c r="A37" s="52" t="s">
        <v>72</v>
      </c>
      <c r="B37" s="25">
        <v>37.186957384753235</v>
      </c>
      <c r="C37" s="25">
        <v>53.901764</v>
      </c>
      <c r="D37" s="25">
        <v>4.670746</v>
      </c>
      <c r="E37" s="25">
        <v>37.352372777026794</v>
      </c>
      <c r="F37" s="25" t="s">
        <v>261</v>
      </c>
      <c r="G37" s="148">
        <v>0.11623045590929573</v>
      </c>
      <c r="H37" s="25">
        <v>0.168253</v>
      </c>
      <c r="I37" s="25">
        <v>0.173213</v>
      </c>
      <c r="J37" s="25">
        <v>0.45367412568672066</v>
      </c>
      <c r="K37" s="179" t="s">
        <v>261</v>
      </c>
      <c r="L37" s="53" t="s">
        <v>73</v>
      </c>
    </row>
    <row r="38" spans="1:12" ht="12.75">
      <c r="A38" s="41" t="s">
        <v>74</v>
      </c>
      <c r="B38" s="42">
        <v>0.1818700535169549</v>
      </c>
      <c r="C38" s="42">
        <v>1.107778</v>
      </c>
      <c r="D38" s="42">
        <v>4.668389</v>
      </c>
      <c r="E38" s="42">
        <v>0.06786871683753763</v>
      </c>
      <c r="F38" s="42" t="s">
        <v>261</v>
      </c>
      <c r="G38" s="155" t="s">
        <v>0</v>
      </c>
      <c r="H38" s="42" t="s">
        <v>0</v>
      </c>
      <c r="I38" s="42" t="s">
        <v>0</v>
      </c>
      <c r="J38" s="42">
        <v>0.08500844164545086</v>
      </c>
      <c r="K38" s="185" t="s">
        <v>261</v>
      </c>
      <c r="L38" s="43" t="s">
        <v>75</v>
      </c>
    </row>
    <row r="39" spans="1:12" ht="12" customHeight="1">
      <c r="A39" s="41" t="s">
        <v>76</v>
      </c>
      <c r="B39" s="42">
        <v>37.00508733123628</v>
      </c>
      <c r="C39" s="42">
        <v>52.793986</v>
      </c>
      <c r="D39" s="42" t="s">
        <v>0</v>
      </c>
      <c r="E39" s="42">
        <v>37.27311345383611</v>
      </c>
      <c r="F39" s="42" t="s">
        <v>261</v>
      </c>
      <c r="G39" s="155">
        <v>0.09452630434106275</v>
      </c>
      <c r="H39" s="42">
        <v>0.117394</v>
      </c>
      <c r="I39" s="42">
        <v>0.173213</v>
      </c>
      <c r="J39" s="42">
        <v>0.3686656840412698</v>
      </c>
      <c r="K39" s="185" t="s">
        <v>261</v>
      </c>
      <c r="L39" s="43" t="s">
        <v>77</v>
      </c>
    </row>
    <row r="40" spans="1:12" ht="12.75">
      <c r="A40" s="44" t="s">
        <v>70</v>
      </c>
      <c r="B40" s="42" t="s">
        <v>0</v>
      </c>
      <c r="C40" s="42" t="s">
        <v>0</v>
      </c>
      <c r="D40" s="42" t="s">
        <v>0</v>
      </c>
      <c r="E40" s="42" t="s">
        <v>0</v>
      </c>
      <c r="F40" s="42" t="s">
        <v>261</v>
      </c>
      <c r="G40" s="155" t="s">
        <v>0</v>
      </c>
      <c r="H40" s="42" t="s">
        <v>0</v>
      </c>
      <c r="I40" s="42" t="s">
        <v>0</v>
      </c>
      <c r="J40" s="42" t="s">
        <v>0</v>
      </c>
      <c r="K40" s="185" t="s">
        <v>261</v>
      </c>
      <c r="L40" s="51" t="s">
        <v>71</v>
      </c>
    </row>
    <row r="41" spans="1:12" ht="13.5" thickBot="1">
      <c r="A41" s="55" t="s">
        <v>78</v>
      </c>
      <c r="B41" s="57" t="s">
        <v>0</v>
      </c>
      <c r="C41" s="57" t="s">
        <v>0</v>
      </c>
      <c r="D41" s="57" t="s">
        <v>0</v>
      </c>
      <c r="E41" s="57" t="s">
        <v>0</v>
      </c>
      <c r="F41" s="57" t="s">
        <v>261</v>
      </c>
      <c r="G41" s="157" t="s">
        <v>0</v>
      </c>
      <c r="H41" s="57" t="s">
        <v>0</v>
      </c>
      <c r="I41" s="57" t="s">
        <v>0</v>
      </c>
      <c r="J41" s="57" t="s">
        <v>0</v>
      </c>
      <c r="K41" s="187" t="s">
        <v>261</v>
      </c>
      <c r="L41" s="58" t="s">
        <v>79</v>
      </c>
    </row>
    <row r="42" spans="1:12" ht="15" thickBot="1">
      <c r="A42" s="59" t="s">
        <v>250</v>
      </c>
      <c r="B42" s="60">
        <v>42.63590526424457</v>
      </c>
      <c r="C42" s="60">
        <v>36.378131</v>
      </c>
      <c r="D42" s="60">
        <v>32.246856</v>
      </c>
      <c r="E42" s="60">
        <v>49.38211409307943</v>
      </c>
      <c r="F42" s="60" t="s">
        <v>261</v>
      </c>
      <c r="G42" s="158" t="s">
        <v>0</v>
      </c>
      <c r="H42" s="60">
        <v>0.189623</v>
      </c>
      <c r="I42" s="60">
        <v>0.082836</v>
      </c>
      <c r="J42" s="60">
        <v>0.9110939300549376</v>
      </c>
      <c r="K42" s="188" t="s">
        <v>261</v>
      </c>
      <c r="L42" s="61" t="s">
        <v>251</v>
      </c>
    </row>
    <row r="43" spans="1:12" ht="12.75" customHeight="1">
      <c r="A43" s="41" t="s">
        <v>82</v>
      </c>
      <c r="B43" s="42">
        <v>0.09269621980529481</v>
      </c>
      <c r="C43" s="42">
        <v>0.198154</v>
      </c>
      <c r="D43" s="42">
        <v>1.552884</v>
      </c>
      <c r="E43" s="42">
        <v>1.780862340176159</v>
      </c>
      <c r="F43" s="42" t="s">
        <v>261</v>
      </c>
      <c r="G43" s="155" t="s">
        <v>0</v>
      </c>
      <c r="H43" s="42" t="s">
        <v>0</v>
      </c>
      <c r="I43" s="42" t="s">
        <v>0</v>
      </c>
      <c r="J43" s="42" t="s">
        <v>0</v>
      </c>
      <c r="K43" s="185" t="s">
        <v>261</v>
      </c>
      <c r="L43" s="43" t="s">
        <v>83</v>
      </c>
    </row>
    <row r="44" spans="1:12" s="16" customFormat="1" ht="12.75" customHeight="1">
      <c r="A44" s="44" t="s">
        <v>84</v>
      </c>
      <c r="B44" s="42" t="s">
        <v>0</v>
      </c>
      <c r="C44" s="42" t="s">
        <v>0</v>
      </c>
      <c r="D44" s="42" t="s">
        <v>0</v>
      </c>
      <c r="E44" s="42" t="s">
        <v>0</v>
      </c>
      <c r="F44" s="42" t="s">
        <v>261</v>
      </c>
      <c r="G44" s="155" t="s">
        <v>0</v>
      </c>
      <c r="H44" s="42" t="s">
        <v>0</v>
      </c>
      <c r="I44" s="42" t="s">
        <v>0</v>
      </c>
      <c r="J44" s="42" t="s">
        <v>0</v>
      </c>
      <c r="K44" s="185" t="s">
        <v>261</v>
      </c>
      <c r="L44" s="45" t="s">
        <v>85</v>
      </c>
    </row>
    <row r="45" spans="1:12" ht="12.75" customHeight="1">
      <c r="A45" s="41" t="s">
        <v>86</v>
      </c>
      <c r="B45" s="42">
        <v>4.549910369810467</v>
      </c>
      <c r="C45" s="42">
        <v>1.008041</v>
      </c>
      <c r="D45" s="42" t="s">
        <v>0</v>
      </c>
      <c r="E45" s="42">
        <v>1.9270584945975653</v>
      </c>
      <c r="F45" s="42" t="s">
        <v>261</v>
      </c>
      <c r="G45" s="155" t="s">
        <v>0</v>
      </c>
      <c r="H45" s="42" t="s">
        <v>0</v>
      </c>
      <c r="I45" s="42" t="s">
        <v>0</v>
      </c>
      <c r="J45" s="42" t="s">
        <v>0</v>
      </c>
      <c r="K45" s="185" t="s">
        <v>261</v>
      </c>
      <c r="L45" s="43" t="s">
        <v>87</v>
      </c>
    </row>
    <row r="46" spans="1:12" s="16" customFormat="1" ht="12.75" customHeight="1">
      <c r="A46" s="44" t="s">
        <v>88</v>
      </c>
      <c r="B46" s="42">
        <v>8.377022499185404</v>
      </c>
      <c r="C46" s="42">
        <v>16.187683</v>
      </c>
      <c r="D46" s="42">
        <v>2.512459</v>
      </c>
      <c r="E46" s="42">
        <v>10.263521399332888</v>
      </c>
      <c r="F46" s="42" t="s">
        <v>261</v>
      </c>
      <c r="G46" s="155" t="s">
        <v>0</v>
      </c>
      <c r="H46" s="42" t="s">
        <v>0</v>
      </c>
      <c r="I46" s="42" t="s">
        <v>0</v>
      </c>
      <c r="J46" s="42" t="s">
        <v>0</v>
      </c>
      <c r="K46" s="185" t="s">
        <v>261</v>
      </c>
      <c r="L46" s="45" t="s">
        <v>89</v>
      </c>
    </row>
    <row r="47" spans="1:12" ht="12.75" customHeight="1">
      <c r="A47" s="44" t="s">
        <v>90</v>
      </c>
      <c r="B47" s="42">
        <v>5.063750474378244</v>
      </c>
      <c r="C47" s="42">
        <v>7.17428</v>
      </c>
      <c r="D47" s="42">
        <v>6.303451</v>
      </c>
      <c r="E47" s="42">
        <v>3.4610831789297674</v>
      </c>
      <c r="F47" s="42" t="s">
        <v>261</v>
      </c>
      <c r="G47" s="155" t="s">
        <v>0</v>
      </c>
      <c r="H47" s="42" t="s">
        <v>0</v>
      </c>
      <c r="I47" s="42" t="s">
        <v>0</v>
      </c>
      <c r="J47" s="42" t="s">
        <v>0</v>
      </c>
      <c r="K47" s="185" t="s">
        <v>261</v>
      </c>
      <c r="L47" s="45" t="s">
        <v>91</v>
      </c>
    </row>
    <row r="48" spans="1:12" ht="12.75" customHeight="1" thickBot="1">
      <c r="A48" s="62" t="s">
        <v>92</v>
      </c>
      <c r="B48" s="63">
        <v>0.18670554823412325</v>
      </c>
      <c r="C48" s="63">
        <v>0.120455</v>
      </c>
      <c r="D48" s="63" t="s">
        <v>0</v>
      </c>
      <c r="E48" s="63">
        <v>0.5988430380538061</v>
      </c>
      <c r="F48" s="63" t="s">
        <v>261</v>
      </c>
      <c r="G48" s="159" t="s">
        <v>0</v>
      </c>
      <c r="H48" s="63" t="s">
        <v>0</v>
      </c>
      <c r="I48" s="63" t="s">
        <v>0</v>
      </c>
      <c r="J48" s="63" t="s">
        <v>0</v>
      </c>
      <c r="K48" s="189" t="s">
        <v>261</v>
      </c>
      <c r="L48" s="64" t="s">
        <v>311</v>
      </c>
    </row>
    <row r="49" spans="1:12" s="16" customFormat="1" ht="20.25" customHeight="1" thickBot="1">
      <c r="A49" s="117" t="s">
        <v>94</v>
      </c>
      <c r="B49" s="30">
        <v>50.787354745232726</v>
      </c>
      <c r="C49" s="30">
        <v>65.804008</v>
      </c>
      <c r="D49" s="30">
        <v>70.491095</v>
      </c>
      <c r="E49" s="30">
        <v>67.22554531175702</v>
      </c>
      <c r="F49" s="30" t="s">
        <v>261</v>
      </c>
      <c r="G49" s="154">
        <v>3.622715729813471</v>
      </c>
      <c r="H49" s="21">
        <v>3.839025</v>
      </c>
      <c r="I49" s="21">
        <v>8.803462</v>
      </c>
      <c r="J49" s="21">
        <v>9.507715663942031</v>
      </c>
      <c r="K49" s="178" t="s">
        <v>261</v>
      </c>
      <c r="L49" s="118" t="s">
        <v>95</v>
      </c>
    </row>
    <row r="50" spans="1:12" ht="15" thickBot="1">
      <c r="A50" s="66" t="s">
        <v>12</v>
      </c>
      <c r="B50" s="33">
        <v>30.887975003070046</v>
      </c>
      <c r="C50" s="33">
        <v>39.448158</v>
      </c>
      <c r="D50" s="33">
        <v>43.005648</v>
      </c>
      <c r="E50" s="33">
        <v>50.069666905397916</v>
      </c>
      <c r="F50" s="33" t="s">
        <v>261</v>
      </c>
      <c r="G50" s="95">
        <v>3.607747069592282</v>
      </c>
      <c r="H50" s="33">
        <v>3.826831</v>
      </c>
      <c r="I50" s="33">
        <v>8.796544</v>
      </c>
      <c r="J50" s="33">
        <v>9.301704676403508</v>
      </c>
      <c r="K50" s="67" t="s">
        <v>261</v>
      </c>
      <c r="L50" s="68" t="s">
        <v>13</v>
      </c>
    </row>
    <row r="51" spans="1:12" ht="12.75">
      <c r="A51" s="41" t="s">
        <v>96</v>
      </c>
      <c r="B51" s="42">
        <v>5.402575388678686</v>
      </c>
      <c r="C51" s="42">
        <v>1.76788</v>
      </c>
      <c r="D51" s="42">
        <v>2.649622</v>
      </c>
      <c r="E51" s="42">
        <v>8.169545227250527</v>
      </c>
      <c r="F51" s="42" t="s">
        <v>261</v>
      </c>
      <c r="G51" s="155">
        <v>0.24300186060020543</v>
      </c>
      <c r="H51" s="42">
        <v>0.267731</v>
      </c>
      <c r="I51" s="42">
        <v>2.66482</v>
      </c>
      <c r="J51" s="42">
        <v>2.0286999866005586</v>
      </c>
      <c r="K51" s="185" t="s">
        <v>261</v>
      </c>
      <c r="L51" s="43" t="s">
        <v>97</v>
      </c>
    </row>
    <row r="52" spans="1:12" ht="13.5" thickBot="1">
      <c r="A52" s="41" t="s">
        <v>98</v>
      </c>
      <c r="B52" s="42">
        <v>25.48539961439136</v>
      </c>
      <c r="C52" s="42">
        <v>37.680278</v>
      </c>
      <c r="D52" s="42">
        <v>40.356026</v>
      </c>
      <c r="E52" s="42">
        <v>41.900121678147386</v>
      </c>
      <c r="F52" s="42" t="s">
        <v>261</v>
      </c>
      <c r="G52" s="155">
        <v>3.3647452089920766</v>
      </c>
      <c r="H52" s="42">
        <v>3.5591</v>
      </c>
      <c r="I52" s="42">
        <v>6.131724</v>
      </c>
      <c r="J52" s="42">
        <v>7.273004689802948</v>
      </c>
      <c r="K52" s="185" t="s">
        <v>261</v>
      </c>
      <c r="L52" s="43" t="s">
        <v>312</v>
      </c>
    </row>
    <row r="53" spans="1:12" ht="15" thickBot="1">
      <c r="A53" s="69" t="s">
        <v>100</v>
      </c>
      <c r="B53" s="33">
        <v>19.89937974216268</v>
      </c>
      <c r="C53" s="33">
        <v>26.35585</v>
      </c>
      <c r="D53" s="33">
        <v>27.485447</v>
      </c>
      <c r="E53" s="33">
        <v>17.155878406359108</v>
      </c>
      <c r="F53" s="33" t="s">
        <v>261</v>
      </c>
      <c r="G53" s="95" t="s">
        <v>0</v>
      </c>
      <c r="H53" s="33" t="s">
        <v>0</v>
      </c>
      <c r="I53" s="33" t="s">
        <v>0</v>
      </c>
      <c r="J53" s="33">
        <v>0.20601098753852334</v>
      </c>
      <c r="K53" s="67" t="s">
        <v>261</v>
      </c>
      <c r="L53" s="68" t="s">
        <v>101</v>
      </c>
    </row>
    <row r="54" spans="1:12" ht="25.5">
      <c r="A54" s="52" t="s">
        <v>102</v>
      </c>
      <c r="B54" s="70">
        <v>18.404689965787536</v>
      </c>
      <c r="C54" s="70">
        <v>24.080588</v>
      </c>
      <c r="D54" s="70">
        <v>24.425129</v>
      </c>
      <c r="E54" s="70">
        <v>14.829932401887733</v>
      </c>
      <c r="F54" s="70" t="s">
        <v>261</v>
      </c>
      <c r="G54" s="160" t="s">
        <v>0</v>
      </c>
      <c r="H54" s="70" t="s">
        <v>0</v>
      </c>
      <c r="I54" s="70" t="s">
        <v>0</v>
      </c>
      <c r="J54" s="70">
        <v>0.20601098753852334</v>
      </c>
      <c r="K54" s="190" t="s">
        <v>261</v>
      </c>
      <c r="L54" s="53" t="s">
        <v>103</v>
      </c>
    </row>
    <row r="55" spans="1:12" ht="12.75">
      <c r="A55" s="41" t="s">
        <v>104</v>
      </c>
      <c r="B55" s="42">
        <v>1.7160592110966704</v>
      </c>
      <c r="C55" s="42">
        <v>1.409601</v>
      </c>
      <c r="D55" s="42">
        <v>3.905464</v>
      </c>
      <c r="E55" s="42">
        <v>1.6728145324956558</v>
      </c>
      <c r="F55" s="42" t="s">
        <v>261</v>
      </c>
      <c r="G55" s="155" t="s">
        <v>0</v>
      </c>
      <c r="H55" s="42" t="s">
        <v>0</v>
      </c>
      <c r="I55" s="42" t="s">
        <v>0</v>
      </c>
      <c r="J55" s="42" t="s">
        <v>0</v>
      </c>
      <c r="K55" s="185" t="s">
        <v>261</v>
      </c>
      <c r="L55" s="43" t="s">
        <v>105</v>
      </c>
    </row>
    <row r="56" spans="1:12" ht="12.75">
      <c r="A56" s="44" t="s">
        <v>106</v>
      </c>
      <c r="B56" s="42">
        <v>1.2622745834878837</v>
      </c>
      <c r="C56" s="42">
        <v>0.341278</v>
      </c>
      <c r="D56" s="42" t="s">
        <v>0</v>
      </c>
      <c r="E56" s="42" t="s">
        <v>0</v>
      </c>
      <c r="F56" s="42" t="s">
        <v>261</v>
      </c>
      <c r="G56" s="155" t="s">
        <v>0</v>
      </c>
      <c r="H56" s="42" t="s">
        <v>0</v>
      </c>
      <c r="I56" s="42" t="s">
        <v>0</v>
      </c>
      <c r="J56" s="42" t="s">
        <v>0</v>
      </c>
      <c r="K56" s="185" t="s">
        <v>261</v>
      </c>
      <c r="L56" s="45" t="s">
        <v>107</v>
      </c>
    </row>
    <row r="57" spans="1:12" ht="12.75">
      <c r="A57" s="41" t="s">
        <v>108</v>
      </c>
      <c r="B57" s="42">
        <v>10.262186758238087</v>
      </c>
      <c r="C57" s="42">
        <v>18.764774</v>
      </c>
      <c r="D57" s="42">
        <v>15.740769</v>
      </c>
      <c r="E57" s="42">
        <v>9.181307662133904</v>
      </c>
      <c r="F57" s="42" t="s">
        <v>261</v>
      </c>
      <c r="G57" s="155" t="s">
        <v>0</v>
      </c>
      <c r="H57" s="42" t="s">
        <v>0</v>
      </c>
      <c r="I57" s="42" t="s">
        <v>0</v>
      </c>
      <c r="J57" s="42">
        <v>0.20405011389521638</v>
      </c>
      <c r="K57" s="185" t="s">
        <v>261</v>
      </c>
      <c r="L57" s="43" t="s">
        <v>109</v>
      </c>
    </row>
    <row r="58" spans="1:12" ht="12.75">
      <c r="A58" s="44" t="s">
        <v>110</v>
      </c>
      <c r="B58" s="42">
        <v>0.18612533500827982</v>
      </c>
      <c r="C58" s="42">
        <v>0.624452</v>
      </c>
      <c r="D58" s="42">
        <v>1.404609</v>
      </c>
      <c r="E58" s="42">
        <v>0.29286213785309106</v>
      </c>
      <c r="F58" s="42" t="s">
        <v>261</v>
      </c>
      <c r="G58" s="155" t="s">
        <v>0</v>
      </c>
      <c r="H58" s="42" t="s">
        <v>0</v>
      </c>
      <c r="I58" s="42" t="s">
        <v>0</v>
      </c>
      <c r="J58" s="42" t="s">
        <v>0</v>
      </c>
      <c r="K58" s="185" t="s">
        <v>261</v>
      </c>
      <c r="L58" s="45" t="s">
        <v>111</v>
      </c>
    </row>
    <row r="59" spans="1:12" ht="12.75">
      <c r="A59" s="44" t="s">
        <v>112</v>
      </c>
      <c r="B59" s="42" t="s">
        <v>0</v>
      </c>
      <c r="C59" s="42" t="s">
        <v>0</v>
      </c>
      <c r="D59" s="42" t="s">
        <v>0</v>
      </c>
      <c r="E59" s="42" t="s">
        <v>0</v>
      </c>
      <c r="F59" s="42" t="s">
        <v>261</v>
      </c>
      <c r="G59" s="155" t="s">
        <v>0</v>
      </c>
      <c r="H59" s="42" t="s">
        <v>0</v>
      </c>
      <c r="I59" s="42" t="s">
        <v>0</v>
      </c>
      <c r="J59" s="42" t="s">
        <v>0</v>
      </c>
      <c r="K59" s="185" t="s">
        <v>261</v>
      </c>
      <c r="L59" s="45" t="s">
        <v>113</v>
      </c>
    </row>
    <row r="60" spans="1:12" ht="13.5" customHeight="1">
      <c r="A60" s="44" t="s">
        <v>114</v>
      </c>
      <c r="B60" s="42">
        <v>2.2571096695896777</v>
      </c>
      <c r="C60" s="42">
        <v>0.897701</v>
      </c>
      <c r="D60" s="42">
        <v>1.604021</v>
      </c>
      <c r="E60" s="42">
        <v>1.6797904078405912</v>
      </c>
      <c r="F60" s="42" t="s">
        <v>261</v>
      </c>
      <c r="G60" s="155" t="s">
        <v>0</v>
      </c>
      <c r="H60" s="42" t="s">
        <v>0</v>
      </c>
      <c r="I60" s="42" t="s">
        <v>0</v>
      </c>
      <c r="J60" s="42" t="s">
        <v>0</v>
      </c>
      <c r="K60" s="185" t="s">
        <v>261</v>
      </c>
      <c r="L60" s="45" t="s">
        <v>115</v>
      </c>
    </row>
    <row r="61" spans="1:12" ht="12.75">
      <c r="A61" s="41" t="s">
        <v>70</v>
      </c>
      <c r="B61" s="54">
        <v>2.7209344083669356</v>
      </c>
      <c r="C61" s="54">
        <v>2.042782</v>
      </c>
      <c r="D61" s="54">
        <v>1.760332</v>
      </c>
      <c r="E61" s="54">
        <v>1.992861357464042</v>
      </c>
      <c r="F61" s="54" t="s">
        <v>261</v>
      </c>
      <c r="G61" s="155" t="s">
        <v>0</v>
      </c>
      <c r="H61" s="42" t="s">
        <v>0</v>
      </c>
      <c r="I61" s="42" t="s">
        <v>0</v>
      </c>
      <c r="J61" s="42" t="s">
        <v>0</v>
      </c>
      <c r="K61" s="185" t="s">
        <v>261</v>
      </c>
      <c r="L61" s="43" t="s">
        <v>71</v>
      </c>
    </row>
    <row r="62" spans="1:12" ht="13.5" thickBot="1">
      <c r="A62" s="24" t="s">
        <v>116</v>
      </c>
      <c r="B62" s="93">
        <v>1.4946897763751423</v>
      </c>
      <c r="C62" s="42">
        <v>2.275262</v>
      </c>
      <c r="D62" s="42">
        <v>3.060318</v>
      </c>
      <c r="E62" s="42">
        <v>2.3259460044713753</v>
      </c>
      <c r="F62" s="42" t="s">
        <v>261</v>
      </c>
      <c r="G62" s="161" t="s">
        <v>0</v>
      </c>
      <c r="H62" s="71" t="s">
        <v>0</v>
      </c>
      <c r="I62" s="71" t="s">
        <v>0</v>
      </c>
      <c r="J62" s="71" t="s">
        <v>0</v>
      </c>
      <c r="K62" s="191" t="s">
        <v>261</v>
      </c>
      <c r="L62" s="53" t="s">
        <v>117</v>
      </c>
    </row>
    <row r="63" spans="1:12" ht="20.25" customHeight="1" thickBot="1">
      <c r="A63" s="17" t="s">
        <v>118</v>
      </c>
      <c r="B63" s="18">
        <v>2.48273973387311</v>
      </c>
      <c r="C63" s="18">
        <v>4.582414</v>
      </c>
      <c r="D63" s="18">
        <v>2.953385</v>
      </c>
      <c r="E63" s="18">
        <v>4.436099785732133</v>
      </c>
      <c r="F63" s="18" t="s">
        <v>261</v>
      </c>
      <c r="G63" s="140">
        <v>0.13140650073688614</v>
      </c>
      <c r="H63" s="18">
        <v>0.136422</v>
      </c>
      <c r="I63" s="18">
        <v>0.108427</v>
      </c>
      <c r="J63" s="18">
        <v>0.07982795122604842</v>
      </c>
      <c r="K63" s="177" t="s">
        <v>261</v>
      </c>
      <c r="L63" s="65" t="s">
        <v>119</v>
      </c>
    </row>
    <row r="64" spans="1:12" ht="12.95" customHeight="1" thickBot="1">
      <c r="A64" s="66" t="s">
        <v>12</v>
      </c>
      <c r="B64" s="33">
        <v>2.450862297021909</v>
      </c>
      <c r="C64" s="33">
        <v>4.47433</v>
      </c>
      <c r="D64" s="33">
        <v>2.597806</v>
      </c>
      <c r="E64" s="33">
        <v>4.233255599780979</v>
      </c>
      <c r="F64" s="33" t="s">
        <v>261</v>
      </c>
      <c r="G64" s="95">
        <v>0.13140650073688614</v>
      </c>
      <c r="H64" s="33">
        <v>0.136422</v>
      </c>
      <c r="I64" s="33">
        <v>0.108427</v>
      </c>
      <c r="J64" s="33">
        <v>0.07982795122604842</v>
      </c>
      <c r="K64" s="67" t="s">
        <v>261</v>
      </c>
      <c r="L64" s="72" t="s">
        <v>120</v>
      </c>
    </row>
    <row r="65" spans="1:12" ht="12.95" customHeight="1">
      <c r="A65" s="41" t="s">
        <v>121</v>
      </c>
      <c r="B65" s="42">
        <v>2.0641949065482814</v>
      </c>
      <c r="C65" s="42">
        <v>4.034435</v>
      </c>
      <c r="D65" s="42">
        <v>2.171152</v>
      </c>
      <c r="E65" s="42">
        <v>3.7441091931790793</v>
      </c>
      <c r="F65" s="42" t="s">
        <v>261</v>
      </c>
      <c r="G65" s="155">
        <v>0.09434236321190653</v>
      </c>
      <c r="H65" s="42">
        <v>0.110054</v>
      </c>
      <c r="I65" s="42">
        <v>0.062292</v>
      </c>
      <c r="J65" s="42" t="s">
        <v>0</v>
      </c>
      <c r="K65" s="185" t="s">
        <v>261</v>
      </c>
      <c r="L65" s="43" t="s">
        <v>122</v>
      </c>
    </row>
    <row r="66" spans="1:12" s="16" customFormat="1" ht="12.95" customHeight="1" thickBot="1">
      <c r="A66" s="41" t="s">
        <v>123</v>
      </c>
      <c r="B66" s="42">
        <v>0.3866673904736275</v>
      </c>
      <c r="C66" s="42">
        <v>0.439895</v>
      </c>
      <c r="D66" s="42">
        <v>0.426654</v>
      </c>
      <c r="E66" s="42">
        <v>0.4891464066018998</v>
      </c>
      <c r="F66" s="42" t="s">
        <v>261</v>
      </c>
      <c r="G66" s="155" t="s">
        <v>0</v>
      </c>
      <c r="H66" s="42" t="s">
        <v>0</v>
      </c>
      <c r="I66" s="42" t="s">
        <v>0</v>
      </c>
      <c r="J66" s="42">
        <v>0.06803993032292635</v>
      </c>
      <c r="K66" s="185" t="s">
        <v>261</v>
      </c>
      <c r="L66" s="43" t="s">
        <v>124</v>
      </c>
    </row>
    <row r="67" spans="1:12" ht="15" thickBot="1">
      <c r="A67" s="69" t="s">
        <v>100</v>
      </c>
      <c r="B67" s="33" t="s">
        <v>0</v>
      </c>
      <c r="C67" s="33">
        <v>0.108084</v>
      </c>
      <c r="D67" s="33">
        <v>0.355579</v>
      </c>
      <c r="E67" s="33">
        <v>0.20284418595115408</v>
      </c>
      <c r="F67" s="33" t="s">
        <v>261</v>
      </c>
      <c r="G67" s="95" t="s">
        <v>0</v>
      </c>
      <c r="H67" s="33" t="s">
        <v>0</v>
      </c>
      <c r="I67" s="33" t="s">
        <v>0</v>
      </c>
      <c r="J67" s="33" t="s">
        <v>0</v>
      </c>
      <c r="K67" s="67" t="s">
        <v>261</v>
      </c>
      <c r="L67" s="73" t="s">
        <v>125</v>
      </c>
    </row>
    <row r="68" spans="1:12" s="16" customFormat="1" ht="19.5" thickBot="1">
      <c r="A68" s="74" t="s">
        <v>126</v>
      </c>
      <c r="B68" s="18">
        <v>2770.9024585186676</v>
      </c>
      <c r="C68" s="18">
        <v>3124.054091</v>
      </c>
      <c r="D68" s="18">
        <v>3135.956801</v>
      </c>
      <c r="E68" s="18">
        <v>3460.7298618857494</v>
      </c>
      <c r="F68" s="18" t="s">
        <v>261</v>
      </c>
      <c r="G68" s="140">
        <v>489.7569794105593</v>
      </c>
      <c r="H68" s="18">
        <v>545.285073</v>
      </c>
      <c r="I68" s="18">
        <v>492.435361</v>
      </c>
      <c r="J68" s="18">
        <v>548.309485193654</v>
      </c>
      <c r="K68" s="177" t="s">
        <v>261</v>
      </c>
      <c r="L68" s="75" t="s">
        <v>127</v>
      </c>
    </row>
    <row r="69" spans="1:12" ht="15" thickBot="1">
      <c r="A69" s="66" t="s">
        <v>128</v>
      </c>
      <c r="B69" s="33">
        <v>108.12476050603344</v>
      </c>
      <c r="C69" s="33">
        <v>17.011992</v>
      </c>
      <c r="D69" s="33">
        <v>18.712353</v>
      </c>
      <c r="E69" s="33">
        <v>20.32967012397802</v>
      </c>
      <c r="F69" s="33" t="s">
        <v>261</v>
      </c>
      <c r="G69" s="95">
        <v>0.10134865677687514</v>
      </c>
      <c r="H69" s="33">
        <v>0.192812</v>
      </c>
      <c r="I69" s="33">
        <v>0.460126</v>
      </c>
      <c r="J69" s="33">
        <v>0.37283505292777697</v>
      </c>
      <c r="K69" s="67" t="s">
        <v>261</v>
      </c>
      <c r="L69" s="76" t="s">
        <v>129</v>
      </c>
    </row>
    <row r="70" spans="1:12" ht="15" thickBot="1">
      <c r="A70" s="77" t="s">
        <v>130</v>
      </c>
      <c r="B70" s="78">
        <v>2662.777698012634</v>
      </c>
      <c r="C70" s="78">
        <v>3107.042099</v>
      </c>
      <c r="D70" s="78">
        <v>3117.244448</v>
      </c>
      <c r="E70" s="78">
        <v>3440.400191761771</v>
      </c>
      <c r="F70" s="78" t="s">
        <v>261</v>
      </c>
      <c r="G70" s="162">
        <v>489.6556307537825</v>
      </c>
      <c r="H70" s="78">
        <v>545.092261</v>
      </c>
      <c r="I70" s="78">
        <v>491.975235</v>
      </c>
      <c r="J70" s="78">
        <v>547.9366501407263</v>
      </c>
      <c r="K70" s="192" t="s">
        <v>261</v>
      </c>
      <c r="L70" s="79" t="s">
        <v>125</v>
      </c>
    </row>
    <row r="71" spans="1:12" ht="13.5" thickBot="1">
      <c r="A71" s="80" t="s">
        <v>131</v>
      </c>
      <c r="B71" s="81">
        <v>81.56957280609271</v>
      </c>
      <c r="C71" s="81">
        <v>81.589299</v>
      </c>
      <c r="D71" s="81">
        <v>91.796865</v>
      </c>
      <c r="E71" s="81">
        <v>129.02512222036597</v>
      </c>
      <c r="F71" s="81" t="s">
        <v>261</v>
      </c>
      <c r="G71" s="193">
        <v>33.83521217852738</v>
      </c>
      <c r="H71" s="81">
        <v>45.037488</v>
      </c>
      <c r="I71" s="81">
        <v>38.315508</v>
      </c>
      <c r="J71" s="81">
        <v>58.68672330162085</v>
      </c>
      <c r="K71" s="194" t="s">
        <v>261</v>
      </c>
      <c r="L71" s="82" t="s">
        <v>132</v>
      </c>
    </row>
    <row r="72" spans="1:12" s="15" customFormat="1" ht="25.5">
      <c r="A72" s="120" t="s">
        <v>133</v>
      </c>
      <c r="B72" s="221">
        <v>86.01028752917442</v>
      </c>
      <c r="C72" s="221">
        <v>68.511634</v>
      </c>
      <c r="D72" s="221">
        <v>113.80886</v>
      </c>
      <c r="E72" s="221">
        <v>179.1316046375539</v>
      </c>
      <c r="F72" s="221" t="s">
        <v>261</v>
      </c>
      <c r="G72" s="222">
        <v>0.5133339065643395</v>
      </c>
      <c r="H72" s="221">
        <v>0.567095</v>
      </c>
      <c r="I72" s="221">
        <v>0.053</v>
      </c>
      <c r="J72" s="221">
        <v>0.488987002545893</v>
      </c>
      <c r="K72" s="263" t="s">
        <v>261</v>
      </c>
      <c r="L72" s="122" t="s">
        <v>134</v>
      </c>
    </row>
    <row r="73" spans="1:12" ht="12.75">
      <c r="A73" s="44" t="s">
        <v>135</v>
      </c>
      <c r="B73" s="50" t="s">
        <v>0</v>
      </c>
      <c r="C73" s="50" t="s">
        <v>0</v>
      </c>
      <c r="D73" s="50" t="s">
        <v>0</v>
      </c>
      <c r="E73" s="50" t="s">
        <v>0</v>
      </c>
      <c r="F73" s="50" t="s">
        <v>261</v>
      </c>
      <c r="G73" s="156" t="s">
        <v>0</v>
      </c>
      <c r="H73" s="50" t="s">
        <v>0</v>
      </c>
      <c r="I73" s="50" t="s">
        <v>0</v>
      </c>
      <c r="J73" s="50" t="s">
        <v>0</v>
      </c>
      <c r="K73" s="186" t="s">
        <v>261</v>
      </c>
      <c r="L73" s="45" t="s">
        <v>136</v>
      </c>
    </row>
    <row r="74" spans="1:12" ht="13.5" thickBot="1">
      <c r="A74" s="86" t="s">
        <v>137</v>
      </c>
      <c r="B74" s="87">
        <v>86.0100604983351</v>
      </c>
      <c r="C74" s="87">
        <v>68.511634</v>
      </c>
      <c r="D74" s="87">
        <v>113.808822</v>
      </c>
      <c r="E74" s="87">
        <v>179.1293637702664</v>
      </c>
      <c r="F74" s="87" t="s">
        <v>261</v>
      </c>
      <c r="G74" s="200">
        <v>0.5133339065643395</v>
      </c>
      <c r="H74" s="87">
        <v>0.567095</v>
      </c>
      <c r="I74" s="87">
        <v>0.053</v>
      </c>
      <c r="J74" s="87">
        <v>0.488987002545893</v>
      </c>
      <c r="K74" s="201" t="s">
        <v>261</v>
      </c>
      <c r="L74" s="88" t="s">
        <v>138</v>
      </c>
    </row>
    <row r="75" spans="1:12" ht="25.5">
      <c r="A75" s="89" t="s">
        <v>139</v>
      </c>
      <c r="B75" s="22">
        <v>34.37517635008859</v>
      </c>
      <c r="C75" s="22">
        <v>14.932381</v>
      </c>
      <c r="D75" s="22">
        <v>26.26813</v>
      </c>
      <c r="E75" s="22">
        <v>20.28070150524453</v>
      </c>
      <c r="F75" s="22" t="s">
        <v>261</v>
      </c>
      <c r="G75" s="171" t="s">
        <v>0</v>
      </c>
      <c r="H75" s="22" t="s">
        <v>0</v>
      </c>
      <c r="I75" s="22" t="s">
        <v>0</v>
      </c>
      <c r="J75" s="22">
        <v>0.08562535173522712</v>
      </c>
      <c r="K75" s="202" t="s">
        <v>261</v>
      </c>
      <c r="L75" s="85" t="s">
        <v>140</v>
      </c>
    </row>
    <row r="76" spans="1:12" ht="12.75">
      <c r="A76" s="41" t="s">
        <v>141</v>
      </c>
      <c r="B76" s="50">
        <v>1.2527730544860365</v>
      </c>
      <c r="C76" s="50">
        <v>0.968599</v>
      </c>
      <c r="D76" s="50">
        <v>1.276354</v>
      </c>
      <c r="E76" s="50">
        <v>1.1342910534170554</v>
      </c>
      <c r="F76" s="50" t="s">
        <v>261</v>
      </c>
      <c r="G76" s="156" t="s">
        <v>0</v>
      </c>
      <c r="H76" s="50" t="s">
        <v>0</v>
      </c>
      <c r="I76" s="50" t="s">
        <v>0</v>
      </c>
      <c r="J76" s="50" t="s">
        <v>0</v>
      </c>
      <c r="K76" s="186" t="s">
        <v>261</v>
      </c>
      <c r="L76" s="43" t="s">
        <v>142</v>
      </c>
    </row>
    <row r="77" spans="1:12" ht="12.75">
      <c r="A77" s="41" t="s">
        <v>143</v>
      </c>
      <c r="B77" s="50">
        <v>3.299870179390707</v>
      </c>
      <c r="C77" s="50">
        <v>2.353106</v>
      </c>
      <c r="D77" s="50">
        <v>4.394502</v>
      </c>
      <c r="E77" s="50">
        <v>4.737335761347531</v>
      </c>
      <c r="F77" s="50" t="s">
        <v>261</v>
      </c>
      <c r="G77" s="156" t="s">
        <v>0</v>
      </c>
      <c r="H77" s="50" t="s">
        <v>0</v>
      </c>
      <c r="I77" s="50" t="s">
        <v>0</v>
      </c>
      <c r="J77" s="50" t="s">
        <v>0</v>
      </c>
      <c r="K77" s="186" t="s">
        <v>261</v>
      </c>
      <c r="L77" s="43" t="s">
        <v>144</v>
      </c>
    </row>
    <row r="78" spans="1:12" ht="12.75">
      <c r="A78" s="41" t="s">
        <v>145</v>
      </c>
      <c r="B78" s="50">
        <v>0.42156365587093025</v>
      </c>
      <c r="C78" s="50">
        <v>0.304805</v>
      </c>
      <c r="D78" s="50">
        <v>0.431832</v>
      </c>
      <c r="E78" s="50">
        <v>0.7540479560363477</v>
      </c>
      <c r="F78" s="50" t="s">
        <v>261</v>
      </c>
      <c r="G78" s="156" t="s">
        <v>0</v>
      </c>
      <c r="H78" s="50" t="s">
        <v>0</v>
      </c>
      <c r="I78" s="50" t="s">
        <v>0</v>
      </c>
      <c r="J78" s="50" t="s">
        <v>0</v>
      </c>
      <c r="K78" s="186" t="s">
        <v>261</v>
      </c>
      <c r="L78" s="43" t="s">
        <v>146</v>
      </c>
    </row>
    <row r="79" spans="1:12" s="5" customFormat="1" ht="12.75">
      <c r="A79" s="41" t="s">
        <v>147</v>
      </c>
      <c r="B79" s="50">
        <v>2.465706024212328</v>
      </c>
      <c r="C79" s="50">
        <v>1.265578</v>
      </c>
      <c r="D79" s="50">
        <v>2.438634</v>
      </c>
      <c r="E79" s="50">
        <v>1.3785479998827888</v>
      </c>
      <c r="F79" s="50" t="s">
        <v>261</v>
      </c>
      <c r="G79" s="156" t="s">
        <v>0</v>
      </c>
      <c r="H79" s="50" t="s">
        <v>0</v>
      </c>
      <c r="I79" s="50" t="s">
        <v>0</v>
      </c>
      <c r="J79" s="50" t="s">
        <v>0</v>
      </c>
      <c r="K79" s="186" t="s">
        <v>261</v>
      </c>
      <c r="L79" s="43" t="s">
        <v>148</v>
      </c>
    </row>
    <row r="80" spans="1:12" s="5" customFormat="1" ht="12.75">
      <c r="A80" s="41" t="s">
        <v>149</v>
      </c>
      <c r="B80" s="50">
        <v>26.69867957952056</v>
      </c>
      <c r="C80" s="50">
        <v>8.316516</v>
      </c>
      <c r="D80" s="50">
        <v>14.263412</v>
      </c>
      <c r="E80" s="50">
        <v>9.090136444840471</v>
      </c>
      <c r="F80" s="50" t="s">
        <v>261</v>
      </c>
      <c r="G80" s="156" t="s">
        <v>0</v>
      </c>
      <c r="H80" s="50" t="s">
        <v>0</v>
      </c>
      <c r="I80" s="50" t="s">
        <v>0</v>
      </c>
      <c r="J80" s="50" t="s">
        <v>0</v>
      </c>
      <c r="K80" s="186" t="s">
        <v>261</v>
      </c>
      <c r="L80" s="43" t="s">
        <v>150</v>
      </c>
    </row>
    <row r="81" spans="1:12" s="5" customFormat="1" ht="12.75">
      <c r="A81" s="44" t="s">
        <v>70</v>
      </c>
      <c r="B81" s="50">
        <v>0.2365838566080171</v>
      </c>
      <c r="C81" s="50">
        <v>1.723777</v>
      </c>
      <c r="D81" s="50">
        <v>3.463396</v>
      </c>
      <c r="E81" s="50">
        <v>3.1863422897203346</v>
      </c>
      <c r="F81" s="50" t="s">
        <v>261</v>
      </c>
      <c r="G81" s="156" t="s">
        <v>0</v>
      </c>
      <c r="H81" s="50" t="s">
        <v>0</v>
      </c>
      <c r="I81" s="50" t="s">
        <v>0</v>
      </c>
      <c r="J81" s="50">
        <v>0.07349993300281388</v>
      </c>
      <c r="K81" s="186" t="s">
        <v>261</v>
      </c>
      <c r="L81" s="45" t="s">
        <v>71</v>
      </c>
    </row>
    <row r="82" spans="1:12" s="15" customFormat="1" ht="12.75">
      <c r="A82" s="91" t="s">
        <v>151</v>
      </c>
      <c r="B82" s="25">
        <v>2460.8226613272786</v>
      </c>
      <c r="C82" s="25">
        <v>2942.008785</v>
      </c>
      <c r="D82" s="25">
        <v>2885.370593</v>
      </c>
      <c r="E82" s="25">
        <v>3111.962763398607</v>
      </c>
      <c r="F82" s="25" t="s">
        <v>261</v>
      </c>
      <c r="G82" s="148">
        <v>455.3070846686907</v>
      </c>
      <c r="H82" s="25">
        <v>499.485678</v>
      </c>
      <c r="I82" s="25">
        <v>453.557299</v>
      </c>
      <c r="J82" s="25">
        <v>488.67531448482436</v>
      </c>
      <c r="K82" s="179" t="s">
        <v>261</v>
      </c>
      <c r="L82" s="92" t="s">
        <v>152</v>
      </c>
    </row>
    <row r="83" spans="1:12" s="5" customFormat="1" ht="12.75" customHeight="1">
      <c r="A83" s="44" t="s">
        <v>153</v>
      </c>
      <c r="B83" s="50" t="s">
        <v>0</v>
      </c>
      <c r="C83" s="50" t="s">
        <v>0</v>
      </c>
      <c r="D83" s="50" t="s">
        <v>0</v>
      </c>
      <c r="E83" s="50" t="s">
        <v>0</v>
      </c>
      <c r="F83" s="50" t="s">
        <v>261</v>
      </c>
      <c r="G83" s="156" t="s">
        <v>0</v>
      </c>
      <c r="H83" s="50" t="s">
        <v>0</v>
      </c>
      <c r="I83" s="50" t="s">
        <v>0</v>
      </c>
      <c r="J83" s="50" t="s">
        <v>0</v>
      </c>
      <c r="K83" s="186" t="s">
        <v>261</v>
      </c>
      <c r="L83" s="43" t="s">
        <v>154</v>
      </c>
    </row>
    <row r="84" spans="1:12" s="5" customFormat="1" ht="12.75" customHeight="1">
      <c r="A84" s="44" t="s">
        <v>155</v>
      </c>
      <c r="B84" s="42" t="s">
        <v>0</v>
      </c>
      <c r="C84" s="42" t="s">
        <v>0</v>
      </c>
      <c r="D84" s="42" t="s">
        <v>0</v>
      </c>
      <c r="E84" s="42" t="s">
        <v>0</v>
      </c>
      <c r="F84" s="42" t="s">
        <v>261</v>
      </c>
      <c r="G84" s="155" t="s">
        <v>0</v>
      </c>
      <c r="H84" s="42" t="s">
        <v>0</v>
      </c>
      <c r="I84" s="42" t="s">
        <v>0</v>
      </c>
      <c r="J84" s="42" t="s">
        <v>0</v>
      </c>
      <c r="K84" s="185" t="s">
        <v>261</v>
      </c>
      <c r="L84" s="43" t="s">
        <v>156</v>
      </c>
    </row>
    <row r="85" spans="1:12" s="5" customFormat="1" ht="12.75" customHeight="1">
      <c r="A85" s="41" t="s">
        <v>157</v>
      </c>
      <c r="B85" s="42">
        <v>150.8281443692018</v>
      </c>
      <c r="C85" s="42">
        <v>125.963096</v>
      </c>
      <c r="D85" s="42">
        <v>161.8157</v>
      </c>
      <c r="E85" s="42">
        <v>181.2786631793538</v>
      </c>
      <c r="F85" s="42" t="s">
        <v>261</v>
      </c>
      <c r="G85" s="155">
        <v>0.11326235139274761</v>
      </c>
      <c r="H85" s="42" t="s">
        <v>0</v>
      </c>
      <c r="I85" s="42" t="s">
        <v>0</v>
      </c>
      <c r="J85" s="42" t="s">
        <v>0</v>
      </c>
      <c r="K85" s="185" t="s">
        <v>261</v>
      </c>
      <c r="L85" s="43" t="s">
        <v>158</v>
      </c>
    </row>
    <row r="86" spans="1:12" s="5" customFormat="1" ht="12.75" customHeight="1">
      <c r="A86" s="41" t="s">
        <v>159</v>
      </c>
      <c r="B86" s="42">
        <v>2.790695584786966</v>
      </c>
      <c r="C86" s="42">
        <v>2.457448</v>
      </c>
      <c r="D86" s="42">
        <v>4.226972</v>
      </c>
      <c r="E86" s="42">
        <v>2.3198307229382036</v>
      </c>
      <c r="F86" s="42" t="s">
        <v>261</v>
      </c>
      <c r="G86" s="155" t="s">
        <v>0</v>
      </c>
      <c r="H86" s="42" t="s">
        <v>0</v>
      </c>
      <c r="I86" s="42" t="s">
        <v>0</v>
      </c>
      <c r="J86" s="42" t="s">
        <v>0</v>
      </c>
      <c r="K86" s="185" t="s">
        <v>261</v>
      </c>
      <c r="L86" s="43" t="s">
        <v>160</v>
      </c>
    </row>
    <row r="87" spans="1:12" s="5" customFormat="1" ht="12.75" customHeight="1">
      <c r="A87" s="41" t="s">
        <v>161</v>
      </c>
      <c r="B87" s="42">
        <v>13.171117382539071</v>
      </c>
      <c r="C87" s="42">
        <v>12.352331</v>
      </c>
      <c r="D87" s="42">
        <v>15.112183</v>
      </c>
      <c r="E87" s="42">
        <v>17.086134125680186</v>
      </c>
      <c r="F87" s="42" t="s">
        <v>261</v>
      </c>
      <c r="G87" s="155" t="s">
        <v>0</v>
      </c>
      <c r="H87" s="42" t="s">
        <v>0</v>
      </c>
      <c r="I87" s="42" t="s">
        <v>0</v>
      </c>
      <c r="J87" s="42" t="s">
        <v>0</v>
      </c>
      <c r="K87" s="185" t="s">
        <v>261</v>
      </c>
      <c r="L87" s="43" t="s">
        <v>162</v>
      </c>
    </row>
    <row r="88" spans="1:12" s="5" customFormat="1" ht="12.75" customHeight="1">
      <c r="A88" s="41" t="s">
        <v>163</v>
      </c>
      <c r="B88" s="42">
        <v>7.170331776467025</v>
      </c>
      <c r="C88" s="42" t="s">
        <v>0</v>
      </c>
      <c r="D88" s="42">
        <v>0.293257</v>
      </c>
      <c r="E88" s="42">
        <v>0.1610213636078618</v>
      </c>
      <c r="F88" s="42" t="s">
        <v>261</v>
      </c>
      <c r="G88" s="155">
        <v>0.05258432057623652</v>
      </c>
      <c r="H88" s="42" t="s">
        <v>0</v>
      </c>
      <c r="I88" s="42">
        <v>0.05124</v>
      </c>
      <c r="J88" s="42" t="s">
        <v>0</v>
      </c>
      <c r="K88" s="185" t="s">
        <v>261</v>
      </c>
      <c r="L88" s="43" t="s">
        <v>164</v>
      </c>
    </row>
    <row r="89" spans="1:12" s="5" customFormat="1" ht="12.75" customHeight="1">
      <c r="A89" s="41" t="s">
        <v>165</v>
      </c>
      <c r="B89" s="42">
        <v>13.498580687917185</v>
      </c>
      <c r="C89" s="42">
        <v>27.696966</v>
      </c>
      <c r="D89" s="42">
        <v>50.511955</v>
      </c>
      <c r="E89" s="42">
        <v>29.657385939818372</v>
      </c>
      <c r="F89" s="42" t="s">
        <v>261</v>
      </c>
      <c r="G89" s="155" t="s">
        <v>0</v>
      </c>
      <c r="H89" s="42" t="s">
        <v>0</v>
      </c>
      <c r="I89" s="42" t="s">
        <v>0</v>
      </c>
      <c r="J89" s="42">
        <v>0.25893903256063255</v>
      </c>
      <c r="K89" s="185" t="s">
        <v>261</v>
      </c>
      <c r="L89" s="43" t="s">
        <v>166</v>
      </c>
    </row>
    <row r="90" spans="1:12" ht="12.75" customHeight="1">
      <c r="A90" s="41" t="s">
        <v>167</v>
      </c>
      <c r="B90" s="42" t="s">
        <v>0</v>
      </c>
      <c r="C90" s="42">
        <v>0.051177</v>
      </c>
      <c r="D90" s="42">
        <v>0.312881</v>
      </c>
      <c r="E90" s="42">
        <v>0.05599193260380898</v>
      </c>
      <c r="F90" s="42" t="s">
        <v>261</v>
      </c>
      <c r="G90" s="155" t="s">
        <v>0</v>
      </c>
      <c r="H90" s="42" t="s">
        <v>0</v>
      </c>
      <c r="I90" s="42" t="s">
        <v>0</v>
      </c>
      <c r="J90" s="42" t="s">
        <v>0</v>
      </c>
      <c r="K90" s="185" t="s">
        <v>261</v>
      </c>
      <c r="L90" s="43" t="s">
        <v>168</v>
      </c>
    </row>
    <row r="91" spans="1:12" s="16" customFormat="1" ht="12.75" customHeight="1">
      <c r="A91" s="44" t="s">
        <v>169</v>
      </c>
      <c r="B91" s="42">
        <v>2.4398767308662324</v>
      </c>
      <c r="C91" s="42">
        <v>1.947803</v>
      </c>
      <c r="D91" s="42">
        <v>1.912288</v>
      </c>
      <c r="E91" s="42">
        <v>4.3278362265665455</v>
      </c>
      <c r="F91" s="42" t="s">
        <v>261</v>
      </c>
      <c r="G91" s="155" t="s">
        <v>0</v>
      </c>
      <c r="H91" s="42" t="s">
        <v>0</v>
      </c>
      <c r="I91" s="42" t="s">
        <v>0</v>
      </c>
      <c r="J91" s="42" t="s">
        <v>0</v>
      </c>
      <c r="K91" s="185" t="s">
        <v>261</v>
      </c>
      <c r="L91" s="43" t="s">
        <v>170</v>
      </c>
    </row>
    <row r="92" spans="1:12" s="16" customFormat="1" ht="12.75" customHeight="1" thickBot="1">
      <c r="A92" s="44" t="s">
        <v>70</v>
      </c>
      <c r="B92" s="93">
        <v>2270.9198863351203</v>
      </c>
      <c r="C92" s="93">
        <v>2771.506696</v>
      </c>
      <c r="D92" s="93">
        <v>2651.185357</v>
      </c>
      <c r="E92" s="93">
        <v>2877.0333137810617</v>
      </c>
      <c r="F92" s="93" t="s">
        <v>261</v>
      </c>
      <c r="G92" s="155">
        <v>455.14123799672177</v>
      </c>
      <c r="H92" s="42">
        <v>499.438743</v>
      </c>
      <c r="I92" s="42">
        <v>453.494351</v>
      </c>
      <c r="J92" s="42">
        <v>488.39561999199304</v>
      </c>
      <c r="K92" s="185" t="s">
        <v>261</v>
      </c>
      <c r="L92" s="45" t="s">
        <v>71</v>
      </c>
    </row>
    <row r="93" spans="1:12" s="16" customFormat="1" ht="19.5" thickBot="1">
      <c r="A93" s="17" t="s">
        <v>171</v>
      </c>
      <c r="B93" s="18">
        <v>2.5912648793609265</v>
      </c>
      <c r="C93" s="18">
        <v>4.417513</v>
      </c>
      <c r="D93" s="18">
        <v>29.307175</v>
      </c>
      <c r="E93" s="18">
        <v>6.815758261465342</v>
      </c>
      <c r="F93" s="18" t="s">
        <v>261</v>
      </c>
      <c r="G93" s="140">
        <v>1.229273256303651</v>
      </c>
      <c r="H93" s="18">
        <v>0.835115</v>
      </c>
      <c r="I93" s="18">
        <v>12.057163</v>
      </c>
      <c r="J93" s="18">
        <v>7.229586761356024</v>
      </c>
      <c r="K93" s="177" t="s">
        <v>261</v>
      </c>
      <c r="L93" s="65" t="s">
        <v>172</v>
      </c>
    </row>
    <row r="94" spans="1:12" ht="26.25" customHeight="1" thickBot="1">
      <c r="A94" s="69" t="s">
        <v>173</v>
      </c>
      <c r="B94" s="33">
        <v>0.4462142764068907</v>
      </c>
      <c r="C94" s="33">
        <v>0.319112</v>
      </c>
      <c r="D94" s="33">
        <v>0.516024</v>
      </c>
      <c r="E94" s="33">
        <v>0.3655012406313282</v>
      </c>
      <c r="F94" s="33" t="s">
        <v>261</v>
      </c>
      <c r="G94" s="95" t="s">
        <v>0</v>
      </c>
      <c r="H94" s="33" t="s">
        <v>0</v>
      </c>
      <c r="I94" s="33" t="s">
        <v>0</v>
      </c>
      <c r="J94" s="33" t="s">
        <v>0</v>
      </c>
      <c r="K94" s="67" t="s">
        <v>261</v>
      </c>
      <c r="L94" s="96" t="s">
        <v>174</v>
      </c>
    </row>
    <row r="95" spans="1:12" ht="15" thickBot="1">
      <c r="A95" s="97" t="s">
        <v>100</v>
      </c>
      <c r="B95" s="60">
        <v>2.1450506029540355</v>
      </c>
      <c r="C95" s="60">
        <v>4.098401</v>
      </c>
      <c r="D95" s="60">
        <v>28.791151</v>
      </c>
      <c r="E95" s="60">
        <v>6.450257020834014</v>
      </c>
      <c r="F95" s="60" t="s">
        <v>261</v>
      </c>
      <c r="G95" s="158">
        <v>1.229273256303651</v>
      </c>
      <c r="H95" s="60">
        <v>0.835115</v>
      </c>
      <c r="I95" s="60">
        <v>12.055335</v>
      </c>
      <c r="J95" s="60">
        <v>7.218411630711511</v>
      </c>
      <c r="K95" s="188" t="s">
        <v>261</v>
      </c>
      <c r="L95" s="79" t="s">
        <v>125</v>
      </c>
    </row>
    <row r="96" spans="1:12" ht="12.75">
      <c r="A96" s="98" t="s">
        <v>252</v>
      </c>
      <c r="B96" s="22">
        <v>0.6867909395913067</v>
      </c>
      <c r="C96" s="22">
        <v>0.473839</v>
      </c>
      <c r="D96" s="22">
        <v>0.162554</v>
      </c>
      <c r="E96" s="22">
        <v>0.8039197828501761</v>
      </c>
      <c r="F96" s="22" t="s">
        <v>261</v>
      </c>
      <c r="G96" s="171">
        <v>0.992429115540771</v>
      </c>
      <c r="H96" s="22">
        <v>0.795228</v>
      </c>
      <c r="I96" s="22">
        <v>8.936738</v>
      </c>
      <c r="J96" s="22">
        <v>7.21002572691947</v>
      </c>
      <c r="K96" s="202" t="s">
        <v>261</v>
      </c>
      <c r="L96" s="85" t="s">
        <v>253</v>
      </c>
    </row>
    <row r="97" spans="1:12" ht="12.75">
      <c r="A97" s="41" t="s">
        <v>177</v>
      </c>
      <c r="B97" s="42" t="s">
        <v>0</v>
      </c>
      <c r="C97" s="42" t="s">
        <v>0</v>
      </c>
      <c r="D97" s="42" t="s">
        <v>0</v>
      </c>
      <c r="E97" s="42" t="s">
        <v>0</v>
      </c>
      <c r="F97" s="42" t="s">
        <v>261</v>
      </c>
      <c r="G97" s="155">
        <v>0.992429115540771</v>
      </c>
      <c r="H97" s="42">
        <v>0.782028</v>
      </c>
      <c r="I97" s="42">
        <v>8.887406</v>
      </c>
      <c r="J97" s="42">
        <v>7.151024788958863</v>
      </c>
      <c r="K97" s="185" t="s">
        <v>261</v>
      </c>
      <c r="L97" s="43" t="s">
        <v>178</v>
      </c>
    </row>
    <row r="98" spans="1:12" ht="12.75">
      <c r="A98" s="41" t="s">
        <v>179</v>
      </c>
      <c r="B98" s="42" t="s">
        <v>0</v>
      </c>
      <c r="C98" s="42" t="s">
        <v>0</v>
      </c>
      <c r="D98" s="42" t="s">
        <v>0</v>
      </c>
      <c r="E98" s="42" t="s">
        <v>0</v>
      </c>
      <c r="F98" s="42" t="s">
        <v>261</v>
      </c>
      <c r="G98" s="155" t="s">
        <v>0</v>
      </c>
      <c r="H98" s="42" t="s">
        <v>0</v>
      </c>
      <c r="I98" s="42" t="s">
        <v>0</v>
      </c>
      <c r="J98" s="42" t="s">
        <v>0</v>
      </c>
      <c r="K98" s="185" t="s">
        <v>261</v>
      </c>
      <c r="L98" s="43" t="s">
        <v>180</v>
      </c>
    </row>
    <row r="99" spans="1:12" ht="12.75">
      <c r="A99" s="41" t="s">
        <v>181</v>
      </c>
      <c r="B99" s="42">
        <v>0.3701823299358556</v>
      </c>
      <c r="C99" s="42">
        <v>0.254167</v>
      </c>
      <c r="D99" s="42">
        <v>0.066431</v>
      </c>
      <c r="E99" s="42">
        <v>0.21899472568858444</v>
      </c>
      <c r="F99" s="42" t="s">
        <v>261</v>
      </c>
      <c r="G99" s="155" t="s">
        <v>0</v>
      </c>
      <c r="H99" s="42" t="s">
        <v>0</v>
      </c>
      <c r="I99" s="42" t="s">
        <v>0</v>
      </c>
      <c r="J99" s="42" t="s">
        <v>0</v>
      </c>
      <c r="K99" s="185" t="s">
        <v>261</v>
      </c>
      <c r="L99" s="43" t="s">
        <v>182</v>
      </c>
    </row>
    <row r="100" spans="1:12" ht="12.75">
      <c r="A100" s="41" t="s">
        <v>183</v>
      </c>
      <c r="B100" s="42">
        <v>0.10737415680774054</v>
      </c>
      <c r="C100" s="42">
        <v>0.064519</v>
      </c>
      <c r="D100" s="42">
        <v>0.096123</v>
      </c>
      <c r="E100" s="42">
        <v>0.5849250571615916</v>
      </c>
      <c r="F100" s="42" t="s">
        <v>261</v>
      </c>
      <c r="G100" s="155" t="s">
        <v>0</v>
      </c>
      <c r="H100" s="42" t="s">
        <v>0</v>
      </c>
      <c r="I100" s="42" t="s">
        <v>0</v>
      </c>
      <c r="J100" s="42" t="s">
        <v>0</v>
      </c>
      <c r="K100" s="185" t="s">
        <v>261</v>
      </c>
      <c r="L100" s="43" t="s">
        <v>184</v>
      </c>
    </row>
    <row r="101" spans="1:12" ht="12.75">
      <c r="A101" s="41" t="s">
        <v>70</v>
      </c>
      <c r="B101" s="42">
        <v>0.20923445284771058</v>
      </c>
      <c r="C101" s="42">
        <v>0.155153</v>
      </c>
      <c r="D101" s="42" t="s">
        <v>0</v>
      </c>
      <c r="E101" s="42" t="s">
        <v>0</v>
      </c>
      <c r="F101" s="42" t="s">
        <v>261</v>
      </c>
      <c r="G101" s="155" t="s">
        <v>0</v>
      </c>
      <c r="H101" s="42" t="s">
        <v>0</v>
      </c>
      <c r="I101" s="42" t="s">
        <v>0</v>
      </c>
      <c r="J101" s="42" t="s">
        <v>0</v>
      </c>
      <c r="K101" s="185" t="s">
        <v>261</v>
      </c>
      <c r="L101" s="43" t="s">
        <v>71</v>
      </c>
    </row>
    <row r="102" spans="1:12" ht="25.5">
      <c r="A102" s="99" t="s">
        <v>185</v>
      </c>
      <c r="B102" s="70" t="s">
        <v>0</v>
      </c>
      <c r="C102" s="70">
        <v>0.202347</v>
      </c>
      <c r="D102" s="70">
        <v>0.685729</v>
      </c>
      <c r="E102" s="70">
        <v>0.44004726492021556</v>
      </c>
      <c r="F102" s="70" t="s">
        <v>261</v>
      </c>
      <c r="G102" s="160" t="s">
        <v>0</v>
      </c>
      <c r="H102" s="70" t="s">
        <v>0</v>
      </c>
      <c r="I102" s="70" t="s">
        <v>0</v>
      </c>
      <c r="J102" s="70" t="s">
        <v>0</v>
      </c>
      <c r="K102" s="190" t="s">
        <v>261</v>
      </c>
      <c r="L102" s="100" t="s">
        <v>186</v>
      </c>
    </row>
    <row r="103" spans="1:12" ht="25.5">
      <c r="A103" s="99" t="s">
        <v>187</v>
      </c>
      <c r="B103" s="54">
        <v>0.08171998655710058</v>
      </c>
      <c r="C103" s="54">
        <v>1.759202</v>
      </c>
      <c r="D103" s="54">
        <v>1.076616</v>
      </c>
      <c r="E103" s="54">
        <v>1.1177264316369042</v>
      </c>
      <c r="F103" s="54" t="s">
        <v>261</v>
      </c>
      <c r="G103" s="160">
        <v>0.2368437400196794</v>
      </c>
      <c r="H103" s="70" t="s">
        <v>0</v>
      </c>
      <c r="I103" s="70" t="s">
        <v>0</v>
      </c>
      <c r="J103" s="70" t="s">
        <v>0</v>
      </c>
      <c r="K103" s="190" t="s">
        <v>261</v>
      </c>
      <c r="L103" s="100" t="s">
        <v>188</v>
      </c>
    </row>
    <row r="104" spans="1:12" ht="13.5" thickBot="1">
      <c r="A104" s="55" t="s">
        <v>189</v>
      </c>
      <c r="B104" s="56">
        <v>1.3457725413524444</v>
      </c>
      <c r="C104" s="56">
        <v>1.663013</v>
      </c>
      <c r="D104" s="56">
        <v>26.866252</v>
      </c>
      <c r="E104" s="56">
        <v>4.088563541426718</v>
      </c>
      <c r="F104" s="56" t="s">
        <v>261</v>
      </c>
      <c r="G104" s="203" t="s">
        <v>0</v>
      </c>
      <c r="H104" s="56" t="s">
        <v>0</v>
      </c>
      <c r="I104" s="56">
        <v>3.118597</v>
      </c>
      <c r="J104" s="56" t="s">
        <v>0</v>
      </c>
      <c r="K104" s="204" t="s">
        <v>261</v>
      </c>
      <c r="L104" s="58" t="s">
        <v>190</v>
      </c>
    </row>
    <row r="105" spans="1:12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234</v>
      </c>
    </row>
    <row r="106" spans="1:12" s="106" customFormat="1" ht="12.75">
      <c r="A106" s="107" t="s">
        <v>255</v>
      </c>
      <c r="B106" s="103"/>
      <c r="C106" s="102"/>
      <c r="D106" s="102"/>
      <c r="E106" s="102"/>
      <c r="F106" s="102"/>
      <c r="G106" s="103"/>
      <c r="H106" s="103"/>
      <c r="I106" s="103"/>
      <c r="J106" s="103"/>
      <c r="K106" s="103"/>
      <c r="L106" s="104" t="s">
        <v>313</v>
      </c>
    </row>
    <row r="107" spans="1:12" s="106" customFormat="1" ht="12.75">
      <c r="A107" s="107" t="s">
        <v>257</v>
      </c>
      <c r="B107" s="103"/>
      <c r="C107" s="102"/>
      <c r="D107" s="102"/>
      <c r="E107" s="102"/>
      <c r="F107" s="102"/>
      <c r="G107" s="103"/>
      <c r="H107" s="103"/>
      <c r="I107" s="103"/>
      <c r="J107" s="103"/>
      <c r="K107" s="103"/>
      <c r="L107" s="104" t="s">
        <v>314</v>
      </c>
    </row>
    <row r="108" spans="1:95" s="106" customFormat="1" ht="12.75">
      <c r="A108" s="107" t="s">
        <v>315</v>
      </c>
      <c r="B108" s="105"/>
      <c r="G108" s="105"/>
      <c r="H108" s="105"/>
      <c r="I108" s="105"/>
      <c r="J108" s="105"/>
      <c r="K108" s="105"/>
      <c r="L108" s="104" t="s">
        <v>316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</row>
    <row r="109" spans="1:12" s="16" customFormat="1" ht="12.75">
      <c r="A109" s="107" t="s">
        <v>317</v>
      </c>
      <c r="B109" s="208"/>
      <c r="C109" s="208"/>
      <c r="D109" s="208"/>
      <c r="E109" s="208"/>
      <c r="F109" s="208"/>
      <c r="G109" s="210"/>
      <c r="H109" s="210"/>
      <c r="I109" s="210"/>
      <c r="J109" s="210"/>
      <c r="K109" s="210"/>
      <c r="L109" s="108" t="s">
        <v>243</v>
      </c>
    </row>
    <row r="110" spans="2:11" ht="12.7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 ht="12.7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 ht="12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 ht="12.7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 ht="12.7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 ht="12.7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 ht="12.7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 ht="12.7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 ht="12.7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 ht="12.7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 ht="12.7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 ht="12.7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 ht="12.7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 ht="12.7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 ht="12.7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 ht="12.7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 ht="12.7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 ht="12.7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 ht="12.7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 ht="12.7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 ht="12.7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 ht="12.7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 ht="12.7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 ht="12.7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 ht="12.7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 ht="12.7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 ht="12.7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 ht="12.7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 ht="12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 ht="12.7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ht="12.7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 ht="12.7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 ht="12.7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 ht="12.7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 ht="12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 ht="12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 ht="12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 ht="12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 ht="12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 ht="12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 ht="12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 ht="12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 ht="12.7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 ht="12.7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 ht="12.7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 ht="12.75"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 ht="12.7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 ht="12.7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 ht="12.75"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 ht="12.75"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 ht="12.75"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 ht="12.75"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 ht="12.75"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 ht="12.75"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 ht="12.75"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 ht="12.75"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 ht="12.75"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 ht="12.75"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 ht="12.75"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 ht="12.75"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 ht="12.75"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 ht="12.75"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 ht="12.75"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 ht="12.75"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 ht="12.75"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 ht="12.75"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 ht="12.75"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 ht="12.75"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 ht="12.7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 ht="12.75"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 ht="12.7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 ht="12.75"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 ht="12.7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 ht="12.75"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</row>
  </sheetData>
  <mergeCells count="3">
    <mergeCell ref="A3:L3"/>
    <mergeCell ref="B4:F4"/>
    <mergeCell ref="G4:K4"/>
  </mergeCells>
  <printOptions horizontalCentered="1" verticalCentered="1"/>
  <pageMargins left="0.5511811023622047" right="0.5511811023622047" top="0" bottom="0" header="0.1968503937007874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P210"/>
  <sheetViews>
    <sheetView zoomScale="87" zoomScaleNormal="87" zoomScaleSheetLayoutView="100" workbookViewId="0" topLeftCell="A115">
      <selection activeCell="A139" sqref="A139"/>
    </sheetView>
  </sheetViews>
  <sheetFormatPr defaultColWidth="9.140625" defaultRowHeight="12.75"/>
  <cols>
    <col min="1" max="1" width="31.57421875" style="109" customWidth="1"/>
    <col min="2" max="10" width="9.140625" style="6" customWidth="1"/>
    <col min="11" max="11" width="9.421875" style="6" bestFit="1" customWidth="1"/>
    <col min="12" max="12" width="31.421875" style="112" customWidth="1"/>
    <col min="13" max="16384" width="9.140625" style="6" customWidth="1"/>
  </cols>
  <sheetData>
    <row r="1" spans="1:12" ht="15.75">
      <c r="A1" s="1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>
      <c r="A2" s="113" t="s">
        <v>353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.75">
      <c r="A3" s="346" t="s">
        <v>346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12" s="16" customFormat="1" ht="15.75" customHeight="1" thickBot="1">
      <c r="A5" s="12"/>
      <c r="B5" s="137">
        <v>2007</v>
      </c>
      <c r="C5" s="137">
        <v>2008</v>
      </c>
      <c r="D5" s="137">
        <v>2009</v>
      </c>
      <c r="E5" s="137">
        <v>2010</v>
      </c>
      <c r="F5" s="220" t="s">
        <v>340</v>
      </c>
      <c r="G5" s="13">
        <v>2007</v>
      </c>
      <c r="H5" s="13">
        <v>2008</v>
      </c>
      <c r="I5" s="13">
        <v>2009</v>
      </c>
      <c r="J5" s="13">
        <v>2010</v>
      </c>
      <c r="K5" s="176" t="s">
        <v>340</v>
      </c>
      <c r="L5" s="14" t="s">
        <v>9</v>
      </c>
    </row>
    <row r="6" spans="1:12" s="16" customFormat="1" ht="19.5" customHeight="1" thickBot="1">
      <c r="A6" s="17" t="s">
        <v>10</v>
      </c>
      <c r="B6" s="18">
        <v>22005.059469567954</v>
      </c>
      <c r="C6" s="18">
        <v>27900.556787868114</v>
      </c>
      <c r="D6" s="18">
        <v>24922.37664078114</v>
      </c>
      <c r="E6" s="18">
        <v>23240.242679629828</v>
      </c>
      <c r="F6" s="177">
        <v>22329.644242961625</v>
      </c>
      <c r="G6" s="18">
        <v>42020.7073434972</v>
      </c>
      <c r="H6" s="18">
        <v>56593.613681611576</v>
      </c>
      <c r="I6" s="18">
        <v>49474.301449473154</v>
      </c>
      <c r="J6" s="18">
        <v>74811.58492922477</v>
      </c>
      <c r="K6" s="177">
        <v>114300.56339219959</v>
      </c>
      <c r="L6" s="19" t="s">
        <v>11</v>
      </c>
    </row>
    <row r="7" spans="1:12" ht="19.5" customHeight="1">
      <c r="A7" s="20" t="s">
        <v>12</v>
      </c>
      <c r="B7" s="21">
        <v>12704.059672985653</v>
      </c>
      <c r="C7" s="21">
        <v>15083.324884748636</v>
      </c>
      <c r="D7" s="21">
        <v>13907.953310825076</v>
      </c>
      <c r="E7" s="21">
        <v>12594.980254633754</v>
      </c>
      <c r="F7" s="178">
        <v>11505.181579933824</v>
      </c>
      <c r="G7" s="21">
        <v>19837.37261615332</v>
      </c>
      <c r="H7" s="21">
        <v>23039.456376352202</v>
      </c>
      <c r="I7" s="21">
        <v>16393.661375980242</v>
      </c>
      <c r="J7" s="21">
        <v>33408.7558946984</v>
      </c>
      <c r="K7" s="178">
        <v>51328.33054936089</v>
      </c>
      <c r="L7" s="23" t="s">
        <v>13</v>
      </c>
    </row>
    <row r="8" spans="1:12" ht="20.1" customHeight="1">
      <c r="A8" s="24" t="s">
        <v>14</v>
      </c>
      <c r="B8" s="25">
        <v>9300.999796582302</v>
      </c>
      <c r="C8" s="25">
        <v>12817.223417638364</v>
      </c>
      <c r="D8" s="25">
        <v>11014.398588879427</v>
      </c>
      <c r="E8" s="25">
        <v>10645.262424996074</v>
      </c>
      <c r="F8" s="179">
        <v>10823.514057291733</v>
      </c>
      <c r="G8" s="25">
        <v>21111.237496105154</v>
      </c>
      <c r="H8" s="25">
        <v>26913.36567684147</v>
      </c>
      <c r="I8" s="25">
        <v>23749.9827683432</v>
      </c>
      <c r="J8" s="25">
        <v>41164.77710807069</v>
      </c>
      <c r="K8" s="179">
        <v>62843.348800521846</v>
      </c>
      <c r="L8" s="26" t="s">
        <v>15</v>
      </c>
    </row>
    <row r="9" spans="1:12" ht="20.1" customHeight="1">
      <c r="A9" s="24" t="s">
        <v>209</v>
      </c>
      <c r="B9" s="25" t="s">
        <v>0</v>
      </c>
      <c r="C9" s="25" t="s">
        <v>0</v>
      </c>
      <c r="D9" s="25" t="s">
        <v>0</v>
      </c>
      <c r="E9" s="25" t="s">
        <v>0</v>
      </c>
      <c r="F9" s="179">
        <v>0.9486057360676999</v>
      </c>
      <c r="G9" s="25">
        <v>19181.59197622389</v>
      </c>
      <c r="H9" s="25">
        <v>25761.049225282797</v>
      </c>
      <c r="I9" s="25">
        <v>14053.26147768997</v>
      </c>
      <c r="J9" s="25">
        <v>20193.64707627496</v>
      </c>
      <c r="K9" s="179">
        <v>26404.78168082355</v>
      </c>
      <c r="L9" s="26" t="s">
        <v>210</v>
      </c>
    </row>
    <row r="10" spans="1:12" ht="20.1" customHeight="1" thickBot="1">
      <c r="A10" s="27" t="s">
        <v>244</v>
      </c>
      <c r="B10" s="21" t="s">
        <v>0</v>
      </c>
      <c r="C10" s="21" t="s">
        <v>0</v>
      </c>
      <c r="D10" s="21" t="s">
        <v>0</v>
      </c>
      <c r="E10" s="21" t="s">
        <v>0</v>
      </c>
      <c r="F10" s="178" t="s">
        <v>0</v>
      </c>
      <c r="G10" s="21">
        <v>1072.09723123873</v>
      </c>
      <c r="H10" s="21">
        <v>6640.791628417914</v>
      </c>
      <c r="I10" s="21">
        <v>9330.657305149709</v>
      </c>
      <c r="J10" s="21">
        <v>238.051926455678</v>
      </c>
      <c r="K10" s="178">
        <v>128.88404231684999</v>
      </c>
      <c r="L10" s="28" t="s">
        <v>303</v>
      </c>
    </row>
    <row r="11" spans="1:12" s="16" customFormat="1" ht="19.5" thickBot="1">
      <c r="A11" s="29" t="s">
        <v>20</v>
      </c>
      <c r="B11" s="30">
        <v>7892.330794444396</v>
      </c>
      <c r="C11" s="30">
        <v>9988.781070783501</v>
      </c>
      <c r="D11" s="30">
        <v>8960.344198247454</v>
      </c>
      <c r="E11" s="30">
        <v>7900.777481789743</v>
      </c>
      <c r="F11" s="182">
        <v>7454.874817012319</v>
      </c>
      <c r="G11" s="30">
        <v>1923.6414685106063</v>
      </c>
      <c r="H11" s="30">
        <v>3164.648222254143</v>
      </c>
      <c r="I11" s="30">
        <v>3973.468944045292</v>
      </c>
      <c r="J11" s="30">
        <v>10096.356104221379</v>
      </c>
      <c r="K11" s="182">
        <v>18227.88371477063</v>
      </c>
      <c r="L11" s="31" t="s">
        <v>21</v>
      </c>
    </row>
    <row r="12" spans="1:12" ht="20.25" customHeight="1" thickBot="1">
      <c r="A12" s="32" t="s">
        <v>213</v>
      </c>
      <c r="B12" s="33">
        <v>7586.235551581388</v>
      </c>
      <c r="C12" s="33">
        <v>9399.554185576819</v>
      </c>
      <c r="D12" s="33">
        <v>8562.945634646263</v>
      </c>
      <c r="E12" s="33">
        <v>7480.157961027651</v>
      </c>
      <c r="F12" s="67">
        <v>6924.114130728389</v>
      </c>
      <c r="G12" s="34">
        <v>1888.775418198482</v>
      </c>
      <c r="H12" s="33">
        <v>2957.471074448162</v>
      </c>
      <c r="I12" s="33">
        <v>3957.982977482457</v>
      </c>
      <c r="J12" s="33">
        <v>10023.28960982896</v>
      </c>
      <c r="K12" s="33">
        <v>18132.804264934966</v>
      </c>
      <c r="L12" s="35" t="s">
        <v>351</v>
      </c>
    </row>
    <row r="13" spans="1:12" ht="15.75" customHeight="1">
      <c r="A13" s="36" t="s">
        <v>24</v>
      </c>
      <c r="B13" s="25">
        <v>7426.362815295642</v>
      </c>
      <c r="C13" s="25">
        <v>9269.89073507416</v>
      </c>
      <c r="D13" s="25">
        <v>8061.643989271648</v>
      </c>
      <c r="E13" s="25">
        <v>7322.672863531113</v>
      </c>
      <c r="F13" s="179">
        <v>6626.005109844169</v>
      </c>
      <c r="G13" s="37">
        <v>1918.1357430280427</v>
      </c>
      <c r="H13" s="37">
        <v>3126.4192908816794</v>
      </c>
      <c r="I13" s="37">
        <v>3029.484206556301</v>
      </c>
      <c r="J13" s="37">
        <v>10053.4151654851</v>
      </c>
      <c r="K13" s="184">
        <v>18182.094110810132</v>
      </c>
      <c r="L13" s="38" t="s">
        <v>215</v>
      </c>
    </row>
    <row r="14" spans="1:12" ht="12.75">
      <c r="A14" s="39" t="s">
        <v>26</v>
      </c>
      <c r="B14" s="21">
        <v>7255.597562392602</v>
      </c>
      <c r="C14" s="21">
        <v>8920.45329365574</v>
      </c>
      <c r="D14" s="21">
        <v>7771.908901818802</v>
      </c>
      <c r="E14" s="21">
        <v>7045.732445562028</v>
      </c>
      <c r="F14" s="178">
        <v>6314.046464346656</v>
      </c>
      <c r="G14" s="21">
        <v>1884.6411152902447</v>
      </c>
      <c r="H14" s="21">
        <v>2932.421741409242</v>
      </c>
      <c r="I14" s="21">
        <v>3020.534848149215</v>
      </c>
      <c r="J14" s="21">
        <v>10005.534139558256</v>
      </c>
      <c r="K14" s="178">
        <v>18119.1028566704</v>
      </c>
      <c r="L14" s="40" t="s">
        <v>27</v>
      </c>
    </row>
    <row r="15" spans="1:12" ht="12.75">
      <c r="A15" s="41" t="s">
        <v>28</v>
      </c>
      <c r="B15" s="42">
        <v>119.78733027367639</v>
      </c>
      <c r="C15" s="42">
        <v>174.54056223834257</v>
      </c>
      <c r="D15" s="42">
        <v>143.207399553478</v>
      </c>
      <c r="E15" s="42">
        <v>136.56950422704847</v>
      </c>
      <c r="F15" s="185">
        <v>143.105996655532</v>
      </c>
      <c r="G15" s="42">
        <v>0.21776280589539998</v>
      </c>
      <c r="H15" s="42">
        <v>0.13888232554809996</v>
      </c>
      <c r="I15" s="42">
        <v>1.3424962608681998</v>
      </c>
      <c r="J15" s="42">
        <v>2.5115420749784896</v>
      </c>
      <c r="K15" s="185">
        <v>9.2901136306127</v>
      </c>
      <c r="L15" s="43" t="s">
        <v>29</v>
      </c>
    </row>
    <row r="16" spans="1:12" ht="12.75">
      <c r="A16" s="41" t="s">
        <v>30</v>
      </c>
      <c r="B16" s="42">
        <v>215.3735592158991</v>
      </c>
      <c r="C16" s="42">
        <v>227.4902670784811</v>
      </c>
      <c r="D16" s="42">
        <v>271.28470768265055</v>
      </c>
      <c r="E16" s="42">
        <v>269.2871139966072</v>
      </c>
      <c r="F16" s="185">
        <v>193.18166138720616</v>
      </c>
      <c r="G16" s="42">
        <v>602.9045923465623</v>
      </c>
      <c r="H16" s="42">
        <v>1369.3844528206635</v>
      </c>
      <c r="I16" s="42">
        <v>1323.7376857949398</v>
      </c>
      <c r="J16" s="42">
        <v>1333.9855950427598</v>
      </c>
      <c r="K16" s="185">
        <v>1974.967558942914</v>
      </c>
      <c r="L16" s="43" t="s">
        <v>31</v>
      </c>
    </row>
    <row r="17" spans="1:12" ht="12.75">
      <c r="A17" s="41" t="s">
        <v>32</v>
      </c>
      <c r="B17" s="42">
        <v>70.77529661086719</v>
      </c>
      <c r="C17" s="42">
        <v>95.09785478683712</v>
      </c>
      <c r="D17" s="42">
        <v>123.04047602627156</v>
      </c>
      <c r="E17" s="42">
        <v>103.94152742286286</v>
      </c>
      <c r="F17" s="185">
        <v>79.982004732754</v>
      </c>
      <c r="G17" s="42">
        <v>1.4394268209022998</v>
      </c>
      <c r="H17" s="42">
        <v>0.7305453591200999</v>
      </c>
      <c r="I17" s="42">
        <v>22.764800998392</v>
      </c>
      <c r="J17" s="42">
        <v>6.2118036708558</v>
      </c>
      <c r="K17" s="185">
        <v>86.1438748249868</v>
      </c>
      <c r="L17" s="43" t="s">
        <v>305</v>
      </c>
    </row>
    <row r="18" spans="1:12" ht="12.75">
      <c r="A18" s="41" t="s">
        <v>34</v>
      </c>
      <c r="B18" s="42">
        <v>167.38727496765438</v>
      </c>
      <c r="C18" s="42">
        <v>180.79098620532477</v>
      </c>
      <c r="D18" s="42">
        <v>113.73323252410701</v>
      </c>
      <c r="E18" s="42">
        <v>82.22454969122641</v>
      </c>
      <c r="F18" s="185">
        <v>54.64858224714</v>
      </c>
      <c r="G18" s="42">
        <v>0.1221569499645</v>
      </c>
      <c r="H18" s="42">
        <v>9.9506002847438</v>
      </c>
      <c r="I18" s="42">
        <v>3.2940005541866992</v>
      </c>
      <c r="J18" s="42">
        <v>7.391056786078099</v>
      </c>
      <c r="K18" s="185">
        <v>12.2158192128722</v>
      </c>
      <c r="L18" s="43" t="s">
        <v>35</v>
      </c>
    </row>
    <row r="19" spans="1:12" ht="12.75">
      <c r="A19" s="41" t="s">
        <v>36</v>
      </c>
      <c r="B19" s="42">
        <v>791.7475123587003</v>
      </c>
      <c r="C19" s="42">
        <v>1025.8092836711533</v>
      </c>
      <c r="D19" s="42">
        <v>1231.8723741895797</v>
      </c>
      <c r="E19" s="42">
        <v>1106.0473581716935</v>
      </c>
      <c r="F19" s="185">
        <v>748.3084697365015</v>
      </c>
      <c r="G19" s="42">
        <v>42.034215973332294</v>
      </c>
      <c r="H19" s="42">
        <v>75.47850212741291</v>
      </c>
      <c r="I19" s="42">
        <v>44.676511156291525</v>
      </c>
      <c r="J19" s="42">
        <v>1176.4173340823188</v>
      </c>
      <c r="K19" s="185">
        <v>1731.2983236321747</v>
      </c>
      <c r="L19" s="43" t="s">
        <v>37</v>
      </c>
    </row>
    <row r="20" spans="1:12" ht="12.75">
      <c r="A20" s="41" t="s">
        <v>38</v>
      </c>
      <c r="B20" s="42">
        <v>1705.9344776480107</v>
      </c>
      <c r="C20" s="42">
        <v>2342.6382355335177</v>
      </c>
      <c r="D20" s="42">
        <v>1876.1914212687213</v>
      </c>
      <c r="E20" s="42">
        <v>1684.0287390351195</v>
      </c>
      <c r="F20" s="185">
        <v>1550.8242050801766</v>
      </c>
      <c r="G20" s="42">
        <v>16.1310302016946</v>
      </c>
      <c r="H20" s="42">
        <v>13.464803824158896</v>
      </c>
      <c r="I20" s="42">
        <v>51.31708169631608</v>
      </c>
      <c r="J20" s="42">
        <v>68.83092793753198</v>
      </c>
      <c r="K20" s="185">
        <v>81.80591593041008</v>
      </c>
      <c r="L20" s="43" t="s">
        <v>318</v>
      </c>
    </row>
    <row r="21" spans="1:12" ht="12.75">
      <c r="A21" s="41" t="s">
        <v>40</v>
      </c>
      <c r="B21" s="42">
        <v>8.5412166673889</v>
      </c>
      <c r="C21" s="42">
        <v>12.577959010250908</v>
      </c>
      <c r="D21" s="42">
        <v>18.717987105928696</v>
      </c>
      <c r="E21" s="42">
        <v>19.73257148779861</v>
      </c>
      <c r="F21" s="185">
        <v>12.609567161044602</v>
      </c>
      <c r="G21" s="42">
        <v>7.224274225159699</v>
      </c>
      <c r="H21" s="42">
        <v>0.08247491030229999</v>
      </c>
      <c r="I21" s="42">
        <v>11.6470493697596</v>
      </c>
      <c r="J21" s="42">
        <v>20.947975675358098</v>
      </c>
      <c r="K21" s="185">
        <v>120.59024601490829</v>
      </c>
      <c r="L21" s="43" t="s">
        <v>41</v>
      </c>
    </row>
    <row r="22" spans="1:12" ht="12.75">
      <c r="A22" s="41" t="s">
        <v>42</v>
      </c>
      <c r="B22" s="42">
        <v>60.4379760153078</v>
      </c>
      <c r="C22" s="42">
        <v>100.48699263775457</v>
      </c>
      <c r="D22" s="42">
        <v>72.0017700932109</v>
      </c>
      <c r="E22" s="42">
        <v>76.49552946146575</v>
      </c>
      <c r="F22" s="185">
        <v>93.13876028329899</v>
      </c>
      <c r="G22" s="42">
        <v>1.5667104606927</v>
      </c>
      <c r="H22" s="42">
        <v>0.2524264680342</v>
      </c>
      <c r="I22" s="42">
        <v>3.5312799430142996</v>
      </c>
      <c r="J22" s="42">
        <v>3.6057027972411992</v>
      </c>
      <c r="K22" s="185">
        <v>6.816228998111299</v>
      </c>
      <c r="L22" s="43" t="s">
        <v>319</v>
      </c>
    </row>
    <row r="23" spans="1:12" ht="12.75">
      <c r="A23" s="41" t="s">
        <v>44</v>
      </c>
      <c r="B23" s="42">
        <v>2260.800760222384</v>
      </c>
      <c r="C23" s="42">
        <v>2053.2231437454907</v>
      </c>
      <c r="D23" s="42">
        <v>1865.5993037583194</v>
      </c>
      <c r="E23" s="42">
        <v>1510.6543886052802</v>
      </c>
      <c r="F23" s="185">
        <v>1275.9246820627825</v>
      </c>
      <c r="G23" s="42">
        <v>54.62165274275169</v>
      </c>
      <c r="H23" s="42">
        <v>5.268530309470402</v>
      </c>
      <c r="I23" s="42">
        <v>50.0150319388081</v>
      </c>
      <c r="J23" s="42">
        <v>93.6726416354058</v>
      </c>
      <c r="K23" s="185">
        <v>121.4087501918391</v>
      </c>
      <c r="L23" s="43" t="s">
        <v>320</v>
      </c>
    </row>
    <row r="24" spans="1:12" ht="12.75">
      <c r="A24" s="44" t="s">
        <v>46</v>
      </c>
      <c r="B24" s="42">
        <v>2.8513085279268995</v>
      </c>
      <c r="C24" s="42">
        <v>7.378299643582098</v>
      </c>
      <c r="D24" s="42">
        <v>4.6760412616912</v>
      </c>
      <c r="E24" s="42">
        <v>3.8169626781014028</v>
      </c>
      <c r="F24" s="185">
        <v>4.4844215125915</v>
      </c>
      <c r="G24" s="42">
        <v>0.07954767588879999</v>
      </c>
      <c r="H24" s="42">
        <v>0.2699351345627</v>
      </c>
      <c r="I24" s="42">
        <v>0.209612176696</v>
      </c>
      <c r="J24" s="42">
        <v>0.1802325889582</v>
      </c>
      <c r="K24" s="185">
        <v>0.2535456273933</v>
      </c>
      <c r="L24" s="45" t="s">
        <v>309</v>
      </c>
    </row>
    <row r="25" spans="1:12" ht="12.75">
      <c r="A25" s="41" t="s">
        <v>48</v>
      </c>
      <c r="B25" s="42">
        <v>341.3860684234489</v>
      </c>
      <c r="C25" s="42">
        <v>599.345164870792</v>
      </c>
      <c r="D25" s="42">
        <v>380.1483393071063</v>
      </c>
      <c r="E25" s="42">
        <v>364.3575456367752</v>
      </c>
      <c r="F25" s="185">
        <v>333.5199230236794</v>
      </c>
      <c r="G25" s="42">
        <v>137.51397390296637</v>
      </c>
      <c r="H25" s="42">
        <v>29.550906371242995</v>
      </c>
      <c r="I25" s="42">
        <v>79.1472104130002</v>
      </c>
      <c r="J25" s="42">
        <v>509.27645411396446</v>
      </c>
      <c r="K25" s="185">
        <v>1432.1123785630884</v>
      </c>
      <c r="L25" s="43" t="s">
        <v>49</v>
      </c>
    </row>
    <row r="26" spans="1:12" ht="12.75">
      <c r="A26" s="41" t="s">
        <v>50</v>
      </c>
      <c r="B26" s="42">
        <v>26.485911618525698</v>
      </c>
      <c r="C26" s="42">
        <v>32.89075663710808</v>
      </c>
      <c r="D26" s="42">
        <v>23.73967723300782</v>
      </c>
      <c r="E26" s="42">
        <v>24.914061879878524</v>
      </c>
      <c r="F26" s="185">
        <v>35.4042122414273</v>
      </c>
      <c r="G26" s="42">
        <v>5.6519122853951</v>
      </c>
      <c r="H26" s="42">
        <v>0.08390867397359998</v>
      </c>
      <c r="I26" s="42">
        <v>0.9594768488718</v>
      </c>
      <c r="J26" s="42">
        <v>3.7081020804565994</v>
      </c>
      <c r="K26" s="185">
        <v>167.21329848355208</v>
      </c>
      <c r="L26" s="43" t="s">
        <v>51</v>
      </c>
    </row>
    <row r="27" spans="1:12" ht="12.75">
      <c r="A27" s="41" t="s">
        <v>52</v>
      </c>
      <c r="B27" s="42">
        <v>241.55508604964598</v>
      </c>
      <c r="C27" s="42">
        <v>441.65061476266453</v>
      </c>
      <c r="D27" s="42">
        <v>297.340086969774</v>
      </c>
      <c r="E27" s="42">
        <v>254.84135923170268</v>
      </c>
      <c r="F27" s="185">
        <v>299.2159031530377</v>
      </c>
      <c r="G27" s="42">
        <v>936.8244119351574</v>
      </c>
      <c r="H27" s="42">
        <v>1357.1880309469143</v>
      </c>
      <c r="I27" s="42">
        <v>769.4300966431146</v>
      </c>
      <c r="J27" s="42">
        <v>3225.191008333966</v>
      </c>
      <c r="K27" s="185">
        <v>4340.773317316356</v>
      </c>
      <c r="L27" s="43" t="s">
        <v>310</v>
      </c>
    </row>
    <row r="28" spans="1:12" ht="12.75">
      <c r="A28" s="41" t="s">
        <v>54</v>
      </c>
      <c r="B28" s="42">
        <v>206.96443120226408</v>
      </c>
      <c r="C28" s="42">
        <v>315.1365460273412</v>
      </c>
      <c r="D28" s="42">
        <v>217.06837859431292</v>
      </c>
      <c r="E28" s="42">
        <v>225.19859861575833</v>
      </c>
      <c r="F28" s="185">
        <v>384.0923347415624</v>
      </c>
      <c r="G28" s="42">
        <v>1.1754137469885</v>
      </c>
      <c r="H28" s="42">
        <v>1.2159877635309</v>
      </c>
      <c r="I28" s="42">
        <v>3.8979052571029995</v>
      </c>
      <c r="J28" s="42">
        <v>18.0185586693731</v>
      </c>
      <c r="K28" s="185">
        <v>25.904118578890493</v>
      </c>
      <c r="L28" s="43" t="s">
        <v>55</v>
      </c>
    </row>
    <row r="29" spans="1:12" s="16" customFormat="1" ht="25.5">
      <c r="A29" s="46" t="s">
        <v>284</v>
      </c>
      <c r="B29" s="42">
        <v>1035.5693525909026</v>
      </c>
      <c r="C29" s="42">
        <v>1311.3966268070976</v>
      </c>
      <c r="D29" s="42">
        <v>1133.2877062506436</v>
      </c>
      <c r="E29" s="42">
        <v>1183.6226354207097</v>
      </c>
      <c r="F29" s="185">
        <v>1105.6057403279208</v>
      </c>
      <c r="G29" s="42">
        <v>77.13403321689303</v>
      </c>
      <c r="H29" s="42">
        <v>69.36175408956278</v>
      </c>
      <c r="I29" s="42">
        <v>654.5646090978533</v>
      </c>
      <c r="J29" s="42">
        <v>3535.58520406901</v>
      </c>
      <c r="K29" s="185">
        <v>8008.3093667222965</v>
      </c>
      <c r="L29" s="47" t="s">
        <v>321</v>
      </c>
    </row>
    <row r="30" spans="1:12" ht="14.25">
      <c r="A30" s="48" t="s">
        <v>58</v>
      </c>
      <c r="B30" s="21">
        <v>170.7652529030404</v>
      </c>
      <c r="C30" s="21">
        <v>349.43744141841864</v>
      </c>
      <c r="D30" s="21">
        <v>289.7350874528452</v>
      </c>
      <c r="E30" s="21">
        <v>276.94041796908454</v>
      </c>
      <c r="F30" s="178">
        <v>311.9586454975132</v>
      </c>
      <c r="G30" s="21">
        <v>33.4946277377981</v>
      </c>
      <c r="H30" s="21">
        <v>193.99754947243767</v>
      </c>
      <c r="I30" s="21">
        <v>8.949358407086299</v>
      </c>
      <c r="J30" s="21">
        <v>47.8810259268437</v>
      </c>
      <c r="K30" s="178">
        <v>62.99125413972739</v>
      </c>
      <c r="L30" s="49" t="s">
        <v>59</v>
      </c>
    </row>
    <row r="31" spans="1:12" ht="12.75">
      <c r="A31" s="44" t="s">
        <v>60</v>
      </c>
      <c r="B31" s="50">
        <v>6.2984710598608995</v>
      </c>
      <c r="C31" s="50">
        <v>3.6375535236356984</v>
      </c>
      <c r="D31" s="50">
        <v>4.833645293862499</v>
      </c>
      <c r="E31" s="50">
        <v>11.414820328785497</v>
      </c>
      <c r="F31" s="186">
        <v>4.543759502967599</v>
      </c>
      <c r="G31" s="50">
        <v>2.8707546590978996</v>
      </c>
      <c r="H31" s="50">
        <v>0.24765284746779997</v>
      </c>
      <c r="I31" s="50" t="s">
        <v>0</v>
      </c>
      <c r="J31" s="50">
        <v>20.900314938025097</v>
      </c>
      <c r="K31" s="186">
        <v>0.36645589359229996</v>
      </c>
      <c r="L31" s="45" t="s">
        <v>61</v>
      </c>
    </row>
    <row r="32" spans="1:12" ht="12.75">
      <c r="A32" s="44" t="s">
        <v>62</v>
      </c>
      <c r="B32" s="42">
        <v>54.637922041809595</v>
      </c>
      <c r="C32" s="42">
        <v>79.33704099945861</v>
      </c>
      <c r="D32" s="42">
        <v>97.48976891056891</v>
      </c>
      <c r="E32" s="42">
        <v>89.4532893860481</v>
      </c>
      <c r="F32" s="185">
        <v>86.82120680731408</v>
      </c>
      <c r="G32" s="42">
        <v>25.2665309971881</v>
      </c>
      <c r="H32" s="42" t="s">
        <v>0</v>
      </c>
      <c r="I32" s="42" t="s">
        <v>0</v>
      </c>
      <c r="J32" s="42">
        <v>0.31653890041939997</v>
      </c>
      <c r="K32" s="185">
        <v>1.0260993876169</v>
      </c>
      <c r="L32" s="45" t="s">
        <v>63</v>
      </c>
    </row>
    <row r="33" spans="1:12" s="16" customFormat="1" ht="12.75">
      <c r="A33" s="41" t="s">
        <v>64</v>
      </c>
      <c r="B33" s="42">
        <v>48.396233999808594</v>
      </c>
      <c r="C33" s="42">
        <v>97.47268943274115</v>
      </c>
      <c r="D33" s="42">
        <v>73.61688395236183</v>
      </c>
      <c r="E33" s="42">
        <v>94.80612329386716</v>
      </c>
      <c r="F33" s="185">
        <v>112.95678145509258</v>
      </c>
      <c r="G33" s="42">
        <v>0.1309051965856</v>
      </c>
      <c r="H33" s="42">
        <v>193.6878429038181</v>
      </c>
      <c r="I33" s="42" t="s">
        <v>0</v>
      </c>
      <c r="J33" s="42">
        <v>0.18989658484639996</v>
      </c>
      <c r="K33" s="185">
        <v>3.6438506319440993</v>
      </c>
      <c r="L33" s="43" t="s">
        <v>65</v>
      </c>
    </row>
    <row r="34" spans="1:12" s="16" customFormat="1" ht="13.5" customHeight="1">
      <c r="A34" s="41" t="s">
        <v>66</v>
      </c>
      <c r="B34" s="42">
        <v>33.879914936052494</v>
      </c>
      <c r="C34" s="42">
        <v>134.90343469751917</v>
      </c>
      <c r="D34" s="42">
        <v>80.8490268502229</v>
      </c>
      <c r="E34" s="42">
        <v>54.029863349863426</v>
      </c>
      <c r="F34" s="185">
        <v>64.2789346281102</v>
      </c>
      <c r="G34" s="42" t="s">
        <v>0</v>
      </c>
      <c r="H34" s="42" t="s">
        <v>0</v>
      </c>
      <c r="I34" s="42">
        <v>1.1941717839069</v>
      </c>
      <c r="J34" s="42">
        <v>1.6769234854449997</v>
      </c>
      <c r="K34" s="185">
        <v>14.377029909782097</v>
      </c>
      <c r="L34" s="43" t="s">
        <v>67</v>
      </c>
    </row>
    <row r="35" spans="1:12" ht="12.75">
      <c r="A35" s="44" t="s">
        <v>68</v>
      </c>
      <c r="B35" s="42">
        <v>7.531755046705899</v>
      </c>
      <c r="C35" s="42">
        <v>19.677521214027088</v>
      </c>
      <c r="D35" s="42">
        <v>17.812928055664305</v>
      </c>
      <c r="E35" s="42">
        <v>11.731028775718999</v>
      </c>
      <c r="F35" s="185">
        <v>19.3249854142519</v>
      </c>
      <c r="G35" s="42" t="s">
        <v>0</v>
      </c>
      <c r="H35" s="42" t="s">
        <v>0</v>
      </c>
      <c r="I35" s="42" t="s">
        <v>0</v>
      </c>
      <c r="J35" s="42" t="s">
        <v>0</v>
      </c>
      <c r="K35" s="185">
        <v>0.08722676401079998</v>
      </c>
      <c r="L35" s="45" t="s">
        <v>69</v>
      </c>
    </row>
    <row r="36" spans="1:12" ht="12.75">
      <c r="A36" s="44" t="s">
        <v>70</v>
      </c>
      <c r="B36" s="42">
        <v>20.020955818802896</v>
      </c>
      <c r="C36" s="42">
        <v>14.409201551036897</v>
      </c>
      <c r="D36" s="42">
        <v>15.132834390164811</v>
      </c>
      <c r="E36" s="42">
        <v>15.505292834801397</v>
      </c>
      <c r="F36" s="185">
        <v>24.0329776897768</v>
      </c>
      <c r="G36" s="42">
        <v>5.184906258524101</v>
      </c>
      <c r="H36" s="42" t="s">
        <v>0</v>
      </c>
      <c r="I36" s="42">
        <v>7.693120322140899</v>
      </c>
      <c r="J36" s="42">
        <v>24.797352018107798</v>
      </c>
      <c r="K36" s="185">
        <v>43.4905915527812</v>
      </c>
      <c r="L36" s="51" t="s">
        <v>71</v>
      </c>
    </row>
    <row r="37" spans="1:12" ht="25.5">
      <c r="A37" s="52" t="s">
        <v>72</v>
      </c>
      <c r="B37" s="25">
        <v>325.26099839569605</v>
      </c>
      <c r="C37" s="25">
        <v>479.100891921078</v>
      </c>
      <c r="D37" s="25">
        <v>673.5714103542668</v>
      </c>
      <c r="E37" s="25">
        <v>434.1456744683745</v>
      </c>
      <c r="F37" s="179">
        <v>610.0676663817339</v>
      </c>
      <c r="G37" s="25">
        <v>4.0997902267174995</v>
      </c>
      <c r="H37" s="25">
        <v>6.82157144989</v>
      </c>
      <c r="I37" s="25">
        <v>46.9173933471539</v>
      </c>
      <c r="J37" s="25">
        <v>17.755470270704095</v>
      </c>
      <c r="K37" s="179">
        <v>13.7014082645644</v>
      </c>
      <c r="L37" s="53" t="s">
        <v>73</v>
      </c>
    </row>
    <row r="38" spans="1:12" ht="12.75">
      <c r="A38" s="41" t="s">
        <v>74</v>
      </c>
      <c r="B38" s="42">
        <v>19.406314090553597</v>
      </c>
      <c r="C38" s="42">
        <v>39.496949813874174</v>
      </c>
      <c r="D38" s="42">
        <v>113.65741910475396</v>
      </c>
      <c r="E38" s="42">
        <v>52.37708535114229</v>
      </c>
      <c r="F38" s="185">
        <v>79.63952872688343</v>
      </c>
      <c r="G38" s="42">
        <v>0.4307098970938</v>
      </c>
      <c r="H38" s="42">
        <v>1.6043461629606997</v>
      </c>
      <c r="I38" s="42">
        <v>0.7586413808249</v>
      </c>
      <c r="J38" s="42">
        <v>0.9308639446504001</v>
      </c>
      <c r="K38" s="185">
        <v>4.796940937283699</v>
      </c>
      <c r="L38" s="43" t="s">
        <v>75</v>
      </c>
    </row>
    <row r="39" spans="1:12" ht="12" customHeight="1">
      <c r="A39" s="41" t="s">
        <v>76</v>
      </c>
      <c r="B39" s="42">
        <v>305.74365932136976</v>
      </c>
      <c r="C39" s="42">
        <v>439.35502036977965</v>
      </c>
      <c r="D39" s="42">
        <v>558.4685380996848</v>
      </c>
      <c r="E39" s="42">
        <v>381.38995506912437</v>
      </c>
      <c r="F39" s="185">
        <v>529.8096999849384</v>
      </c>
      <c r="G39" s="42">
        <v>3.6690803296236996</v>
      </c>
      <c r="H39" s="42">
        <v>5.217225286929301</v>
      </c>
      <c r="I39" s="42">
        <v>46.158751966329</v>
      </c>
      <c r="J39" s="42">
        <v>16.824606326053694</v>
      </c>
      <c r="K39" s="185">
        <v>8.9044673272807</v>
      </c>
      <c r="L39" s="43" t="s">
        <v>77</v>
      </c>
    </row>
    <row r="40" spans="1:12" ht="12.75">
      <c r="A40" s="44" t="s">
        <v>70</v>
      </c>
      <c r="B40" s="42">
        <v>0.11102498377269998</v>
      </c>
      <c r="C40" s="42">
        <v>0.24892173742419998</v>
      </c>
      <c r="D40" s="42">
        <v>1.4454531498281</v>
      </c>
      <c r="E40" s="42">
        <v>0.37863404810789997</v>
      </c>
      <c r="F40" s="185">
        <v>0.618437669912</v>
      </c>
      <c r="G40" s="42" t="s">
        <v>0</v>
      </c>
      <c r="H40" s="42" t="s">
        <v>0</v>
      </c>
      <c r="I40" s="42" t="s">
        <v>0</v>
      </c>
      <c r="J40" s="42" t="s">
        <v>0</v>
      </c>
      <c r="K40" s="185" t="s">
        <v>0</v>
      </c>
      <c r="L40" s="51" t="s">
        <v>71</v>
      </c>
    </row>
    <row r="41" spans="1:12" ht="13.5" thickBot="1">
      <c r="A41" s="55" t="s">
        <v>78</v>
      </c>
      <c r="B41" s="57">
        <v>5.3769907930905</v>
      </c>
      <c r="C41" s="57" t="s">
        <v>0</v>
      </c>
      <c r="D41" s="57">
        <v>117.46532247319182</v>
      </c>
      <c r="E41" s="57">
        <v>0.2798409972482999</v>
      </c>
      <c r="F41" s="187" t="s">
        <v>0</v>
      </c>
      <c r="G41" s="57" t="s">
        <v>0</v>
      </c>
      <c r="H41" s="57">
        <v>18.22776158903</v>
      </c>
      <c r="I41" s="57">
        <v>890.5307359860881</v>
      </c>
      <c r="J41" s="57" t="s">
        <v>0</v>
      </c>
      <c r="K41" s="187" t="s">
        <v>0</v>
      </c>
      <c r="L41" s="58" t="s">
        <v>79</v>
      </c>
    </row>
    <row r="42" spans="1:12" ht="15" thickBot="1">
      <c r="A42" s="59" t="s">
        <v>222</v>
      </c>
      <c r="B42" s="60">
        <v>306.0952428630082</v>
      </c>
      <c r="C42" s="60">
        <v>589.2268852066828</v>
      </c>
      <c r="D42" s="60">
        <v>397.3985636011909</v>
      </c>
      <c r="E42" s="60">
        <v>420.61952076209224</v>
      </c>
      <c r="F42" s="188">
        <v>530.7606862839293</v>
      </c>
      <c r="G42" s="60">
        <v>34.86605031212439</v>
      </c>
      <c r="H42" s="60">
        <v>207.17714780598166</v>
      </c>
      <c r="I42" s="60">
        <v>15.485966562834799</v>
      </c>
      <c r="J42" s="60">
        <v>73.0664943924176</v>
      </c>
      <c r="K42" s="188">
        <v>95.07944983566207</v>
      </c>
      <c r="L42" s="61" t="s">
        <v>223</v>
      </c>
    </row>
    <row r="43" spans="1:12" ht="12.75" customHeight="1">
      <c r="A43" s="41" t="s">
        <v>82</v>
      </c>
      <c r="B43" s="42">
        <v>2.3047559735384997</v>
      </c>
      <c r="C43" s="42">
        <v>3.4692220954179014</v>
      </c>
      <c r="D43" s="42">
        <v>2.9586441872552993</v>
      </c>
      <c r="E43" s="42">
        <v>5.134412868074702</v>
      </c>
      <c r="F43" s="185">
        <v>6.6694276050389</v>
      </c>
      <c r="G43" s="42">
        <v>0.18538807873</v>
      </c>
      <c r="H43" s="42">
        <v>0.18720102199999997</v>
      </c>
      <c r="I43" s="42">
        <v>0.056685068373</v>
      </c>
      <c r="J43" s="42">
        <v>0.0661961935</v>
      </c>
      <c r="K43" s="185" t="s">
        <v>0</v>
      </c>
      <c r="L43" s="43" t="s">
        <v>83</v>
      </c>
    </row>
    <row r="44" spans="1:12" s="16" customFormat="1" ht="12.75" customHeight="1">
      <c r="A44" s="44" t="s">
        <v>84</v>
      </c>
      <c r="B44" s="42" t="s">
        <v>0</v>
      </c>
      <c r="C44" s="42" t="s">
        <v>0</v>
      </c>
      <c r="D44" s="42" t="s">
        <v>0</v>
      </c>
      <c r="E44" s="42" t="s">
        <v>0</v>
      </c>
      <c r="F44" s="185" t="s">
        <v>0</v>
      </c>
      <c r="G44" s="42" t="s">
        <v>0</v>
      </c>
      <c r="H44" s="42" t="s">
        <v>0</v>
      </c>
      <c r="I44" s="42" t="s">
        <v>0</v>
      </c>
      <c r="J44" s="42" t="s">
        <v>0</v>
      </c>
      <c r="K44" s="185">
        <v>1.2810220332</v>
      </c>
      <c r="L44" s="45" t="s">
        <v>85</v>
      </c>
    </row>
    <row r="45" spans="1:12" ht="12.75" customHeight="1">
      <c r="A45" s="41" t="s">
        <v>86</v>
      </c>
      <c r="B45" s="42">
        <v>22.807425110635</v>
      </c>
      <c r="C45" s="42">
        <v>35.15291699065192</v>
      </c>
      <c r="D45" s="42">
        <v>15.2912205456785</v>
      </c>
      <c r="E45" s="42">
        <v>16.29578095843581</v>
      </c>
      <c r="F45" s="185">
        <v>36.990539748318604</v>
      </c>
      <c r="G45" s="42">
        <v>0.09260377407619999</v>
      </c>
      <c r="H45" s="42">
        <v>0.2147984691954</v>
      </c>
      <c r="I45" s="42">
        <v>0.07967396652249999</v>
      </c>
      <c r="J45" s="42">
        <v>0.4886272394088</v>
      </c>
      <c r="K45" s="185">
        <v>1.5460601274911</v>
      </c>
      <c r="L45" s="43" t="s">
        <v>87</v>
      </c>
    </row>
    <row r="46" spans="1:12" s="16" customFormat="1" ht="12.75" customHeight="1">
      <c r="A46" s="44" t="s">
        <v>88</v>
      </c>
      <c r="B46" s="42">
        <v>6.081907895478099</v>
      </c>
      <c r="C46" s="42">
        <v>11.439422496441008</v>
      </c>
      <c r="D46" s="42">
        <v>12.28504323344992</v>
      </c>
      <c r="E46" s="42">
        <v>17.935781770360194</v>
      </c>
      <c r="F46" s="185">
        <v>65.1749759848114</v>
      </c>
      <c r="G46" s="42">
        <v>0.28890057889459997</v>
      </c>
      <c r="H46" s="42">
        <v>0.1862160902243</v>
      </c>
      <c r="I46" s="42">
        <v>0.9333728037361</v>
      </c>
      <c r="J46" s="42">
        <v>0.6372661476024</v>
      </c>
      <c r="K46" s="185">
        <v>5.453327323089199</v>
      </c>
      <c r="L46" s="45" t="s">
        <v>89</v>
      </c>
    </row>
    <row r="47" spans="1:12" ht="12.75" customHeight="1">
      <c r="A47" s="44" t="s">
        <v>90</v>
      </c>
      <c r="B47" s="42">
        <v>30.006013267628298</v>
      </c>
      <c r="C47" s="42">
        <v>82.9405762401878</v>
      </c>
      <c r="D47" s="42">
        <v>26.575872654839888</v>
      </c>
      <c r="E47" s="42">
        <v>31.903808373428408</v>
      </c>
      <c r="F47" s="185">
        <v>47.192549879215406</v>
      </c>
      <c r="G47" s="42">
        <v>0.6299846157687999</v>
      </c>
      <c r="H47" s="42">
        <v>12.479082194214298</v>
      </c>
      <c r="I47" s="42">
        <v>4.4295799044969</v>
      </c>
      <c r="J47" s="42">
        <v>21.0372707057117</v>
      </c>
      <c r="K47" s="185">
        <v>21.640167270409197</v>
      </c>
      <c r="L47" s="45" t="s">
        <v>91</v>
      </c>
    </row>
    <row r="48" spans="1:12" ht="12.75" customHeight="1" thickBot="1">
      <c r="A48" s="62" t="s">
        <v>92</v>
      </c>
      <c r="B48" s="63">
        <v>74.12988771268789</v>
      </c>
      <c r="C48" s="63">
        <v>106.78730596556561</v>
      </c>
      <c r="D48" s="63">
        <v>50.55269552712208</v>
      </c>
      <c r="E48" s="63">
        <v>72.40931882270866</v>
      </c>
      <c r="F48" s="189">
        <v>62.774547569031895</v>
      </c>
      <c r="G48" s="63">
        <v>0.1745455268567</v>
      </c>
      <c r="H48" s="63">
        <v>0.11230055790999999</v>
      </c>
      <c r="I48" s="63">
        <v>1.03729641262</v>
      </c>
      <c r="J48" s="63">
        <v>2.9217875890469998</v>
      </c>
      <c r="K48" s="189">
        <v>2.1637351029663</v>
      </c>
      <c r="L48" s="64" t="s">
        <v>311</v>
      </c>
    </row>
    <row r="49" spans="1:12" s="16" customFormat="1" ht="20.25" customHeight="1" thickBot="1">
      <c r="A49" s="117" t="s">
        <v>94</v>
      </c>
      <c r="B49" s="30">
        <v>2898.635556278445</v>
      </c>
      <c r="C49" s="30">
        <v>3064.5676663028567</v>
      </c>
      <c r="D49" s="30">
        <v>3674.6227584391986</v>
      </c>
      <c r="E49" s="30">
        <v>3505.268730686815</v>
      </c>
      <c r="F49" s="182">
        <v>3462.129525842636</v>
      </c>
      <c r="G49" s="21">
        <v>432.10638244260514</v>
      </c>
      <c r="H49" s="21">
        <v>94.76135484803888</v>
      </c>
      <c r="I49" s="21">
        <v>464.7461589662262</v>
      </c>
      <c r="J49" s="21">
        <v>1366.0915161529072</v>
      </c>
      <c r="K49" s="178">
        <v>2592.376197122905</v>
      </c>
      <c r="L49" s="118" t="s">
        <v>95</v>
      </c>
    </row>
    <row r="50" spans="1:12" ht="15" thickBot="1">
      <c r="A50" s="66" t="s">
        <v>12</v>
      </c>
      <c r="B50" s="33">
        <v>2619.0074967420614</v>
      </c>
      <c r="C50" s="33">
        <v>2628.378080212774</v>
      </c>
      <c r="D50" s="33">
        <v>3223.7250825831147</v>
      </c>
      <c r="E50" s="33">
        <v>2901.853339983244</v>
      </c>
      <c r="F50" s="67">
        <v>2744.1576774584755</v>
      </c>
      <c r="G50" s="33">
        <v>296.13938013060897</v>
      </c>
      <c r="H50" s="33">
        <v>89.20083227737697</v>
      </c>
      <c r="I50" s="33">
        <v>409.2052601572196</v>
      </c>
      <c r="J50" s="33">
        <v>866.0714138863904</v>
      </c>
      <c r="K50" s="67">
        <v>1449.2864680127855</v>
      </c>
      <c r="L50" s="68" t="s">
        <v>13</v>
      </c>
    </row>
    <row r="51" spans="1:12" ht="12.75">
      <c r="A51" s="41" t="s">
        <v>96</v>
      </c>
      <c r="B51" s="42">
        <v>113.32713357778681</v>
      </c>
      <c r="C51" s="42">
        <v>109.49899721299572</v>
      </c>
      <c r="D51" s="42">
        <v>158.12000560111017</v>
      </c>
      <c r="E51" s="42">
        <v>159.92641465954821</v>
      </c>
      <c r="F51" s="185">
        <v>185.3844942974697</v>
      </c>
      <c r="G51" s="42">
        <v>3.5130912950100996</v>
      </c>
      <c r="H51" s="42">
        <v>6.1914799971188</v>
      </c>
      <c r="I51" s="42">
        <v>35.1725293966608</v>
      </c>
      <c r="J51" s="42">
        <v>72.41328339364539</v>
      </c>
      <c r="K51" s="185">
        <v>404.30064706306166</v>
      </c>
      <c r="L51" s="43" t="s">
        <v>97</v>
      </c>
    </row>
    <row r="52" spans="1:12" ht="13.5" thickBot="1">
      <c r="A52" s="41" t="s">
        <v>98</v>
      </c>
      <c r="B52" s="42">
        <v>2505.680363164275</v>
      </c>
      <c r="C52" s="42">
        <v>2518.8790829997783</v>
      </c>
      <c r="D52" s="42">
        <v>3065.6050769820044</v>
      </c>
      <c r="E52" s="42">
        <v>2741.9269253236953</v>
      </c>
      <c r="F52" s="185">
        <v>2558.773183161006</v>
      </c>
      <c r="G52" s="42">
        <v>292.62628883559887</v>
      </c>
      <c r="H52" s="42">
        <v>83.00935228025818</v>
      </c>
      <c r="I52" s="42">
        <v>374.0327307605587</v>
      </c>
      <c r="J52" s="42">
        <v>793.6581304927449</v>
      </c>
      <c r="K52" s="185">
        <v>1044.985820949724</v>
      </c>
      <c r="L52" s="43" t="s">
        <v>312</v>
      </c>
    </row>
    <row r="53" spans="1:12" ht="15" thickBot="1">
      <c r="A53" s="69" t="s">
        <v>100</v>
      </c>
      <c r="B53" s="33">
        <v>279.62805953638383</v>
      </c>
      <c r="C53" s="33">
        <v>436.1895860900825</v>
      </c>
      <c r="D53" s="33">
        <v>450.8976758560836</v>
      </c>
      <c r="E53" s="33">
        <v>603.4153907035716</v>
      </c>
      <c r="F53" s="67">
        <v>717.9718483841602</v>
      </c>
      <c r="G53" s="33">
        <v>135.9670023119962</v>
      </c>
      <c r="H53" s="33">
        <v>5.5605225706619</v>
      </c>
      <c r="I53" s="33">
        <v>55.5408988090066</v>
      </c>
      <c r="J53" s="33">
        <v>500.0201022665169</v>
      </c>
      <c r="K53" s="67">
        <v>1143.0897291101198</v>
      </c>
      <c r="L53" s="68" t="s">
        <v>101</v>
      </c>
    </row>
    <row r="54" spans="1:12" ht="25.5">
      <c r="A54" s="52" t="s">
        <v>102</v>
      </c>
      <c r="B54" s="70">
        <v>252.72450031686049</v>
      </c>
      <c r="C54" s="70">
        <v>407.260780981984</v>
      </c>
      <c r="D54" s="70">
        <v>440.43368544722546</v>
      </c>
      <c r="E54" s="70">
        <v>543.648038220043</v>
      </c>
      <c r="F54" s="190">
        <v>691.5835203698678</v>
      </c>
      <c r="G54" s="70">
        <v>128.3138878620104</v>
      </c>
      <c r="H54" s="70">
        <v>5.5561323852619</v>
      </c>
      <c r="I54" s="70">
        <v>34.545800729750496</v>
      </c>
      <c r="J54" s="70">
        <v>354.29653644671254</v>
      </c>
      <c r="K54" s="190">
        <v>1134.8371715064823</v>
      </c>
      <c r="L54" s="53" t="s">
        <v>103</v>
      </c>
    </row>
    <row r="55" spans="1:12" ht="12.75">
      <c r="A55" s="41" t="s">
        <v>104</v>
      </c>
      <c r="B55" s="42">
        <v>30.9812870035865</v>
      </c>
      <c r="C55" s="42">
        <v>23.106014526504392</v>
      </c>
      <c r="D55" s="42">
        <v>30.451377622818395</v>
      </c>
      <c r="E55" s="42">
        <v>30.7076765613041</v>
      </c>
      <c r="F55" s="185">
        <v>19.293733720138594</v>
      </c>
      <c r="G55" s="42">
        <v>24.287579277639995</v>
      </c>
      <c r="H55" s="42" t="s">
        <v>0</v>
      </c>
      <c r="I55" s="42" t="s">
        <v>0</v>
      </c>
      <c r="J55" s="42">
        <v>38.118890260009195</v>
      </c>
      <c r="K55" s="185">
        <v>304.66018462823325</v>
      </c>
      <c r="L55" s="43" t="s">
        <v>105</v>
      </c>
    </row>
    <row r="56" spans="1:12" ht="12.75">
      <c r="A56" s="44" t="s">
        <v>106</v>
      </c>
      <c r="B56" s="42" t="s">
        <v>0</v>
      </c>
      <c r="C56" s="42" t="s">
        <v>0</v>
      </c>
      <c r="D56" s="42">
        <v>0.05645859195019999</v>
      </c>
      <c r="E56" s="42">
        <v>0.174509292717</v>
      </c>
      <c r="F56" s="185">
        <v>0.11424778920399999</v>
      </c>
      <c r="G56" s="42" t="s">
        <v>0</v>
      </c>
      <c r="H56" s="42" t="s">
        <v>0</v>
      </c>
      <c r="I56" s="42" t="s">
        <v>0</v>
      </c>
      <c r="J56" s="42">
        <v>0.33838818006669996</v>
      </c>
      <c r="K56" s="185">
        <v>0.14025103864999997</v>
      </c>
      <c r="L56" s="45" t="s">
        <v>107</v>
      </c>
    </row>
    <row r="57" spans="1:12" ht="12.75">
      <c r="A57" s="41" t="s">
        <v>108</v>
      </c>
      <c r="B57" s="42">
        <v>128.3844384545806</v>
      </c>
      <c r="C57" s="42">
        <v>290.8842971815501</v>
      </c>
      <c r="D57" s="42">
        <v>329.1707610438303</v>
      </c>
      <c r="E57" s="42">
        <v>396.6159126791128</v>
      </c>
      <c r="F57" s="185">
        <v>535.5566260419052</v>
      </c>
      <c r="G57" s="42">
        <v>57.9246998453935</v>
      </c>
      <c r="H57" s="42">
        <v>0.3805377649171999</v>
      </c>
      <c r="I57" s="42">
        <v>26.527645388531997</v>
      </c>
      <c r="J57" s="42">
        <v>66.7047413018168</v>
      </c>
      <c r="K57" s="185">
        <v>188.2988993034945</v>
      </c>
      <c r="L57" s="43" t="s">
        <v>109</v>
      </c>
    </row>
    <row r="58" spans="1:12" ht="12.75">
      <c r="A58" s="44" t="s">
        <v>110</v>
      </c>
      <c r="B58" s="42">
        <v>14.5594022388399</v>
      </c>
      <c r="C58" s="42">
        <v>9.921047485235603</v>
      </c>
      <c r="D58" s="42">
        <v>7.82079766980186</v>
      </c>
      <c r="E58" s="42">
        <v>7.999853479728601</v>
      </c>
      <c r="F58" s="185">
        <v>10.353364986902797</v>
      </c>
      <c r="G58" s="42">
        <v>19.181937890689998</v>
      </c>
      <c r="H58" s="42" t="s">
        <v>0</v>
      </c>
      <c r="I58" s="42" t="s">
        <v>0</v>
      </c>
      <c r="J58" s="42">
        <v>19.545975072351496</v>
      </c>
      <c r="K58" s="185">
        <v>224.86888168922997</v>
      </c>
      <c r="L58" s="45" t="s">
        <v>111</v>
      </c>
    </row>
    <row r="59" spans="1:12" ht="12.75">
      <c r="A59" s="44" t="s">
        <v>112</v>
      </c>
      <c r="B59" s="42">
        <v>2.3423426749636995</v>
      </c>
      <c r="C59" s="42">
        <v>3.7625245082645</v>
      </c>
      <c r="D59" s="42">
        <v>3.2308614929388004</v>
      </c>
      <c r="E59" s="42">
        <v>3.6523410856696996</v>
      </c>
      <c r="F59" s="185">
        <v>4.2875031284007985</v>
      </c>
      <c r="G59" s="42" t="s">
        <v>0</v>
      </c>
      <c r="H59" s="42" t="s">
        <v>0</v>
      </c>
      <c r="I59" s="42" t="s">
        <v>0</v>
      </c>
      <c r="J59" s="42">
        <v>1.8876915116915998</v>
      </c>
      <c r="K59" s="185">
        <v>1.1771745245260998</v>
      </c>
      <c r="L59" s="45" t="s">
        <v>113</v>
      </c>
    </row>
    <row r="60" spans="1:12" ht="13.5" customHeight="1">
      <c r="A60" s="44" t="s">
        <v>114</v>
      </c>
      <c r="B60" s="42">
        <v>74.4278891184437</v>
      </c>
      <c r="C60" s="42">
        <v>78.43937220542544</v>
      </c>
      <c r="D60" s="42">
        <v>67.46246415503006</v>
      </c>
      <c r="E60" s="42">
        <v>100.02428743485643</v>
      </c>
      <c r="F60" s="185">
        <v>118.03130653762062</v>
      </c>
      <c r="G60" s="42">
        <v>26.2692672989009</v>
      </c>
      <c r="H60" s="42" t="s">
        <v>0</v>
      </c>
      <c r="I60" s="42">
        <v>7.9433096802689</v>
      </c>
      <c r="J60" s="42">
        <v>190.7318891996515</v>
      </c>
      <c r="K60" s="185">
        <v>401.63377481727434</v>
      </c>
      <c r="L60" s="45" t="s">
        <v>115</v>
      </c>
    </row>
    <row r="61" spans="1:12" ht="12.75">
      <c r="A61" s="41" t="s">
        <v>70</v>
      </c>
      <c r="B61" s="54">
        <v>1.9987636693525999</v>
      </c>
      <c r="C61" s="54">
        <v>1.1230528189234998</v>
      </c>
      <c r="D61" s="54">
        <v>2.2409648708559</v>
      </c>
      <c r="E61" s="54">
        <v>4.4734576866542985</v>
      </c>
      <c r="F61" s="231">
        <v>3.946738165695899</v>
      </c>
      <c r="G61" s="42">
        <v>0.626065493416</v>
      </c>
      <c r="H61" s="42">
        <v>5.1161142209258</v>
      </c>
      <c r="I61" s="42" t="s">
        <v>0</v>
      </c>
      <c r="J61" s="42">
        <v>36.96896092112519</v>
      </c>
      <c r="K61" s="185">
        <v>14.058005505074298</v>
      </c>
      <c r="L61" s="43" t="s">
        <v>71</v>
      </c>
    </row>
    <row r="62" spans="1:12" ht="13.5" thickBot="1">
      <c r="A62" s="24" t="s">
        <v>116</v>
      </c>
      <c r="B62" s="93">
        <v>26.903559219523295</v>
      </c>
      <c r="C62" s="42">
        <v>28.928805108098505</v>
      </c>
      <c r="D62" s="42">
        <v>10.463990408858098</v>
      </c>
      <c r="E62" s="42">
        <v>59.76735248352869</v>
      </c>
      <c r="F62" s="185">
        <v>26.388328014292398</v>
      </c>
      <c r="G62" s="71">
        <v>7.653114449985799</v>
      </c>
      <c r="H62" s="71" t="s">
        <v>0</v>
      </c>
      <c r="I62" s="71">
        <v>20.9950980792561</v>
      </c>
      <c r="J62" s="71">
        <v>145.72356581980438</v>
      </c>
      <c r="K62" s="191">
        <v>8.2525576036373</v>
      </c>
      <c r="L62" s="53" t="s">
        <v>117</v>
      </c>
    </row>
    <row r="63" spans="1:12" ht="20.25" customHeight="1" thickBot="1">
      <c r="A63" s="17" t="s">
        <v>118</v>
      </c>
      <c r="B63" s="18">
        <v>255.35263309963722</v>
      </c>
      <c r="C63" s="18">
        <v>276.91739374615173</v>
      </c>
      <c r="D63" s="18">
        <v>238.84294509283285</v>
      </c>
      <c r="E63" s="18">
        <v>386.0812274883899</v>
      </c>
      <c r="F63" s="177">
        <v>533.9715324793143</v>
      </c>
      <c r="G63" s="18">
        <v>477.6906615886112</v>
      </c>
      <c r="H63" s="18">
        <v>1091.3971806152265</v>
      </c>
      <c r="I63" s="18">
        <v>837.514457308592</v>
      </c>
      <c r="J63" s="18">
        <v>848.0018723027636</v>
      </c>
      <c r="K63" s="177">
        <v>1209.2159744812084</v>
      </c>
      <c r="L63" s="65" t="s">
        <v>119</v>
      </c>
    </row>
    <row r="64" spans="1:12" ht="12.95" customHeight="1" thickBot="1">
      <c r="A64" s="66" t="s">
        <v>12</v>
      </c>
      <c r="B64" s="33">
        <v>255.25629025026097</v>
      </c>
      <c r="C64" s="33">
        <v>276.8076365094586</v>
      </c>
      <c r="D64" s="33">
        <v>238.60445539197946</v>
      </c>
      <c r="E64" s="33">
        <v>385.55480975833655</v>
      </c>
      <c r="F64" s="67">
        <v>533.4958975485342</v>
      </c>
      <c r="G64" s="33">
        <v>477.66731365956116</v>
      </c>
      <c r="H64" s="33">
        <v>1091.3971806152265</v>
      </c>
      <c r="I64" s="33">
        <v>798.1599848189119</v>
      </c>
      <c r="J64" s="33">
        <v>847.5734424338965</v>
      </c>
      <c r="K64" s="67">
        <v>1208.9000764654384</v>
      </c>
      <c r="L64" s="72" t="s">
        <v>120</v>
      </c>
    </row>
    <row r="65" spans="1:12" ht="12.95" customHeight="1">
      <c r="A65" s="41" t="s">
        <v>121</v>
      </c>
      <c r="B65" s="42">
        <v>235.5086358958987</v>
      </c>
      <c r="C65" s="42">
        <v>242.66940227050046</v>
      </c>
      <c r="D65" s="42">
        <v>214.39934530476316</v>
      </c>
      <c r="E65" s="42">
        <v>359.67314957396553</v>
      </c>
      <c r="F65" s="185">
        <v>506.6893205272959</v>
      </c>
      <c r="G65" s="42">
        <v>194.73690950239828</v>
      </c>
      <c r="H65" s="42">
        <v>7.900089623709899</v>
      </c>
      <c r="I65" s="42">
        <v>238.80459471178887</v>
      </c>
      <c r="J65" s="42">
        <v>429.7744508464341</v>
      </c>
      <c r="K65" s="185">
        <v>451.3343445314912</v>
      </c>
      <c r="L65" s="43" t="s">
        <v>122</v>
      </c>
    </row>
    <row r="66" spans="1:12" s="16" customFormat="1" ht="12.95" customHeight="1" thickBot="1">
      <c r="A66" s="41" t="s">
        <v>123</v>
      </c>
      <c r="B66" s="42">
        <v>19.747654354362297</v>
      </c>
      <c r="C66" s="42">
        <v>34.13823423895818</v>
      </c>
      <c r="D66" s="42">
        <v>24.205110087216276</v>
      </c>
      <c r="E66" s="42">
        <v>25.88166018437099</v>
      </c>
      <c r="F66" s="185">
        <v>26.80657702123839</v>
      </c>
      <c r="G66" s="42">
        <v>282.93040415716285</v>
      </c>
      <c r="H66" s="42">
        <v>1083.4970909915166</v>
      </c>
      <c r="I66" s="42">
        <v>559.3553901071232</v>
      </c>
      <c r="J66" s="42">
        <v>417.7989915874624</v>
      </c>
      <c r="K66" s="185">
        <v>757.5657319339472</v>
      </c>
      <c r="L66" s="43" t="s">
        <v>124</v>
      </c>
    </row>
    <row r="67" spans="1:12" ht="15" thickBot="1">
      <c r="A67" s="69" t="s">
        <v>100</v>
      </c>
      <c r="B67" s="33">
        <v>0.09634284937619998</v>
      </c>
      <c r="C67" s="33">
        <v>0.1097572366931</v>
      </c>
      <c r="D67" s="33">
        <v>0.2384897008534</v>
      </c>
      <c r="E67" s="33">
        <v>0.5264177300533999</v>
      </c>
      <c r="F67" s="67">
        <v>0.47563493078009994</v>
      </c>
      <c r="G67" s="33" t="s">
        <v>0</v>
      </c>
      <c r="H67" s="33" t="s">
        <v>0</v>
      </c>
      <c r="I67" s="33">
        <v>39.35447248968</v>
      </c>
      <c r="J67" s="33">
        <v>0.4284298688669999</v>
      </c>
      <c r="K67" s="67">
        <v>0.31589801577</v>
      </c>
      <c r="L67" s="73" t="s">
        <v>125</v>
      </c>
    </row>
    <row r="68" spans="1:12" s="16" customFormat="1" ht="19.5" thickBot="1">
      <c r="A68" s="74" t="s">
        <v>126</v>
      </c>
      <c r="B68" s="18">
        <v>10858.55778762721</v>
      </c>
      <c r="C68" s="18">
        <v>14449.382125444628</v>
      </c>
      <c r="D68" s="18">
        <v>11921.759684243541</v>
      </c>
      <c r="E68" s="18">
        <v>11329.207705773439</v>
      </c>
      <c r="F68" s="177">
        <v>10780.061483552186</v>
      </c>
      <c r="G68" s="18">
        <v>37902.24749543834</v>
      </c>
      <c r="H68" s="18">
        <v>45542.316490358535</v>
      </c>
      <c r="I68" s="18">
        <v>34500.47887733327</v>
      </c>
      <c r="J68" s="18">
        <v>61661.182488410435</v>
      </c>
      <c r="K68" s="177">
        <v>90950.69684106196</v>
      </c>
      <c r="L68" s="75" t="s">
        <v>127</v>
      </c>
    </row>
    <row r="69" spans="1:12" ht="15" thickBot="1">
      <c r="A69" s="66" t="s">
        <v>128</v>
      </c>
      <c r="B69" s="33">
        <v>2193.0237814536745</v>
      </c>
      <c r="C69" s="33">
        <v>2688.2572385506496</v>
      </c>
      <c r="D69" s="33">
        <v>1813.9880113912213</v>
      </c>
      <c r="E69" s="33">
        <v>1750.9013578617448</v>
      </c>
      <c r="F69" s="67">
        <v>1252.0388882259529</v>
      </c>
      <c r="G69" s="33">
        <v>17053.09588858625</v>
      </c>
      <c r="H69" s="33">
        <v>18853.15837337297</v>
      </c>
      <c r="I69" s="33">
        <v>11076.212342245884</v>
      </c>
      <c r="J69" s="33">
        <v>21437.965516692257</v>
      </c>
      <c r="K69" s="67">
        <v>29779.07276510643</v>
      </c>
      <c r="L69" s="76" t="s">
        <v>129</v>
      </c>
    </row>
    <row r="70" spans="1:12" ht="15" thickBot="1">
      <c r="A70" s="77" t="s">
        <v>130</v>
      </c>
      <c r="B70" s="78">
        <v>8665.534006173535</v>
      </c>
      <c r="C70" s="78">
        <v>11761.124886893978</v>
      </c>
      <c r="D70" s="78">
        <v>10107.77167285232</v>
      </c>
      <c r="E70" s="78">
        <v>9578.306347911695</v>
      </c>
      <c r="F70" s="192">
        <v>9528.022595326234</v>
      </c>
      <c r="G70" s="78">
        <v>20849.151606852094</v>
      </c>
      <c r="H70" s="78">
        <v>26689.158116985564</v>
      </c>
      <c r="I70" s="78">
        <v>23424.26653508738</v>
      </c>
      <c r="J70" s="78">
        <v>40223.21697171818</v>
      </c>
      <c r="K70" s="192">
        <v>61171.62407595553</v>
      </c>
      <c r="L70" s="79" t="s">
        <v>125</v>
      </c>
    </row>
    <row r="71" spans="1:12" ht="13.5" thickBot="1">
      <c r="A71" s="80" t="s">
        <v>131</v>
      </c>
      <c r="B71" s="81">
        <v>3421.4110074247365</v>
      </c>
      <c r="C71" s="81">
        <v>4446.290340910646</v>
      </c>
      <c r="D71" s="81">
        <v>4426.799460253752</v>
      </c>
      <c r="E71" s="81">
        <v>4254.366666895615</v>
      </c>
      <c r="F71" s="194">
        <v>4314.120464767154</v>
      </c>
      <c r="G71" s="81">
        <v>2190.669976520849</v>
      </c>
      <c r="H71" s="81">
        <v>1493.769694236392</v>
      </c>
      <c r="I71" s="81">
        <v>3584.403562561928</v>
      </c>
      <c r="J71" s="81">
        <v>6734.120818133135</v>
      </c>
      <c r="K71" s="194">
        <v>7267.84100673996</v>
      </c>
      <c r="L71" s="82" t="s">
        <v>132</v>
      </c>
    </row>
    <row r="72" spans="1:12" s="15" customFormat="1" ht="25.5">
      <c r="A72" s="120" t="s">
        <v>133</v>
      </c>
      <c r="B72" s="221">
        <v>530.8044794684779</v>
      </c>
      <c r="C72" s="221">
        <v>1156.3264147744512</v>
      </c>
      <c r="D72" s="221">
        <v>457.0303659063186</v>
      </c>
      <c r="E72" s="221">
        <v>335.4565686026416</v>
      </c>
      <c r="F72" s="263">
        <v>304.62500765369424</v>
      </c>
      <c r="G72" s="221">
        <v>72.370854702346</v>
      </c>
      <c r="H72" s="221">
        <v>30.082998610984195</v>
      </c>
      <c r="I72" s="221">
        <v>126.1122198675986</v>
      </c>
      <c r="J72" s="221">
        <v>811.9523147736759</v>
      </c>
      <c r="K72" s="263">
        <v>757.1012730855024</v>
      </c>
      <c r="L72" s="122" t="s">
        <v>134</v>
      </c>
    </row>
    <row r="73" spans="1:12" ht="12.75">
      <c r="A73" s="44" t="s">
        <v>135</v>
      </c>
      <c r="B73" s="50">
        <v>59.283231055135</v>
      </c>
      <c r="C73" s="50">
        <v>104.94271790128438</v>
      </c>
      <c r="D73" s="50">
        <v>64.51082444978827</v>
      </c>
      <c r="E73" s="50">
        <v>66.11271603124528</v>
      </c>
      <c r="F73" s="186">
        <v>63.84981238881814</v>
      </c>
      <c r="G73" s="50">
        <v>54.51561567444</v>
      </c>
      <c r="H73" s="50">
        <v>27.801593492370195</v>
      </c>
      <c r="I73" s="50">
        <v>10.888461055781498</v>
      </c>
      <c r="J73" s="50">
        <v>38.8789023622123</v>
      </c>
      <c r="K73" s="186">
        <v>19.5619629022825</v>
      </c>
      <c r="L73" s="45" t="s">
        <v>136</v>
      </c>
    </row>
    <row r="74" spans="1:12" ht="13.5" thickBot="1">
      <c r="A74" s="86" t="s">
        <v>137</v>
      </c>
      <c r="B74" s="87">
        <v>471.52124841334285</v>
      </c>
      <c r="C74" s="87">
        <v>1051.3836968731669</v>
      </c>
      <c r="D74" s="87">
        <v>392.5195414565303</v>
      </c>
      <c r="E74" s="87">
        <v>269.34385257139627</v>
      </c>
      <c r="F74" s="201">
        <v>240.7751952648761</v>
      </c>
      <c r="G74" s="87">
        <v>17.855239027906002</v>
      </c>
      <c r="H74" s="87">
        <v>2.281405118614</v>
      </c>
      <c r="I74" s="87">
        <v>115.22375881181708</v>
      </c>
      <c r="J74" s="87">
        <v>773.0734124114636</v>
      </c>
      <c r="K74" s="201">
        <v>737.5393101832199</v>
      </c>
      <c r="L74" s="88" t="s">
        <v>138</v>
      </c>
    </row>
    <row r="75" spans="1:12" ht="25.5">
      <c r="A75" s="89" t="s">
        <v>139</v>
      </c>
      <c r="B75" s="22">
        <v>1218.1043100530057</v>
      </c>
      <c r="C75" s="22">
        <v>1242.2676164478585</v>
      </c>
      <c r="D75" s="22">
        <v>1081.5596779479808</v>
      </c>
      <c r="E75" s="22">
        <v>1069.0067640231662</v>
      </c>
      <c r="F75" s="202">
        <v>1086.597845381267</v>
      </c>
      <c r="G75" s="22">
        <v>7150.907185710634</v>
      </c>
      <c r="H75" s="22">
        <v>8630.528355402632</v>
      </c>
      <c r="I75" s="22">
        <v>5672.80905491665</v>
      </c>
      <c r="J75" s="22">
        <v>9719.330931094719</v>
      </c>
      <c r="K75" s="202">
        <v>13356.176679408543</v>
      </c>
      <c r="L75" s="85" t="s">
        <v>140</v>
      </c>
    </row>
    <row r="76" spans="1:12" ht="12.75">
      <c r="A76" s="41" t="s">
        <v>141</v>
      </c>
      <c r="B76" s="50">
        <v>214.12923351441458</v>
      </c>
      <c r="C76" s="50">
        <v>152.3138142580402</v>
      </c>
      <c r="D76" s="50">
        <v>129.52091388623722</v>
      </c>
      <c r="E76" s="50">
        <v>111.24873375849613</v>
      </c>
      <c r="F76" s="186">
        <v>121.5469725829596</v>
      </c>
      <c r="G76" s="50">
        <v>58.086658661257</v>
      </c>
      <c r="H76" s="50">
        <v>0.2209045165253</v>
      </c>
      <c r="I76" s="50">
        <v>166.7681786902607</v>
      </c>
      <c r="J76" s="50">
        <v>671.8724754199019</v>
      </c>
      <c r="K76" s="186">
        <v>512.5170819883435</v>
      </c>
      <c r="L76" s="43" t="s">
        <v>142</v>
      </c>
    </row>
    <row r="77" spans="1:12" ht="12.75">
      <c r="A77" s="41" t="s">
        <v>143</v>
      </c>
      <c r="B77" s="50">
        <v>311.80777466906306</v>
      </c>
      <c r="C77" s="50">
        <v>360.35909023183257</v>
      </c>
      <c r="D77" s="50">
        <v>348.0738342183498</v>
      </c>
      <c r="E77" s="50">
        <v>344.1586885540016</v>
      </c>
      <c r="F77" s="186">
        <v>283.175006625242</v>
      </c>
      <c r="G77" s="50">
        <v>37.7022199065892</v>
      </c>
      <c r="H77" s="50">
        <v>174.429017957177</v>
      </c>
      <c r="I77" s="50">
        <v>127.57536094143397</v>
      </c>
      <c r="J77" s="50">
        <v>641.0678612187714</v>
      </c>
      <c r="K77" s="186">
        <v>1711.8492625508911</v>
      </c>
      <c r="L77" s="43" t="s">
        <v>144</v>
      </c>
    </row>
    <row r="78" spans="1:12" ht="12.75">
      <c r="A78" s="41" t="s">
        <v>145</v>
      </c>
      <c r="B78" s="50">
        <v>23.797137822961297</v>
      </c>
      <c r="C78" s="50">
        <v>31.225805681762896</v>
      </c>
      <c r="D78" s="50">
        <v>46.22674432533785</v>
      </c>
      <c r="E78" s="50">
        <v>42.137086533884315</v>
      </c>
      <c r="F78" s="186">
        <v>44.01921422460508</v>
      </c>
      <c r="G78" s="50">
        <v>378.5053356578202</v>
      </c>
      <c r="H78" s="50">
        <v>0.0677626600032</v>
      </c>
      <c r="I78" s="50">
        <v>626.001550055204</v>
      </c>
      <c r="J78" s="50">
        <v>433.2610969599467</v>
      </c>
      <c r="K78" s="186">
        <v>413.32705094365895</v>
      </c>
      <c r="L78" s="43" t="s">
        <v>146</v>
      </c>
    </row>
    <row r="79" spans="1:13" s="5" customFormat="1" ht="12.75">
      <c r="A79" s="41" t="s">
        <v>147</v>
      </c>
      <c r="B79" s="50">
        <v>327.422893032941</v>
      </c>
      <c r="C79" s="50">
        <v>226.27694390748348</v>
      </c>
      <c r="D79" s="50">
        <v>139.17905055168228</v>
      </c>
      <c r="E79" s="50">
        <v>165.4216637998334</v>
      </c>
      <c r="F79" s="186">
        <v>206.81567584701264</v>
      </c>
      <c r="G79" s="50">
        <v>4751.085452841174</v>
      </c>
      <c r="H79" s="50">
        <v>6422.9759285990185</v>
      </c>
      <c r="I79" s="50">
        <v>3364.0575415170356</v>
      </c>
      <c r="J79" s="50">
        <v>5749.484751978043</v>
      </c>
      <c r="K79" s="186">
        <v>8154.785907885914</v>
      </c>
      <c r="L79" s="43" t="s">
        <v>148</v>
      </c>
      <c r="M79" s="223"/>
    </row>
    <row r="80" spans="1:13" s="5" customFormat="1" ht="12.75">
      <c r="A80" s="41" t="s">
        <v>149</v>
      </c>
      <c r="B80" s="50">
        <v>296.14079713025563</v>
      </c>
      <c r="C80" s="50">
        <v>414.9460003176805</v>
      </c>
      <c r="D80" s="50">
        <v>392.53391662603184</v>
      </c>
      <c r="E80" s="50">
        <v>370.8507987850165</v>
      </c>
      <c r="F80" s="186">
        <v>377.8665934024115</v>
      </c>
      <c r="G80" s="50">
        <v>1923.9654128804307</v>
      </c>
      <c r="H80" s="50">
        <v>2032.3570308517765</v>
      </c>
      <c r="I80" s="50">
        <v>1336.4617532632676</v>
      </c>
      <c r="J80" s="50">
        <v>2174.910070109242</v>
      </c>
      <c r="K80" s="186">
        <v>2413.4824453131882</v>
      </c>
      <c r="L80" s="43" t="s">
        <v>150</v>
      </c>
      <c r="M80" s="223"/>
    </row>
    <row r="81" spans="1:13" s="5" customFormat="1" ht="12.75">
      <c r="A81" s="44" t="s">
        <v>70</v>
      </c>
      <c r="B81" s="50">
        <v>44.806473883370195</v>
      </c>
      <c r="C81" s="50">
        <v>57.145962051059016</v>
      </c>
      <c r="D81" s="50">
        <v>26.025218340341993</v>
      </c>
      <c r="E81" s="50">
        <v>35.18979259193433</v>
      </c>
      <c r="F81" s="186">
        <v>53.17438269903619</v>
      </c>
      <c r="G81" s="50">
        <v>1.5621057633613997</v>
      </c>
      <c r="H81" s="50">
        <v>0.47771081813309996</v>
      </c>
      <c r="I81" s="50">
        <v>51.9446704494482</v>
      </c>
      <c r="J81" s="50">
        <v>48.73467540881279</v>
      </c>
      <c r="K81" s="186">
        <v>150.21493072654548</v>
      </c>
      <c r="L81" s="45" t="s">
        <v>71</v>
      </c>
      <c r="M81" s="223"/>
    </row>
    <row r="82" spans="1:13" s="15" customFormat="1" ht="12.75">
      <c r="A82" s="91" t="s">
        <v>151</v>
      </c>
      <c r="B82" s="25">
        <v>3495.2142092273148</v>
      </c>
      <c r="C82" s="25">
        <v>4916.2405147610225</v>
      </c>
      <c r="D82" s="25">
        <v>4142.38216874427</v>
      </c>
      <c r="E82" s="25">
        <v>3919.476348390272</v>
      </c>
      <c r="F82" s="179">
        <v>3822.6792775241197</v>
      </c>
      <c r="G82" s="25">
        <v>11435.203589918265</v>
      </c>
      <c r="H82" s="25">
        <v>16534.777068735555</v>
      </c>
      <c r="I82" s="25">
        <v>14040.941697741202</v>
      </c>
      <c r="J82" s="25">
        <v>22957.81290771666</v>
      </c>
      <c r="K82" s="179">
        <v>39790.50511672153</v>
      </c>
      <c r="L82" s="92" t="s">
        <v>152</v>
      </c>
      <c r="M82" s="224"/>
    </row>
    <row r="83" spans="1:13" s="5" customFormat="1" ht="12.75" customHeight="1">
      <c r="A83" s="44" t="s">
        <v>153</v>
      </c>
      <c r="B83" s="50" t="s">
        <v>0</v>
      </c>
      <c r="C83" s="50" t="s">
        <v>0</v>
      </c>
      <c r="D83" s="50" t="s">
        <v>0</v>
      </c>
      <c r="E83" s="50" t="s">
        <v>0</v>
      </c>
      <c r="F83" s="186" t="s">
        <v>0</v>
      </c>
      <c r="G83" s="50">
        <v>0.151482797767</v>
      </c>
      <c r="H83" s="50" t="s">
        <v>0</v>
      </c>
      <c r="I83" s="50">
        <v>2.5465152196381</v>
      </c>
      <c r="J83" s="50">
        <v>0.7906374586204999</v>
      </c>
      <c r="K83" s="186">
        <v>0.3133944672152</v>
      </c>
      <c r="L83" s="43" t="s">
        <v>154</v>
      </c>
      <c r="M83" s="223"/>
    </row>
    <row r="84" spans="1:13" s="5" customFormat="1" ht="12.75" customHeight="1">
      <c r="A84" s="44" t="s">
        <v>155</v>
      </c>
      <c r="B84" s="42">
        <v>9.001267217484898</v>
      </c>
      <c r="C84" s="42">
        <v>7.3210477879879985</v>
      </c>
      <c r="D84" s="42">
        <v>8.296769416265198</v>
      </c>
      <c r="E84" s="42">
        <v>12.390258718674605</v>
      </c>
      <c r="F84" s="185">
        <v>15.893286703236102</v>
      </c>
      <c r="G84" s="42">
        <v>26.536159719041898</v>
      </c>
      <c r="H84" s="42">
        <v>0.5385606751722</v>
      </c>
      <c r="I84" s="42">
        <v>68.42323943090479</v>
      </c>
      <c r="J84" s="42">
        <v>127.0271203673528</v>
      </c>
      <c r="K84" s="185">
        <v>160.6738566114821</v>
      </c>
      <c r="L84" s="43" t="s">
        <v>156</v>
      </c>
      <c r="M84" s="223"/>
    </row>
    <row r="85" spans="1:13" s="5" customFormat="1" ht="12.75" customHeight="1">
      <c r="A85" s="41" t="s">
        <v>157</v>
      </c>
      <c r="B85" s="42">
        <v>1280.29871107226</v>
      </c>
      <c r="C85" s="42">
        <v>2012.8485607096632</v>
      </c>
      <c r="D85" s="42">
        <v>1966.769729104754</v>
      </c>
      <c r="E85" s="42">
        <v>2103.8529809008</v>
      </c>
      <c r="F85" s="185">
        <v>2154.499410925569</v>
      </c>
      <c r="G85" s="42">
        <v>334.9542955049014</v>
      </c>
      <c r="H85" s="42">
        <v>577.8349957777967</v>
      </c>
      <c r="I85" s="42">
        <v>625.6756667330743</v>
      </c>
      <c r="J85" s="42">
        <v>2225.2565602023287</v>
      </c>
      <c r="K85" s="185">
        <v>4495.022956051323</v>
      </c>
      <c r="L85" s="43" t="s">
        <v>158</v>
      </c>
      <c r="M85" s="223"/>
    </row>
    <row r="86" spans="1:13" s="5" customFormat="1" ht="12.75" customHeight="1">
      <c r="A86" s="41" t="s">
        <v>159</v>
      </c>
      <c r="B86" s="42">
        <v>20.996551381725</v>
      </c>
      <c r="C86" s="42">
        <v>36.472951497052684</v>
      </c>
      <c r="D86" s="42">
        <v>25.097336320606175</v>
      </c>
      <c r="E86" s="42">
        <v>25.842455504567575</v>
      </c>
      <c r="F86" s="185">
        <v>23.55306015511739</v>
      </c>
      <c r="G86" s="42">
        <v>27.7262137288276</v>
      </c>
      <c r="H86" s="42">
        <v>2.3081593342730993</v>
      </c>
      <c r="I86" s="42">
        <v>33.584048220858904</v>
      </c>
      <c r="J86" s="42">
        <v>77.72865467360181</v>
      </c>
      <c r="K86" s="185">
        <v>42.9510513799927</v>
      </c>
      <c r="L86" s="43" t="s">
        <v>160</v>
      </c>
      <c r="M86" s="223"/>
    </row>
    <row r="87" spans="1:13" s="5" customFormat="1" ht="12.75" customHeight="1">
      <c r="A87" s="41" t="s">
        <v>161</v>
      </c>
      <c r="B87" s="42">
        <v>625.3013248329659</v>
      </c>
      <c r="C87" s="42">
        <v>901.6761912120917</v>
      </c>
      <c r="D87" s="42">
        <v>910.3300491344604</v>
      </c>
      <c r="E87" s="42">
        <v>701.4133487724316</v>
      </c>
      <c r="F87" s="185">
        <v>734.1563516704111</v>
      </c>
      <c r="G87" s="42">
        <v>2670.4375670960353</v>
      </c>
      <c r="H87" s="42">
        <v>2866.4350401890947</v>
      </c>
      <c r="I87" s="42">
        <v>3828.501150587187</v>
      </c>
      <c r="J87" s="42">
        <v>6397.799928444648</v>
      </c>
      <c r="K87" s="185">
        <v>10817.612898683938</v>
      </c>
      <c r="L87" s="43" t="s">
        <v>162</v>
      </c>
      <c r="M87" s="223"/>
    </row>
    <row r="88" spans="1:13" s="5" customFormat="1" ht="12.75" customHeight="1">
      <c r="A88" s="41" t="s">
        <v>163</v>
      </c>
      <c r="B88" s="42">
        <v>5.257444434730699</v>
      </c>
      <c r="C88" s="42">
        <v>68.81903880996555</v>
      </c>
      <c r="D88" s="42">
        <v>17.56914300549069</v>
      </c>
      <c r="E88" s="42">
        <v>2.0156745234010995</v>
      </c>
      <c r="F88" s="185">
        <v>3.843871816754799</v>
      </c>
      <c r="G88" s="42">
        <v>0.11675110973290001</v>
      </c>
      <c r="H88" s="42">
        <v>27.324821709619</v>
      </c>
      <c r="I88" s="42">
        <v>118.4476710973195</v>
      </c>
      <c r="J88" s="42" t="s">
        <v>0</v>
      </c>
      <c r="K88" s="185" t="s">
        <v>0</v>
      </c>
      <c r="L88" s="43" t="s">
        <v>164</v>
      </c>
      <c r="M88" s="223"/>
    </row>
    <row r="89" spans="1:13" s="5" customFormat="1" ht="12.75" customHeight="1">
      <c r="A89" s="41" t="s">
        <v>165</v>
      </c>
      <c r="B89" s="42">
        <v>1335.953545544223</v>
      </c>
      <c r="C89" s="42">
        <v>1532.249726676067</v>
      </c>
      <c r="D89" s="42">
        <v>888.7331515959164</v>
      </c>
      <c r="E89" s="42">
        <v>725.8795360753679</v>
      </c>
      <c r="F89" s="185">
        <v>562.7919108241529</v>
      </c>
      <c r="G89" s="42">
        <v>7334.784851371316</v>
      </c>
      <c r="H89" s="42">
        <v>11960.282659625673</v>
      </c>
      <c r="I89" s="42">
        <v>6891.983715723878</v>
      </c>
      <c r="J89" s="42">
        <v>12030.493987819416</v>
      </c>
      <c r="K89" s="185">
        <v>20136.192457630204</v>
      </c>
      <c r="L89" s="43" t="s">
        <v>166</v>
      </c>
      <c r="M89" s="223"/>
    </row>
    <row r="90" spans="1:12" ht="12.75" customHeight="1">
      <c r="A90" s="41" t="s">
        <v>167</v>
      </c>
      <c r="B90" s="42">
        <v>107.64796063945059</v>
      </c>
      <c r="C90" s="42">
        <v>200.39441165042098</v>
      </c>
      <c r="D90" s="42">
        <v>191.1484311470164</v>
      </c>
      <c r="E90" s="42">
        <v>141.86863739529667</v>
      </c>
      <c r="F90" s="185">
        <v>170.2649601635379</v>
      </c>
      <c r="G90" s="42">
        <v>471.00395518363473</v>
      </c>
      <c r="H90" s="42">
        <v>393.0981501169448</v>
      </c>
      <c r="I90" s="42">
        <v>145.45479061178548</v>
      </c>
      <c r="J90" s="42">
        <v>124.72242316130858</v>
      </c>
      <c r="K90" s="185">
        <v>164.7026730652739</v>
      </c>
      <c r="L90" s="43" t="s">
        <v>168</v>
      </c>
    </row>
    <row r="91" spans="1:12" s="16" customFormat="1" ht="12.75" customHeight="1">
      <c r="A91" s="44" t="s">
        <v>169</v>
      </c>
      <c r="B91" s="42">
        <v>6.2668277353852995</v>
      </c>
      <c r="C91" s="42">
        <v>9.557616572243498</v>
      </c>
      <c r="D91" s="42">
        <v>9.4933680276271</v>
      </c>
      <c r="E91" s="42">
        <v>12.383033997982947</v>
      </c>
      <c r="F91" s="185">
        <v>14.4517574313371</v>
      </c>
      <c r="G91" s="42">
        <v>46.6597448717203</v>
      </c>
      <c r="H91" s="42" t="s">
        <v>0</v>
      </c>
      <c r="I91" s="42">
        <v>46.006296607878184</v>
      </c>
      <c r="J91" s="42">
        <v>57.08335860259499</v>
      </c>
      <c r="K91" s="185">
        <v>254.25748099686146</v>
      </c>
      <c r="L91" s="43" t="s">
        <v>170</v>
      </c>
    </row>
    <row r="92" spans="1:12" s="16" customFormat="1" ht="12.75" customHeight="1" thickBot="1">
      <c r="A92" s="44" t="s">
        <v>70</v>
      </c>
      <c r="B92" s="93">
        <v>104.45827825587918</v>
      </c>
      <c r="C92" s="93">
        <v>146.86843173368695</v>
      </c>
      <c r="D92" s="93">
        <v>124.91216369676769</v>
      </c>
      <c r="E92" s="93">
        <v>193.81738305769466</v>
      </c>
      <c r="F92" s="232">
        <v>143.22466783400378</v>
      </c>
      <c r="G92" s="42">
        <v>522.8325685352869</v>
      </c>
      <c r="H92" s="42">
        <v>706.8917462629785</v>
      </c>
      <c r="I92" s="42">
        <v>2280.3186035086787</v>
      </c>
      <c r="J92" s="42">
        <v>1916.9102369867894</v>
      </c>
      <c r="K92" s="185">
        <v>3718.7783478352408</v>
      </c>
      <c r="L92" s="45" t="s">
        <v>71</v>
      </c>
    </row>
    <row r="93" spans="1:12" s="16" customFormat="1" ht="19.5" thickBot="1">
      <c r="A93" s="17" t="s">
        <v>171</v>
      </c>
      <c r="B93" s="18">
        <v>100.1826981182646</v>
      </c>
      <c r="C93" s="18">
        <v>120.90004610986179</v>
      </c>
      <c r="D93" s="18">
        <v>126.7823136814755</v>
      </c>
      <c r="E93" s="18">
        <v>118.90753389143897</v>
      </c>
      <c r="F93" s="177">
        <v>97.6582783391011</v>
      </c>
      <c r="G93" s="18">
        <v>212.9241042783065</v>
      </c>
      <c r="H93" s="18">
        <v>59.69880511772109</v>
      </c>
      <c r="I93" s="18">
        <v>367.43570667006975</v>
      </c>
      <c r="J93" s="18">
        <v>601.9010216815975</v>
      </c>
      <c r="K93" s="177">
        <v>1191.5066224460318</v>
      </c>
      <c r="L93" s="65" t="s">
        <v>172</v>
      </c>
    </row>
    <row r="94" spans="1:12" ht="29.25" customHeight="1" thickBot="1">
      <c r="A94" s="69" t="s">
        <v>173</v>
      </c>
      <c r="B94" s="33">
        <v>50.5365529582659</v>
      </c>
      <c r="C94" s="33">
        <v>90.3277438989345</v>
      </c>
      <c r="D94" s="33">
        <v>68.69012681249761</v>
      </c>
      <c r="E94" s="33">
        <v>76.51278600277865</v>
      </c>
      <c r="F94" s="67">
        <v>51.37498597247231</v>
      </c>
      <c r="G94" s="33">
        <v>121.69461557841939</v>
      </c>
      <c r="H94" s="33">
        <v>48.2289156384658</v>
      </c>
      <c r="I94" s="33">
        <v>152.10081127577038</v>
      </c>
      <c r="J94" s="33">
        <v>233.85591185689677</v>
      </c>
      <c r="K94" s="67">
        <v>758.2669748412717</v>
      </c>
      <c r="L94" s="96" t="s">
        <v>174</v>
      </c>
    </row>
    <row r="95" spans="1:12" ht="15" thickBot="1">
      <c r="A95" s="97" t="s">
        <v>100</v>
      </c>
      <c r="B95" s="60">
        <v>49.646145159998696</v>
      </c>
      <c r="C95" s="60">
        <v>30.5723022109273</v>
      </c>
      <c r="D95" s="60">
        <v>58.0921868689779</v>
      </c>
      <c r="E95" s="60">
        <v>42.39474788866032</v>
      </c>
      <c r="F95" s="188">
        <v>46.28329236662879</v>
      </c>
      <c r="G95" s="60">
        <v>91.2294886998871</v>
      </c>
      <c r="H95" s="60">
        <v>11.469889479255299</v>
      </c>
      <c r="I95" s="60">
        <v>215.33489539429937</v>
      </c>
      <c r="J95" s="60">
        <v>368.04510982470066</v>
      </c>
      <c r="K95" s="188">
        <v>433.23964760476036</v>
      </c>
      <c r="L95" s="79" t="s">
        <v>125</v>
      </c>
    </row>
    <row r="96" spans="1:12" ht="12.75">
      <c r="A96" s="98" t="s">
        <v>230</v>
      </c>
      <c r="B96" s="22">
        <v>12.135927184906798</v>
      </c>
      <c r="C96" s="22">
        <v>16.581787479311703</v>
      </c>
      <c r="D96" s="22">
        <v>19.804100097190396</v>
      </c>
      <c r="E96" s="22">
        <v>18.858691124897312</v>
      </c>
      <c r="F96" s="202">
        <v>26.9899555901307</v>
      </c>
      <c r="G96" s="22">
        <v>24.4254605969601</v>
      </c>
      <c r="H96" s="22">
        <v>5.8885945897772</v>
      </c>
      <c r="I96" s="22">
        <v>53.2831653860003</v>
      </c>
      <c r="J96" s="22">
        <v>175.91829641298517</v>
      </c>
      <c r="K96" s="202">
        <v>180.64468224937937</v>
      </c>
      <c r="L96" s="85" t="s">
        <v>231</v>
      </c>
    </row>
    <row r="97" spans="1:12" ht="12.75">
      <c r="A97" s="41" t="s">
        <v>177</v>
      </c>
      <c r="B97" s="42">
        <v>0.8368231211320999</v>
      </c>
      <c r="C97" s="42">
        <v>1.2019650745426</v>
      </c>
      <c r="D97" s="42">
        <v>1.9139483451695005</v>
      </c>
      <c r="E97" s="42">
        <v>0.6078521224591001</v>
      </c>
      <c r="F97" s="185">
        <v>1.3658480471273995</v>
      </c>
      <c r="G97" s="42">
        <v>4.6972969651950995</v>
      </c>
      <c r="H97" s="42">
        <v>1.1379390282585997</v>
      </c>
      <c r="I97" s="42">
        <v>11.544621055825099</v>
      </c>
      <c r="J97" s="42">
        <v>44.25522567404209</v>
      </c>
      <c r="K97" s="185">
        <v>23.954751102544396</v>
      </c>
      <c r="L97" s="43" t="s">
        <v>178</v>
      </c>
    </row>
    <row r="98" spans="1:12" ht="12.75">
      <c r="A98" s="41" t="s">
        <v>179</v>
      </c>
      <c r="B98" s="42">
        <v>0.23167475396799997</v>
      </c>
      <c r="C98" s="42">
        <v>0.0528436066966</v>
      </c>
      <c r="D98" s="42">
        <v>0.32511409186620005</v>
      </c>
      <c r="E98" s="42">
        <v>0.0993332716897</v>
      </c>
      <c r="F98" s="185" t="s">
        <v>0</v>
      </c>
      <c r="G98" s="42">
        <v>0.9284951758862999</v>
      </c>
      <c r="H98" s="42">
        <v>1.5068586015880998</v>
      </c>
      <c r="I98" s="42">
        <v>10.9892026951013</v>
      </c>
      <c r="J98" s="42">
        <v>13.0151760632219</v>
      </c>
      <c r="K98" s="185">
        <v>15.7183669062058</v>
      </c>
      <c r="L98" s="43" t="s">
        <v>180</v>
      </c>
    </row>
    <row r="99" spans="1:12" ht="12.75">
      <c r="A99" s="41" t="s">
        <v>181</v>
      </c>
      <c r="B99" s="42">
        <v>5.7576990307199996</v>
      </c>
      <c r="C99" s="42">
        <v>8.916280978274202</v>
      </c>
      <c r="D99" s="42">
        <v>7.691874528735598</v>
      </c>
      <c r="E99" s="42">
        <v>7.797398316240998</v>
      </c>
      <c r="F99" s="185">
        <v>11.381125559685</v>
      </c>
      <c r="G99" s="42">
        <v>9.582766639432599</v>
      </c>
      <c r="H99" s="42">
        <v>0.32829829223789997</v>
      </c>
      <c r="I99" s="42">
        <v>6.693520827127498</v>
      </c>
      <c r="J99" s="42">
        <v>38.436748776532205</v>
      </c>
      <c r="K99" s="185">
        <v>128.29250697778198</v>
      </c>
      <c r="L99" s="43" t="s">
        <v>182</v>
      </c>
    </row>
    <row r="100" spans="1:12" ht="12.75">
      <c r="A100" s="41" t="s">
        <v>183</v>
      </c>
      <c r="B100" s="42">
        <v>3.1530040521654996</v>
      </c>
      <c r="C100" s="42">
        <v>4.728753061175699</v>
      </c>
      <c r="D100" s="42">
        <v>6.8115076614111985</v>
      </c>
      <c r="E100" s="42">
        <v>6.582425622366812</v>
      </c>
      <c r="F100" s="185">
        <v>8.774206432985697</v>
      </c>
      <c r="G100" s="42">
        <v>8.0796728993023</v>
      </c>
      <c r="H100" s="42">
        <v>2.3407083446558996</v>
      </c>
      <c r="I100" s="42">
        <v>4.008175337781699</v>
      </c>
      <c r="J100" s="42">
        <v>17.6585410183848</v>
      </c>
      <c r="K100" s="185">
        <v>10.211697863456997</v>
      </c>
      <c r="L100" s="43" t="s">
        <v>184</v>
      </c>
    </row>
    <row r="101" spans="1:12" ht="12.75">
      <c r="A101" s="41" t="s">
        <v>70</v>
      </c>
      <c r="B101" s="42">
        <v>2.1567262269212</v>
      </c>
      <c r="C101" s="42">
        <v>1.6819447586225997</v>
      </c>
      <c r="D101" s="42">
        <v>3.0616554700078993</v>
      </c>
      <c r="E101" s="42">
        <v>3.771681792140699</v>
      </c>
      <c r="F101" s="185">
        <v>5.433763063512801</v>
      </c>
      <c r="G101" s="42">
        <v>1.1372289171438</v>
      </c>
      <c r="H101" s="42">
        <v>0.5747903230366999</v>
      </c>
      <c r="I101" s="42">
        <v>20.0476454701647</v>
      </c>
      <c r="J101" s="42">
        <v>62.5526048808042</v>
      </c>
      <c r="K101" s="185">
        <v>2.4673593993901997</v>
      </c>
      <c r="L101" s="43" t="s">
        <v>71</v>
      </c>
    </row>
    <row r="102" spans="1:12" ht="25.5">
      <c r="A102" s="99" t="s">
        <v>185</v>
      </c>
      <c r="B102" s="70">
        <v>0.28790432000099997</v>
      </c>
      <c r="C102" s="70">
        <v>0.7757136442429999</v>
      </c>
      <c r="D102" s="70">
        <v>1.1443130801981</v>
      </c>
      <c r="E102" s="70">
        <v>0.9241403537318997</v>
      </c>
      <c r="F102" s="190">
        <v>1.0814334767095</v>
      </c>
      <c r="G102" s="70">
        <v>0.37637515485999995</v>
      </c>
      <c r="H102" s="70" t="s">
        <v>0</v>
      </c>
      <c r="I102" s="70">
        <v>1.7244163078019998</v>
      </c>
      <c r="J102" s="70">
        <v>2.5928822891159995</v>
      </c>
      <c r="K102" s="190">
        <v>20.601915671030596</v>
      </c>
      <c r="L102" s="100" t="s">
        <v>186</v>
      </c>
    </row>
    <row r="103" spans="1:12" ht="25.5">
      <c r="A103" s="99" t="s">
        <v>187</v>
      </c>
      <c r="B103" s="54">
        <v>2.7642885449451997</v>
      </c>
      <c r="C103" s="54">
        <v>2.7185962782825</v>
      </c>
      <c r="D103" s="54">
        <v>3.342844446485</v>
      </c>
      <c r="E103" s="54">
        <v>2.6609082915606996</v>
      </c>
      <c r="F103" s="231">
        <v>3.0291586720615995</v>
      </c>
      <c r="G103" s="70">
        <v>4.776612032687498</v>
      </c>
      <c r="H103" s="70">
        <v>4.1768267797454</v>
      </c>
      <c r="I103" s="70">
        <v>8.2719697149924</v>
      </c>
      <c r="J103" s="70">
        <v>42.508984054037995</v>
      </c>
      <c r="K103" s="190">
        <v>134.2555163996701</v>
      </c>
      <c r="L103" s="100" t="s">
        <v>188</v>
      </c>
    </row>
    <row r="104" spans="1:12" ht="13.5" thickBot="1">
      <c r="A104" s="55" t="s">
        <v>189</v>
      </c>
      <c r="B104" s="56">
        <v>34.4580251101457</v>
      </c>
      <c r="C104" s="56">
        <v>10.496204809090097</v>
      </c>
      <c r="D104" s="56">
        <v>33.8009292451044</v>
      </c>
      <c r="E104" s="56">
        <v>19.951008118470405</v>
      </c>
      <c r="F104" s="204">
        <v>15.182744627726992</v>
      </c>
      <c r="G104" s="56">
        <v>61.6510409153795</v>
      </c>
      <c r="H104" s="56">
        <v>1.3706781796548002</v>
      </c>
      <c r="I104" s="56">
        <v>152.0553439855047</v>
      </c>
      <c r="J104" s="56">
        <v>147.02494706856146</v>
      </c>
      <c r="K104" s="204">
        <v>97.73753328468027</v>
      </c>
      <c r="L104" s="58" t="s">
        <v>190</v>
      </c>
    </row>
    <row r="105" spans="1:12" s="106" customFormat="1" ht="12.75">
      <c r="A105" s="101" t="s">
        <v>191</v>
      </c>
      <c r="B105" s="127"/>
      <c r="C105" s="127"/>
      <c r="D105" s="127"/>
      <c r="E105" s="127"/>
      <c r="F105" s="127"/>
      <c r="G105" s="128"/>
      <c r="H105" s="128"/>
      <c r="I105" s="128"/>
      <c r="J105" s="128"/>
      <c r="K105" s="128"/>
      <c r="L105" s="104" t="s">
        <v>234</v>
      </c>
    </row>
    <row r="106" spans="1:94" s="106" customFormat="1" ht="12.75">
      <c r="A106" s="101" t="s">
        <v>193</v>
      </c>
      <c r="B106" s="102"/>
      <c r="C106" s="103"/>
      <c r="D106" s="102"/>
      <c r="E106" s="102"/>
      <c r="F106" s="102"/>
      <c r="G106" s="103"/>
      <c r="H106" s="103"/>
      <c r="I106" s="103"/>
      <c r="J106" s="103"/>
      <c r="K106" s="103"/>
      <c r="L106" s="104" t="s">
        <v>194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</row>
    <row r="107" spans="1:12" s="106" customFormat="1" ht="12.75">
      <c r="A107" s="107" t="s">
        <v>237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327</v>
      </c>
    </row>
    <row r="108" spans="1:12" s="106" customFormat="1" ht="12.75">
      <c r="A108" s="107" t="s">
        <v>239</v>
      </c>
      <c r="B108" s="102"/>
      <c r="C108" s="103"/>
      <c r="D108" s="102"/>
      <c r="E108" s="102"/>
      <c r="F108" s="102"/>
      <c r="G108" s="103"/>
      <c r="H108" s="103"/>
      <c r="I108" s="103"/>
      <c r="J108" s="103"/>
      <c r="K108" s="103"/>
      <c r="L108" s="104" t="s">
        <v>328</v>
      </c>
    </row>
    <row r="109" spans="1:89" s="106" customFormat="1" ht="12.75">
      <c r="A109" s="107" t="s">
        <v>329</v>
      </c>
      <c r="C109" s="105"/>
      <c r="G109" s="105"/>
      <c r="H109" s="105"/>
      <c r="I109" s="105"/>
      <c r="J109" s="105"/>
      <c r="K109" s="105"/>
      <c r="L109" s="104" t="s">
        <v>352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</row>
    <row r="110" spans="1:12" s="16" customFormat="1" ht="12.75">
      <c r="A110" s="107" t="s">
        <v>317</v>
      </c>
      <c r="B110" s="208"/>
      <c r="C110" s="208"/>
      <c r="D110" s="208"/>
      <c r="E110" s="208"/>
      <c r="F110" s="208"/>
      <c r="G110" s="210"/>
      <c r="H110" s="210"/>
      <c r="I110" s="210"/>
      <c r="J110" s="210"/>
      <c r="K110" s="210"/>
      <c r="L110" s="108" t="s">
        <v>243</v>
      </c>
    </row>
    <row r="112" spans="2:11" ht="12.7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 ht="12.7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 ht="12.7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 ht="12.7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 ht="12.7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 ht="12.7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 ht="12.7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 ht="12.7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 ht="12.7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ht="12.7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 ht="12.7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 ht="12.7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 ht="12.7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 ht="12.7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2.7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 ht="12.7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 ht="12.7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 ht="12.7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 ht="12.7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 ht="12.7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12.7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 ht="12.7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 ht="12.7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 ht="12.75"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 ht="12.75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 ht="12.75"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 ht="12.75"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 ht="12.7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 ht="12.7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 ht="12.75"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 ht="12.7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 ht="12.7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 ht="12.7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 ht="12.7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 ht="12.7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 ht="12.7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 ht="12.7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 ht="12.7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 ht="12.7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 ht="12.7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 ht="12.7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 ht="12.7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 ht="12.7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 ht="12.7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 ht="12.7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 ht="12.7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 ht="12.7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 ht="12.7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 ht="12.7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 ht="12.7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 ht="12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 ht="12.7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ht="12.7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 ht="12.7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 ht="12.7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 ht="12.7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 ht="12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 ht="12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 ht="12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 ht="12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 ht="12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 ht="12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 ht="12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 ht="12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 ht="12.7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 ht="12.7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 ht="12.7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 ht="12.75"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 ht="12.7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 ht="12.7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 ht="12.75"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 ht="12.75"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 ht="12.75"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 ht="12.75"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 ht="12.75"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 ht="12.75"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 ht="12.75"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 ht="12.75"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 ht="12.75"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 ht="12.75"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 ht="12.75"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 ht="12.75"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 ht="12.75"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 ht="12.75"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 ht="12.75"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 ht="12.75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 ht="12.75"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 ht="12.75"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 ht="12.75"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 ht="12.75"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 ht="12.75"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 ht="12.75"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 ht="12.75"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 ht="12.75"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 ht="12.75"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 ht="12.75"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 ht="12.75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 ht="12.75"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 ht="12.75"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</row>
  </sheetData>
  <mergeCells count="3">
    <mergeCell ref="A3:L3"/>
    <mergeCell ref="B4:F4"/>
    <mergeCell ref="G4:K4"/>
  </mergeCells>
  <printOptions horizontalCentered="1" verticalCentered="1"/>
  <pageMargins left="0.5511811023622047" right="0.5511811023622047" top="0" bottom="0" header="0.1968503937007874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G114"/>
  <sheetViews>
    <sheetView zoomScale="99" zoomScaleNormal="99" zoomScaleSheetLayoutView="100" workbookViewId="0" topLeftCell="A88">
      <selection activeCell="A139" sqref="A139"/>
    </sheetView>
  </sheetViews>
  <sheetFormatPr defaultColWidth="9.140625" defaultRowHeight="12.75"/>
  <cols>
    <col min="1" max="1" width="31.421875" style="109" customWidth="1"/>
    <col min="2" max="3" width="8.00390625" style="6" customWidth="1"/>
    <col min="4" max="4" width="9.57421875" style="6" customWidth="1"/>
    <col min="5" max="5" width="8.140625" style="6" customWidth="1"/>
    <col min="6" max="11" width="9.140625" style="6" customWidth="1"/>
    <col min="12" max="12" width="31.421875" style="112" customWidth="1"/>
    <col min="13" max="69" width="9.140625" style="5" customWidth="1"/>
    <col min="70" max="16384" width="9.140625" style="6" customWidth="1"/>
  </cols>
  <sheetData>
    <row r="1" spans="1:12" ht="19.5" customHeight="1">
      <c r="A1" s="1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21" customHeight="1">
      <c r="A2" s="1" t="s">
        <v>356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ht="15.75">
      <c r="A3" s="348" t="s">
        <v>346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20.25" customHeight="1" thickBot="1">
      <c r="A4" s="10" t="s">
        <v>1</v>
      </c>
      <c r="B4" s="347" t="s">
        <v>2</v>
      </c>
      <c r="C4" s="347"/>
      <c r="D4" s="347"/>
      <c r="E4" s="347"/>
      <c r="F4" s="347"/>
      <c r="G4" s="347" t="s">
        <v>3</v>
      </c>
      <c r="H4" s="347"/>
      <c r="I4" s="347"/>
      <c r="J4" s="347"/>
      <c r="K4" s="347"/>
      <c r="L4" s="11" t="s">
        <v>4</v>
      </c>
    </row>
    <row r="5" spans="1:69" s="16" customFormat="1" ht="15.75" customHeight="1" thickBot="1">
      <c r="A5" s="12"/>
      <c r="B5" s="225">
        <v>2007</v>
      </c>
      <c r="C5" s="225">
        <v>2008</v>
      </c>
      <c r="D5" s="225">
        <v>2009</v>
      </c>
      <c r="E5" s="225">
        <v>2010</v>
      </c>
      <c r="F5" s="229">
        <v>2011</v>
      </c>
      <c r="G5" s="226" t="s">
        <v>5</v>
      </c>
      <c r="H5" s="13">
        <v>2008</v>
      </c>
      <c r="I5" s="13">
        <v>2009</v>
      </c>
      <c r="J5" s="13">
        <v>2010</v>
      </c>
      <c r="K5" s="176">
        <v>2011</v>
      </c>
      <c r="L5" s="14" t="s">
        <v>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</row>
    <row r="6" spans="1:69" s="16" customFormat="1" ht="19.5" customHeight="1" thickBot="1">
      <c r="A6" s="17" t="s">
        <v>10</v>
      </c>
      <c r="B6" s="18">
        <v>90097.62776733765</v>
      </c>
      <c r="C6" s="18">
        <v>115135.47437544001</v>
      </c>
      <c r="D6" s="18">
        <v>95552.41743834999</v>
      </c>
      <c r="E6" s="18">
        <v>106864.26912000001</v>
      </c>
      <c r="F6" s="177">
        <v>131588.04483</v>
      </c>
      <c r="G6" s="18">
        <v>27832.715819078716</v>
      </c>
      <c r="H6" s="18">
        <v>313487.38521000004</v>
      </c>
      <c r="I6" s="18">
        <v>192314.95942</v>
      </c>
      <c r="J6" s="18">
        <v>251146.60596000002</v>
      </c>
      <c r="K6" s="177">
        <v>364702.95873</v>
      </c>
      <c r="L6" s="19" t="s">
        <v>11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12" ht="19.5" customHeight="1">
      <c r="A7" s="20" t="s">
        <v>12</v>
      </c>
      <c r="B7" s="21">
        <v>53390.142045887544</v>
      </c>
      <c r="C7" s="21">
        <v>63282.14115021</v>
      </c>
      <c r="D7" s="21">
        <v>52698.885415699995</v>
      </c>
      <c r="E7" s="21">
        <v>56691.10863</v>
      </c>
      <c r="F7" s="178">
        <v>65230.148700000005</v>
      </c>
      <c r="G7" s="21">
        <v>5018.07616582818</v>
      </c>
      <c r="H7" s="21">
        <v>140621.75775000002</v>
      </c>
      <c r="I7" s="21">
        <v>74353.70538</v>
      </c>
      <c r="J7" s="21">
        <v>98725.76739000001</v>
      </c>
      <c r="K7" s="178">
        <v>150150.14352</v>
      </c>
      <c r="L7" s="23" t="s">
        <v>13</v>
      </c>
    </row>
    <row r="8" spans="1:12" ht="20.1" customHeight="1">
      <c r="A8" s="24" t="s">
        <v>14</v>
      </c>
      <c r="B8" s="25">
        <v>36702.168986399156</v>
      </c>
      <c r="C8" s="25">
        <v>49431.12188130001</v>
      </c>
      <c r="D8" s="25">
        <v>40575.81647330999</v>
      </c>
      <c r="E8" s="25">
        <v>50167.293750000004</v>
      </c>
      <c r="F8" s="179">
        <v>66352.02939000001</v>
      </c>
      <c r="G8" s="25">
        <v>22808.16711457175</v>
      </c>
      <c r="H8" s="25">
        <v>172822.42692</v>
      </c>
      <c r="I8" s="25">
        <v>117953.52002999999</v>
      </c>
      <c r="J8" s="25">
        <v>152420.03856000002</v>
      </c>
      <c r="K8" s="179">
        <v>214528.81491000002</v>
      </c>
      <c r="L8" s="26" t="s">
        <v>15</v>
      </c>
    </row>
    <row r="9" spans="1:12" ht="20.1" customHeight="1">
      <c r="A9" s="24" t="s">
        <v>209</v>
      </c>
      <c r="B9" s="25" t="s">
        <v>0</v>
      </c>
      <c r="C9" s="25" t="s">
        <v>0</v>
      </c>
      <c r="D9" s="25" t="s">
        <v>0</v>
      </c>
      <c r="E9" s="25" t="s">
        <v>0</v>
      </c>
      <c r="F9" s="179" t="s">
        <v>0</v>
      </c>
      <c r="G9" s="227" t="s">
        <v>261</v>
      </c>
      <c r="H9" s="25">
        <v>247099.99484466</v>
      </c>
      <c r="I9" s="25">
        <v>142193.10347464998</v>
      </c>
      <c r="J9" s="25">
        <v>189435.70125</v>
      </c>
      <c r="K9" s="179">
        <v>284979.29553</v>
      </c>
      <c r="L9" s="26" t="s">
        <v>210</v>
      </c>
    </row>
    <row r="10" spans="1:12" ht="20.1" customHeight="1" thickBot="1">
      <c r="A10" s="27" t="s">
        <v>244</v>
      </c>
      <c r="B10" s="21">
        <v>5.316735050944001</v>
      </c>
      <c r="C10" s="21">
        <v>2422.21134393</v>
      </c>
      <c r="D10" s="21">
        <v>2277.7155493399996</v>
      </c>
      <c r="E10" s="21">
        <v>5.86674</v>
      </c>
      <c r="F10" s="178">
        <v>5.86674</v>
      </c>
      <c r="G10" s="21">
        <v>6.472538678788</v>
      </c>
      <c r="H10" s="21">
        <v>43.200540000000004</v>
      </c>
      <c r="I10" s="21">
        <v>7.73401</v>
      </c>
      <c r="J10" s="21">
        <v>0.8000100000000001</v>
      </c>
      <c r="K10" s="178">
        <v>24.000300000000003</v>
      </c>
      <c r="L10" s="28" t="s">
        <v>303</v>
      </c>
    </row>
    <row r="11" spans="1:69" s="16" customFormat="1" ht="19.5" thickBot="1">
      <c r="A11" s="29" t="s">
        <v>20</v>
      </c>
      <c r="B11" s="30">
        <v>32590.953400394952</v>
      </c>
      <c r="C11" s="30">
        <v>37129.99185243</v>
      </c>
      <c r="D11" s="30">
        <v>31145.362047409995</v>
      </c>
      <c r="E11" s="30">
        <v>34758.034470000006</v>
      </c>
      <c r="F11" s="182">
        <v>41387.184</v>
      </c>
      <c r="G11" s="30">
        <v>3544.017592966396</v>
      </c>
      <c r="H11" s="30">
        <v>33428.68452</v>
      </c>
      <c r="I11" s="30">
        <v>17978.639659999997</v>
      </c>
      <c r="J11" s="30">
        <v>24121.10151</v>
      </c>
      <c r="K11" s="182">
        <v>44086.951080000006</v>
      </c>
      <c r="L11" s="31" t="s">
        <v>21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12" ht="20.25" customHeight="1" thickBot="1">
      <c r="A12" s="32" t="s">
        <v>213</v>
      </c>
      <c r="B12" s="33">
        <v>29373.022321286553</v>
      </c>
      <c r="C12" s="33">
        <v>32814.66217815</v>
      </c>
      <c r="D12" s="33">
        <v>28269.724317789995</v>
      </c>
      <c r="E12" s="33">
        <v>30621.182760000003</v>
      </c>
      <c r="F12" s="67">
        <v>35991.64989</v>
      </c>
      <c r="G12" s="33">
        <v>3316.1849945020163</v>
      </c>
      <c r="H12" s="33">
        <v>32919.87816</v>
      </c>
      <c r="I12" s="33">
        <v>17781.82244</v>
      </c>
      <c r="J12" s="33">
        <v>23850.164790000003</v>
      </c>
      <c r="K12" s="67">
        <v>43493.343660000006</v>
      </c>
      <c r="L12" s="35" t="s">
        <v>323</v>
      </c>
    </row>
    <row r="13" spans="1:12" ht="15.75" customHeight="1">
      <c r="A13" s="36" t="s">
        <v>24</v>
      </c>
      <c r="B13" s="25">
        <v>28530.312679449948</v>
      </c>
      <c r="C13" s="25">
        <v>32038.806613409997</v>
      </c>
      <c r="D13" s="25">
        <v>27647.033303759996</v>
      </c>
      <c r="E13" s="25">
        <v>29391.567390000004</v>
      </c>
      <c r="F13" s="179">
        <v>34494.564510000004</v>
      </c>
      <c r="G13" s="37">
        <v>3393.99613900984</v>
      </c>
      <c r="H13" s="37">
        <v>33007.612590000004</v>
      </c>
      <c r="I13" s="37">
        <v>17709.28276</v>
      </c>
      <c r="J13" s="37">
        <v>23831.764560000003</v>
      </c>
      <c r="K13" s="184">
        <v>43646.94558</v>
      </c>
      <c r="L13" s="38" t="s">
        <v>215</v>
      </c>
    </row>
    <row r="14" spans="1:12" ht="12.75">
      <c r="A14" s="39" t="s">
        <v>26</v>
      </c>
      <c r="B14" s="21">
        <v>27208.960259794345</v>
      </c>
      <c r="C14" s="21">
        <v>30513.51394749</v>
      </c>
      <c r="D14" s="21">
        <v>26390.419626349998</v>
      </c>
      <c r="E14" s="21">
        <v>27607.01175</v>
      </c>
      <c r="F14" s="178">
        <v>32274.536760000003</v>
      </c>
      <c r="G14" s="21">
        <v>3186.137307252172</v>
      </c>
      <c r="H14" s="21">
        <v>32530.539960000002</v>
      </c>
      <c r="I14" s="21">
        <v>17535.400879999997</v>
      </c>
      <c r="J14" s="21">
        <v>23560.82784</v>
      </c>
      <c r="K14" s="178">
        <v>43093.605330000006</v>
      </c>
      <c r="L14" s="40" t="s">
        <v>27</v>
      </c>
    </row>
    <row r="15" spans="1:12" ht="12.75">
      <c r="A15" s="41" t="s">
        <v>28</v>
      </c>
      <c r="B15" s="42">
        <v>842.9157561027761</v>
      </c>
      <c r="C15" s="42">
        <v>1101.6852375600001</v>
      </c>
      <c r="D15" s="42">
        <v>1147.28837895</v>
      </c>
      <c r="E15" s="42">
        <v>769.87629</v>
      </c>
      <c r="F15" s="185">
        <v>1280.016</v>
      </c>
      <c r="G15" s="42">
        <v>0.988707085184</v>
      </c>
      <c r="H15" s="42">
        <v>19.466910000000002</v>
      </c>
      <c r="I15" s="42">
        <v>10.6676</v>
      </c>
      <c r="J15" s="42" t="s">
        <v>0</v>
      </c>
      <c r="K15" s="185" t="s">
        <v>0</v>
      </c>
      <c r="L15" s="43" t="s">
        <v>29</v>
      </c>
    </row>
    <row r="16" spans="1:12" ht="12.75">
      <c r="A16" s="41" t="s">
        <v>30</v>
      </c>
      <c r="B16" s="42">
        <v>1085.0752975621199</v>
      </c>
      <c r="C16" s="42">
        <v>1471.65359544</v>
      </c>
      <c r="D16" s="42">
        <v>1312.4726979799998</v>
      </c>
      <c r="E16" s="42">
        <v>1209.6151200000002</v>
      </c>
      <c r="F16" s="185">
        <v>1340.8167600000002</v>
      </c>
      <c r="G16" s="42">
        <v>902.9944300318759</v>
      </c>
      <c r="H16" s="42">
        <v>3697.91289</v>
      </c>
      <c r="I16" s="42">
        <v>2348.73883</v>
      </c>
      <c r="J16" s="42">
        <v>3425.37615</v>
      </c>
      <c r="K16" s="185">
        <v>4881.3943500000005</v>
      </c>
      <c r="L16" s="43" t="s">
        <v>31</v>
      </c>
    </row>
    <row r="17" spans="1:12" ht="12.75">
      <c r="A17" s="41" t="s">
        <v>32</v>
      </c>
      <c r="B17" s="42">
        <v>414.93651347946</v>
      </c>
      <c r="C17" s="42">
        <v>407.4157593</v>
      </c>
      <c r="D17" s="42">
        <v>415.51848801999995</v>
      </c>
      <c r="E17" s="42">
        <v>556.0069500000001</v>
      </c>
      <c r="F17" s="185">
        <v>630.4078800000001</v>
      </c>
      <c r="G17" s="42">
        <v>4.426719781484</v>
      </c>
      <c r="H17" s="42">
        <v>9.066780000000001</v>
      </c>
      <c r="I17" s="42">
        <v>4.533729999999999</v>
      </c>
      <c r="J17" s="42" t="s">
        <v>0</v>
      </c>
      <c r="K17" s="185" t="s">
        <v>0</v>
      </c>
      <c r="L17" s="43" t="s">
        <v>305</v>
      </c>
    </row>
    <row r="18" spans="1:12" ht="12.75">
      <c r="A18" s="41" t="s">
        <v>34</v>
      </c>
      <c r="B18" s="42">
        <v>1283.755604294868</v>
      </c>
      <c r="C18" s="42">
        <v>1193.3045161200002</v>
      </c>
      <c r="D18" s="42">
        <v>671.75237319</v>
      </c>
      <c r="E18" s="42">
        <v>445.60557000000006</v>
      </c>
      <c r="F18" s="185">
        <v>610.94097</v>
      </c>
      <c r="G18" s="42">
        <v>2.449118842716</v>
      </c>
      <c r="H18" s="42">
        <v>26.667</v>
      </c>
      <c r="I18" s="42">
        <v>2.13352</v>
      </c>
      <c r="J18" s="42" t="s">
        <v>0</v>
      </c>
      <c r="K18" s="185" t="s">
        <v>0</v>
      </c>
      <c r="L18" s="43" t="s">
        <v>35</v>
      </c>
    </row>
    <row r="19" spans="1:12" ht="12.75">
      <c r="A19" s="41" t="s">
        <v>36</v>
      </c>
      <c r="B19" s="42">
        <v>3065.7203898569283</v>
      </c>
      <c r="C19" s="42">
        <v>4002.07029192</v>
      </c>
      <c r="D19" s="42">
        <v>3763.2308538899997</v>
      </c>
      <c r="E19" s="42">
        <v>4372.05465</v>
      </c>
      <c r="F19" s="185">
        <v>4847.527260000001</v>
      </c>
      <c r="G19" s="42">
        <v>272.24367091485203</v>
      </c>
      <c r="H19" s="42">
        <v>4951.528560000001</v>
      </c>
      <c r="I19" s="42">
        <v>3082.13633</v>
      </c>
      <c r="J19" s="42">
        <v>4197.11913</v>
      </c>
      <c r="K19" s="185">
        <v>6581.14893</v>
      </c>
      <c r="L19" s="43" t="s">
        <v>37</v>
      </c>
    </row>
    <row r="20" spans="1:12" ht="12.75">
      <c r="A20" s="41" t="s">
        <v>38</v>
      </c>
      <c r="B20" s="42">
        <v>8008.278047071177</v>
      </c>
      <c r="C20" s="42">
        <v>8472.3299028</v>
      </c>
      <c r="D20" s="42">
        <v>7546.44052244</v>
      </c>
      <c r="E20" s="42">
        <v>8275.30344</v>
      </c>
      <c r="F20" s="185">
        <v>9057.179880000002</v>
      </c>
      <c r="G20" s="42">
        <v>144.973938692492</v>
      </c>
      <c r="H20" s="42">
        <v>1490.1519600000001</v>
      </c>
      <c r="I20" s="42">
        <v>426.17062</v>
      </c>
      <c r="J20" s="42">
        <v>253.86984</v>
      </c>
      <c r="K20" s="185">
        <v>416.0052</v>
      </c>
      <c r="L20" s="43" t="s">
        <v>306</v>
      </c>
    </row>
    <row r="21" spans="1:12" ht="12.75">
      <c r="A21" s="41" t="s">
        <v>40</v>
      </c>
      <c r="B21" s="42">
        <v>93.554309820572</v>
      </c>
      <c r="C21" s="42">
        <v>100.46525580000001</v>
      </c>
      <c r="D21" s="42">
        <v>65.11743061</v>
      </c>
      <c r="E21" s="42">
        <v>111.46806000000001</v>
      </c>
      <c r="F21" s="185">
        <v>160.26867000000001</v>
      </c>
      <c r="G21" s="42">
        <v>62.116848041976</v>
      </c>
      <c r="H21" s="42">
        <v>2087.22609</v>
      </c>
      <c r="I21" s="42">
        <v>1013.15531</v>
      </c>
      <c r="J21" s="42">
        <v>1621.88694</v>
      </c>
      <c r="K21" s="185">
        <v>2281.3618500000002</v>
      </c>
      <c r="L21" s="43" t="s">
        <v>41</v>
      </c>
    </row>
    <row r="22" spans="1:12" ht="12.75">
      <c r="A22" s="41" t="s">
        <v>42</v>
      </c>
      <c r="B22" s="42">
        <v>703.398342232844</v>
      </c>
      <c r="C22" s="42">
        <v>867.75111342</v>
      </c>
      <c r="D22" s="42">
        <v>807.2492947999999</v>
      </c>
      <c r="E22" s="42">
        <v>930.6783</v>
      </c>
      <c r="F22" s="185">
        <v>940.5450900000001</v>
      </c>
      <c r="G22" s="42">
        <v>3.5540316255080002</v>
      </c>
      <c r="H22" s="42">
        <v>5.86674</v>
      </c>
      <c r="I22" s="42">
        <v>2.40021</v>
      </c>
      <c r="J22" s="42">
        <v>41.86719</v>
      </c>
      <c r="K22" s="185" t="s">
        <v>0</v>
      </c>
      <c r="L22" s="43" t="s">
        <v>307</v>
      </c>
    </row>
    <row r="23" spans="1:12" ht="12.75">
      <c r="A23" s="41" t="s">
        <v>44</v>
      </c>
      <c r="B23" s="42">
        <v>4102.753669163572</v>
      </c>
      <c r="C23" s="42">
        <v>4536.98631162</v>
      </c>
      <c r="D23" s="42">
        <v>3458.9143618599996</v>
      </c>
      <c r="E23" s="42">
        <v>3381.9089400000003</v>
      </c>
      <c r="F23" s="185">
        <v>4610.724300000001</v>
      </c>
      <c r="G23" s="42">
        <v>471.04739165847997</v>
      </c>
      <c r="H23" s="42">
        <v>6107.27634</v>
      </c>
      <c r="I23" s="42">
        <v>2574.35857</v>
      </c>
      <c r="J23" s="42">
        <v>4141.11843</v>
      </c>
      <c r="K23" s="185">
        <v>10296.39537</v>
      </c>
      <c r="L23" s="43" t="s">
        <v>308</v>
      </c>
    </row>
    <row r="24" spans="1:12" ht="12.75">
      <c r="A24" s="44" t="s">
        <v>46</v>
      </c>
      <c r="B24" s="42">
        <v>370.01134543454003</v>
      </c>
      <c r="C24" s="42">
        <v>48.00086667000001</v>
      </c>
      <c r="D24" s="42">
        <v>45.915217229999996</v>
      </c>
      <c r="E24" s="42">
        <v>55.467360000000006</v>
      </c>
      <c r="F24" s="185">
        <v>65.06748</v>
      </c>
      <c r="G24" s="42">
        <v>0.29152359381599996</v>
      </c>
      <c r="H24" s="42">
        <v>4.00005</v>
      </c>
      <c r="I24" s="42" t="s">
        <v>0</v>
      </c>
      <c r="J24" s="42" t="s">
        <v>0</v>
      </c>
      <c r="K24" s="185" t="s">
        <v>0</v>
      </c>
      <c r="L24" s="45" t="s">
        <v>309</v>
      </c>
    </row>
    <row r="25" spans="1:12" ht="12.75">
      <c r="A25" s="41" t="s">
        <v>48</v>
      </c>
      <c r="B25" s="42">
        <v>1210.8235452934362</v>
      </c>
      <c r="C25" s="42">
        <v>1411.1365723200001</v>
      </c>
      <c r="D25" s="42">
        <v>1150.8156208899998</v>
      </c>
      <c r="E25" s="42">
        <v>1221.88194</v>
      </c>
      <c r="F25" s="185">
        <v>1475.75178</v>
      </c>
      <c r="G25" s="42">
        <v>555.435597912468</v>
      </c>
      <c r="H25" s="42">
        <v>6541.14843</v>
      </c>
      <c r="I25" s="42">
        <v>3583.24684</v>
      </c>
      <c r="J25" s="42">
        <v>3394.7091</v>
      </c>
      <c r="K25" s="185">
        <v>8444.63889</v>
      </c>
      <c r="L25" s="43" t="s">
        <v>49</v>
      </c>
    </row>
    <row r="26" spans="1:12" ht="12.75">
      <c r="A26" s="41" t="s">
        <v>50</v>
      </c>
      <c r="B26" s="42">
        <v>68.762049792636</v>
      </c>
      <c r="C26" s="42">
        <v>86.84721891000001</v>
      </c>
      <c r="D26" s="42">
        <v>101.41100601999999</v>
      </c>
      <c r="E26" s="42">
        <v>141.3351</v>
      </c>
      <c r="F26" s="185">
        <v>166.40208</v>
      </c>
      <c r="G26" s="42">
        <v>14.88102707546</v>
      </c>
      <c r="H26" s="42">
        <v>953.87859</v>
      </c>
      <c r="I26" s="42">
        <v>483.77565999999996</v>
      </c>
      <c r="J26" s="42">
        <v>719.74233</v>
      </c>
      <c r="K26" s="185">
        <v>1160.8145100000002</v>
      </c>
      <c r="L26" s="43" t="s">
        <v>51</v>
      </c>
    </row>
    <row r="27" spans="1:12" ht="12.75">
      <c r="A27" s="41" t="s">
        <v>52</v>
      </c>
      <c r="B27" s="42">
        <v>1179.1076614210322</v>
      </c>
      <c r="C27" s="42">
        <v>1297.19861478</v>
      </c>
      <c r="D27" s="42">
        <v>1176.6709497</v>
      </c>
      <c r="E27" s="42">
        <v>1262.68245</v>
      </c>
      <c r="F27" s="185">
        <v>1508.0188500000002</v>
      </c>
      <c r="G27" s="42">
        <v>270.86397645761997</v>
      </c>
      <c r="H27" s="42">
        <v>5613.13683</v>
      </c>
      <c r="I27" s="42">
        <v>3273.35306</v>
      </c>
      <c r="J27" s="42">
        <v>4736.8592100000005</v>
      </c>
      <c r="K27" s="185">
        <v>7405.4259</v>
      </c>
      <c r="L27" s="43" t="s">
        <v>310</v>
      </c>
    </row>
    <row r="28" spans="1:12" ht="12.75">
      <c r="A28" s="41" t="s">
        <v>54</v>
      </c>
      <c r="B28" s="42">
        <v>1270.84919312466</v>
      </c>
      <c r="C28" s="42">
        <v>1532.4455553300002</v>
      </c>
      <c r="D28" s="42">
        <v>1373.70365522</v>
      </c>
      <c r="E28" s="42">
        <v>1430.6845500000002</v>
      </c>
      <c r="F28" s="185">
        <v>1764.02205</v>
      </c>
      <c r="G28" s="42">
        <v>32.901820124628</v>
      </c>
      <c r="H28" s="42">
        <v>73.33425000000001</v>
      </c>
      <c r="I28" s="42">
        <v>34.13632</v>
      </c>
      <c r="J28" s="42">
        <v>105.33465000000001</v>
      </c>
      <c r="K28" s="185">
        <v>98.40123000000001</v>
      </c>
      <c r="L28" s="43" t="s">
        <v>55</v>
      </c>
    </row>
    <row r="29" spans="1:69" s="16" customFormat="1" ht="25.5">
      <c r="A29" s="46" t="s">
        <v>284</v>
      </c>
      <c r="B29" s="42">
        <v>3509.0185351437244</v>
      </c>
      <c r="C29" s="42">
        <v>3984.2231355000004</v>
      </c>
      <c r="D29" s="42">
        <v>3353.9187755499997</v>
      </c>
      <c r="E29" s="42">
        <v>3442.4430300000004</v>
      </c>
      <c r="F29" s="185">
        <v>3816.8477100000005</v>
      </c>
      <c r="G29" s="42">
        <v>446.96850541361204</v>
      </c>
      <c r="H29" s="42">
        <v>949.87854</v>
      </c>
      <c r="I29" s="42">
        <v>696.5942799999999</v>
      </c>
      <c r="J29" s="42">
        <v>922.94487</v>
      </c>
      <c r="K29" s="185">
        <v>1528.0191000000002</v>
      </c>
      <c r="L29" s="47" t="s">
        <v>57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12" ht="12.75" customHeight="1">
      <c r="A30" s="48" t="s">
        <v>58</v>
      </c>
      <c r="B30" s="21">
        <v>1321.3524196556</v>
      </c>
      <c r="C30" s="21">
        <v>1525.29266592</v>
      </c>
      <c r="D30" s="21">
        <v>1256.6136774099998</v>
      </c>
      <c r="E30" s="21">
        <v>1784.55564</v>
      </c>
      <c r="F30" s="178">
        <v>2220.02775</v>
      </c>
      <c r="G30" s="21">
        <v>207.85883175766799</v>
      </c>
      <c r="H30" s="21">
        <v>477.07263000000006</v>
      </c>
      <c r="I30" s="21">
        <v>173.88188</v>
      </c>
      <c r="J30" s="21">
        <v>270.93672000000004</v>
      </c>
      <c r="K30" s="178">
        <v>553.3402500000001</v>
      </c>
      <c r="L30" s="49" t="s">
        <v>59</v>
      </c>
    </row>
    <row r="31" spans="1:12" ht="12.75" customHeight="1">
      <c r="A31" s="44" t="s">
        <v>60</v>
      </c>
      <c r="B31" s="50">
        <v>14.674851550556001</v>
      </c>
      <c r="C31" s="50">
        <v>26.803801710000002</v>
      </c>
      <c r="D31" s="50">
        <v>12.324811659999998</v>
      </c>
      <c r="E31" s="50">
        <v>17.333550000000002</v>
      </c>
      <c r="F31" s="186">
        <v>16.80021</v>
      </c>
      <c r="G31" s="50">
        <v>10.87441933032</v>
      </c>
      <c r="H31" s="50">
        <v>63.200790000000005</v>
      </c>
      <c r="I31" s="50">
        <v>8.53408</v>
      </c>
      <c r="J31" s="50">
        <v>40.533840000000005</v>
      </c>
      <c r="K31" s="186" t="s">
        <v>0</v>
      </c>
      <c r="L31" s="45" t="s">
        <v>61</v>
      </c>
    </row>
    <row r="32" spans="1:12" ht="12.75" customHeight="1">
      <c r="A32" s="44" t="s">
        <v>62</v>
      </c>
      <c r="B32" s="42">
        <v>192.432246532296</v>
      </c>
      <c r="C32" s="42">
        <v>227.98524978</v>
      </c>
      <c r="D32" s="42">
        <v>241.33551500999997</v>
      </c>
      <c r="E32" s="42">
        <v>320.80401</v>
      </c>
      <c r="F32" s="185">
        <v>345.07098</v>
      </c>
      <c r="G32" s="42">
        <v>8.859483121579999</v>
      </c>
      <c r="H32" s="42">
        <v>2.40003</v>
      </c>
      <c r="I32" s="42">
        <v>0.26669</v>
      </c>
      <c r="J32" s="42" t="s">
        <v>0</v>
      </c>
      <c r="K32" s="185" t="s">
        <v>0</v>
      </c>
      <c r="L32" s="45" t="s">
        <v>63</v>
      </c>
    </row>
    <row r="33" spans="1:69" s="16" customFormat="1" ht="12.75" customHeight="1">
      <c r="A33" s="41" t="s">
        <v>64</v>
      </c>
      <c r="B33" s="42">
        <v>511.49798123352804</v>
      </c>
      <c r="C33" s="42">
        <v>607.97426625</v>
      </c>
      <c r="D33" s="42">
        <v>488.84010309999996</v>
      </c>
      <c r="E33" s="42">
        <v>672.27507</v>
      </c>
      <c r="F33" s="185">
        <v>1027.2128400000001</v>
      </c>
      <c r="G33" s="42">
        <v>0.565140367064</v>
      </c>
      <c r="H33" s="42">
        <v>12.53349</v>
      </c>
      <c r="I33" s="42">
        <v>1.60014</v>
      </c>
      <c r="J33" s="42" t="s">
        <v>0</v>
      </c>
      <c r="K33" s="185" t="s">
        <v>0</v>
      </c>
      <c r="L33" s="43" t="s">
        <v>65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s="16" customFormat="1" ht="12.75" customHeight="1">
      <c r="A34" s="41" t="s">
        <v>66</v>
      </c>
      <c r="B34" s="42">
        <v>342.48223314161606</v>
      </c>
      <c r="C34" s="42">
        <v>466.27569504</v>
      </c>
      <c r="D34" s="42">
        <v>325.73996642</v>
      </c>
      <c r="E34" s="42">
        <v>493.07283</v>
      </c>
      <c r="F34" s="185">
        <v>456.00570000000005</v>
      </c>
      <c r="G34" s="42">
        <v>46.713968445144</v>
      </c>
      <c r="H34" s="42">
        <v>59.20074</v>
      </c>
      <c r="I34" s="42">
        <v>44.27054</v>
      </c>
      <c r="J34" s="42">
        <v>142.93512</v>
      </c>
      <c r="K34" s="185">
        <v>310.13721000000004</v>
      </c>
      <c r="L34" s="43" t="s">
        <v>67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12" ht="12.75" customHeight="1">
      <c r="A35" s="44" t="s">
        <v>68</v>
      </c>
      <c r="B35" s="42">
        <v>37.189560651436004</v>
      </c>
      <c r="C35" s="42">
        <v>53.67107088000001</v>
      </c>
      <c r="D35" s="42">
        <v>48.182348919999995</v>
      </c>
      <c r="E35" s="42">
        <v>62.93412000000001</v>
      </c>
      <c r="F35" s="185">
        <v>99.73458000000001</v>
      </c>
      <c r="G35" s="42">
        <v>0.46885191844400004</v>
      </c>
      <c r="H35" s="42">
        <v>0.8000100000000001</v>
      </c>
      <c r="I35" s="42">
        <v>0.26669</v>
      </c>
      <c r="J35" s="42" t="s">
        <v>0</v>
      </c>
      <c r="K35" s="185" t="s">
        <v>0</v>
      </c>
      <c r="L35" s="45" t="s">
        <v>69</v>
      </c>
    </row>
    <row r="36" spans="1:12" ht="12.75" customHeight="1">
      <c r="A36" s="44" t="s">
        <v>70</v>
      </c>
      <c r="B36" s="42">
        <v>223.07554654616803</v>
      </c>
      <c r="C36" s="42">
        <v>142.58258226</v>
      </c>
      <c r="D36" s="42">
        <v>140.1909323</v>
      </c>
      <c r="E36" s="42">
        <v>218.13606000000001</v>
      </c>
      <c r="F36" s="185">
        <v>275.20344</v>
      </c>
      <c r="G36" s="42">
        <v>140.376968575116</v>
      </c>
      <c r="H36" s="42">
        <v>338.93757000000005</v>
      </c>
      <c r="I36" s="42">
        <v>118.94373999999999</v>
      </c>
      <c r="J36" s="42">
        <v>87.46776000000001</v>
      </c>
      <c r="K36" s="185">
        <v>243.20304000000002</v>
      </c>
      <c r="L36" s="51" t="s">
        <v>71</v>
      </c>
    </row>
    <row r="37" spans="1:12" ht="25.5">
      <c r="A37" s="52" t="s">
        <v>72</v>
      </c>
      <c r="B37" s="25">
        <v>1674.467762136832</v>
      </c>
      <c r="C37" s="25">
        <v>2300.4591553800005</v>
      </c>
      <c r="D37" s="25">
        <v>1870.6402000299997</v>
      </c>
      <c r="E37" s="25">
        <v>2464.29747</v>
      </c>
      <c r="F37" s="179">
        <v>3382.70895</v>
      </c>
      <c r="G37" s="25">
        <v>129.675835367624</v>
      </c>
      <c r="H37" s="25">
        <v>335.20419000000004</v>
      </c>
      <c r="I37" s="25">
        <v>246.42155999999997</v>
      </c>
      <c r="J37" s="25">
        <v>180.00225</v>
      </c>
      <c r="K37" s="179">
        <v>308.00385</v>
      </c>
      <c r="L37" s="53" t="s">
        <v>73</v>
      </c>
    </row>
    <row r="38" spans="1:12" ht="12.75">
      <c r="A38" s="41" t="s">
        <v>74</v>
      </c>
      <c r="B38" s="42">
        <v>254.23681232624403</v>
      </c>
      <c r="C38" s="42">
        <v>271.27219086</v>
      </c>
      <c r="D38" s="42">
        <v>229.24725737999998</v>
      </c>
      <c r="E38" s="42">
        <v>208.53594</v>
      </c>
      <c r="F38" s="185">
        <v>105.86799</v>
      </c>
      <c r="G38" s="42">
        <v>7.384324664807999</v>
      </c>
      <c r="H38" s="42">
        <v>3.7333800000000004</v>
      </c>
      <c r="I38" s="42">
        <v>3.7336599999999995</v>
      </c>
      <c r="J38" s="42" t="s">
        <v>0</v>
      </c>
      <c r="K38" s="185">
        <v>46.13391</v>
      </c>
      <c r="L38" s="43" t="s">
        <v>75</v>
      </c>
    </row>
    <row r="39" spans="1:12" ht="12.75">
      <c r="A39" s="41" t="s">
        <v>76</v>
      </c>
      <c r="B39" s="42">
        <v>1417.425995128008</v>
      </c>
      <c r="C39" s="42">
        <v>2028.0461502600003</v>
      </c>
      <c r="D39" s="42">
        <v>1640.4893969299999</v>
      </c>
      <c r="E39" s="42">
        <v>2249.8947900000003</v>
      </c>
      <c r="F39" s="185">
        <v>3270.44088</v>
      </c>
      <c r="G39" s="42">
        <v>121.90281471222399</v>
      </c>
      <c r="H39" s="42">
        <v>330.40413</v>
      </c>
      <c r="I39" s="42">
        <v>242.15452</v>
      </c>
      <c r="J39" s="42">
        <v>180.00225</v>
      </c>
      <c r="K39" s="185">
        <v>261.86994000000004</v>
      </c>
      <c r="L39" s="43" t="s">
        <v>77</v>
      </c>
    </row>
    <row r="40" spans="1:12" ht="12.75">
      <c r="A40" s="44" t="s">
        <v>70</v>
      </c>
      <c r="B40" s="42">
        <v>2.8049546825800005</v>
      </c>
      <c r="C40" s="42">
        <v>1.1408142600000002</v>
      </c>
      <c r="D40" s="42">
        <v>0.9035457199999999</v>
      </c>
      <c r="E40" s="42">
        <v>5.86674</v>
      </c>
      <c r="F40" s="185">
        <v>6.400080000000001</v>
      </c>
      <c r="G40" s="42">
        <v>0.388695990592</v>
      </c>
      <c r="H40" s="42">
        <v>1.06668</v>
      </c>
      <c r="I40" s="42">
        <v>0.53338</v>
      </c>
      <c r="J40" s="42" t="s">
        <v>0</v>
      </c>
      <c r="K40" s="185" t="s">
        <v>0</v>
      </c>
      <c r="L40" s="51" t="s">
        <v>71</v>
      </c>
    </row>
    <row r="41" spans="1:12" ht="13.5" thickBot="1">
      <c r="A41" s="55" t="s">
        <v>78</v>
      </c>
      <c r="B41" s="57">
        <v>489.594299355376</v>
      </c>
      <c r="C41" s="57">
        <v>0.6890752800000001</v>
      </c>
      <c r="D41" s="57">
        <v>8.664491409999998</v>
      </c>
      <c r="E41" s="57">
        <v>549.87354</v>
      </c>
      <c r="F41" s="187">
        <v>334.40418</v>
      </c>
      <c r="G41" s="57">
        <v>0.37185188222</v>
      </c>
      <c r="H41" s="57">
        <v>54.13401</v>
      </c>
      <c r="I41" s="57" t="s">
        <v>0</v>
      </c>
      <c r="J41" s="57">
        <v>109.33470000000001</v>
      </c>
      <c r="K41" s="187">
        <v>91.73448</v>
      </c>
      <c r="L41" s="58" t="s">
        <v>79</v>
      </c>
    </row>
    <row r="42" spans="1:12" ht="15" thickBot="1">
      <c r="A42" s="59" t="s">
        <v>222</v>
      </c>
      <c r="B42" s="60">
        <v>3217.9310791083963</v>
      </c>
      <c r="C42" s="60">
        <v>4315.32967428</v>
      </c>
      <c r="D42" s="60">
        <v>2875.63772962</v>
      </c>
      <c r="E42" s="60">
        <v>4136.85171</v>
      </c>
      <c r="F42" s="188">
        <v>5395.5341100000005</v>
      </c>
      <c r="G42" s="60">
        <v>227.83259846438</v>
      </c>
      <c r="H42" s="60">
        <v>508.80636000000004</v>
      </c>
      <c r="I42" s="60">
        <v>196.81722</v>
      </c>
      <c r="J42" s="60">
        <v>270.93672000000004</v>
      </c>
      <c r="K42" s="188">
        <v>593.60742</v>
      </c>
      <c r="L42" s="61" t="s">
        <v>223</v>
      </c>
    </row>
    <row r="43" spans="1:12" ht="12.75">
      <c r="A43" s="41" t="s">
        <v>82</v>
      </c>
      <c r="B43" s="42">
        <v>62.730032825912005</v>
      </c>
      <c r="C43" s="42">
        <v>86.48748108000001</v>
      </c>
      <c r="D43" s="42">
        <v>30.236512129999998</v>
      </c>
      <c r="E43" s="42">
        <v>91.73448</v>
      </c>
      <c r="F43" s="185">
        <v>214.66935</v>
      </c>
      <c r="G43" s="42">
        <v>2.2412333401640003</v>
      </c>
      <c r="H43" s="42">
        <v>2.13336</v>
      </c>
      <c r="I43" s="42">
        <v>0.80007</v>
      </c>
      <c r="J43" s="42" t="s">
        <v>0</v>
      </c>
      <c r="K43" s="185" t="s">
        <v>0</v>
      </c>
      <c r="L43" s="43" t="s">
        <v>83</v>
      </c>
    </row>
    <row r="44" spans="1:69" s="16" customFormat="1" ht="12.75">
      <c r="A44" s="44" t="s">
        <v>84</v>
      </c>
      <c r="B44" s="42">
        <v>7.4028578316</v>
      </c>
      <c r="C44" s="42">
        <v>8.96144535</v>
      </c>
      <c r="D44" s="42">
        <v>2.87091785</v>
      </c>
      <c r="E44" s="42" t="s">
        <v>0</v>
      </c>
      <c r="F44" s="185" t="s">
        <v>0</v>
      </c>
      <c r="G44" s="42">
        <v>0.07984349099999999</v>
      </c>
      <c r="H44" s="42" t="s">
        <v>0</v>
      </c>
      <c r="I44" s="42" t="s">
        <v>0</v>
      </c>
      <c r="J44" s="42" t="s">
        <v>0</v>
      </c>
      <c r="K44" s="185" t="s">
        <v>0</v>
      </c>
      <c r="L44" s="45" t="s">
        <v>85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12" ht="12.75">
      <c r="A45" s="41" t="s">
        <v>86</v>
      </c>
      <c r="B45" s="42">
        <v>145.42620036830002</v>
      </c>
      <c r="C45" s="42">
        <v>203.76014697000002</v>
      </c>
      <c r="D45" s="42">
        <v>160.54231288999998</v>
      </c>
      <c r="E45" s="42">
        <v>297.33705000000003</v>
      </c>
      <c r="F45" s="185">
        <v>511.20639000000006</v>
      </c>
      <c r="G45" s="42">
        <v>3.765642624016</v>
      </c>
      <c r="H45" s="42">
        <v>12.000150000000001</v>
      </c>
      <c r="I45" s="42">
        <v>2.9335899999999997</v>
      </c>
      <c r="J45" s="42" t="s">
        <v>0</v>
      </c>
      <c r="K45" s="185" t="s">
        <v>0</v>
      </c>
      <c r="L45" s="43" t="s">
        <v>87</v>
      </c>
    </row>
    <row r="46" spans="1:69" s="16" customFormat="1" ht="15" customHeight="1">
      <c r="A46" s="44" t="s">
        <v>88</v>
      </c>
      <c r="B46" s="42">
        <v>912.049123132228</v>
      </c>
      <c r="C46" s="42">
        <v>1070.69018346</v>
      </c>
      <c r="D46" s="42">
        <v>696.93724334</v>
      </c>
      <c r="E46" s="42">
        <v>902.9446200000001</v>
      </c>
      <c r="F46" s="185">
        <v>1221.88194</v>
      </c>
      <c r="G46" s="42">
        <v>7.830425790824</v>
      </c>
      <c r="H46" s="42">
        <v>12.800160000000002</v>
      </c>
      <c r="I46" s="42">
        <v>16.80147</v>
      </c>
      <c r="J46" s="42" t="s">
        <v>0</v>
      </c>
      <c r="K46" s="185">
        <v>40.26717</v>
      </c>
      <c r="L46" s="45" t="s">
        <v>89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12" ht="12.75">
      <c r="A47" s="44" t="s">
        <v>90</v>
      </c>
      <c r="B47" s="42">
        <v>740.25326519086</v>
      </c>
      <c r="C47" s="42">
        <v>1386.9466699500001</v>
      </c>
      <c r="D47" s="42">
        <v>700.4738194299999</v>
      </c>
      <c r="E47" s="42">
        <v>1018.9460700000001</v>
      </c>
      <c r="F47" s="185">
        <v>1131.74748</v>
      </c>
      <c r="G47" s="42">
        <v>5.49031592564</v>
      </c>
      <c r="H47" s="42">
        <v>4.00005</v>
      </c>
      <c r="I47" s="42">
        <v>0.53338</v>
      </c>
      <c r="J47" s="42" t="s">
        <v>0</v>
      </c>
      <c r="K47" s="185" t="s">
        <v>0</v>
      </c>
      <c r="L47" s="45" t="s">
        <v>91</v>
      </c>
    </row>
    <row r="48" spans="1:12" ht="13.5" thickBot="1">
      <c r="A48" s="62" t="s">
        <v>92</v>
      </c>
      <c r="B48" s="63">
        <v>28.717180103896002</v>
      </c>
      <c r="C48" s="63">
        <v>33.19108155</v>
      </c>
      <c r="D48" s="63">
        <v>27.963246569999995</v>
      </c>
      <c r="E48" s="63">
        <v>41.333850000000005</v>
      </c>
      <c r="F48" s="189">
        <v>96.00120000000001</v>
      </c>
      <c r="G48" s="63">
        <v>0.566305535068</v>
      </c>
      <c r="H48" s="63">
        <v>0.8000100000000001</v>
      </c>
      <c r="I48" s="63">
        <v>1.8668299999999998</v>
      </c>
      <c r="J48" s="63" t="s">
        <v>0</v>
      </c>
      <c r="K48" s="189" t="s">
        <v>0</v>
      </c>
      <c r="L48" s="64" t="s">
        <v>311</v>
      </c>
    </row>
    <row r="49" spans="1:69" s="16" customFormat="1" ht="20.25" customHeight="1" thickBot="1">
      <c r="A49" s="117" t="s">
        <v>94</v>
      </c>
      <c r="B49" s="30">
        <v>16376.88564247053</v>
      </c>
      <c r="C49" s="30">
        <v>21845.68080093</v>
      </c>
      <c r="D49" s="30">
        <v>18300.15419006</v>
      </c>
      <c r="E49" s="30">
        <v>19993.04991</v>
      </c>
      <c r="F49" s="182">
        <v>23928.832440000002</v>
      </c>
      <c r="G49" s="21">
        <v>953.749388150104</v>
      </c>
      <c r="H49" s="21">
        <v>57626.05365</v>
      </c>
      <c r="I49" s="21">
        <v>26266.03141</v>
      </c>
      <c r="J49" s="21">
        <v>37925.807400000005</v>
      </c>
      <c r="K49" s="178">
        <v>57189.248190000006</v>
      </c>
      <c r="L49" s="118" t="s">
        <v>95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12" ht="15" thickBot="1">
      <c r="A50" s="66" t="s">
        <v>12</v>
      </c>
      <c r="B50" s="33">
        <v>13188.220063695086</v>
      </c>
      <c r="C50" s="33">
        <v>17455.00191813</v>
      </c>
      <c r="D50" s="33">
        <v>14859.94839839</v>
      </c>
      <c r="E50" s="33">
        <v>15524.460720000001</v>
      </c>
      <c r="F50" s="67">
        <v>18135.960030000002</v>
      </c>
      <c r="G50" s="33">
        <v>822.863621462428</v>
      </c>
      <c r="H50" s="33">
        <v>54189.21069000001</v>
      </c>
      <c r="I50" s="33">
        <v>24272.52366</v>
      </c>
      <c r="J50" s="33">
        <v>35199.90666</v>
      </c>
      <c r="K50" s="67">
        <v>52492.389480000005</v>
      </c>
      <c r="L50" s="68" t="s">
        <v>13</v>
      </c>
    </row>
    <row r="51" spans="1:12" ht="12.75">
      <c r="A51" s="41" t="s">
        <v>96</v>
      </c>
      <c r="B51" s="42">
        <v>956.187749106552</v>
      </c>
      <c r="C51" s="42">
        <v>1779.3089077500001</v>
      </c>
      <c r="D51" s="42">
        <v>1344.9870094</v>
      </c>
      <c r="E51" s="42">
        <v>1457.88489</v>
      </c>
      <c r="F51" s="185">
        <v>1617.62022</v>
      </c>
      <c r="G51" s="42">
        <v>15.810714278996</v>
      </c>
      <c r="H51" s="42">
        <v>2049.6256200000003</v>
      </c>
      <c r="I51" s="42">
        <v>1461.9945799999998</v>
      </c>
      <c r="J51" s="42">
        <v>1952.8244100000002</v>
      </c>
      <c r="K51" s="185">
        <v>2485.8977400000003</v>
      </c>
      <c r="L51" s="43" t="s">
        <v>97</v>
      </c>
    </row>
    <row r="52" spans="1:12" ht="13.5" thickBot="1">
      <c r="A52" s="41" t="s">
        <v>98</v>
      </c>
      <c r="B52" s="42">
        <v>12232.032314588534</v>
      </c>
      <c r="C52" s="42">
        <v>15675.693010380002</v>
      </c>
      <c r="D52" s="42">
        <v>13514.96138899</v>
      </c>
      <c r="E52" s="42">
        <v>14066.575830000002</v>
      </c>
      <c r="F52" s="185">
        <v>16518.33981</v>
      </c>
      <c r="G52" s="42">
        <v>807.052907183432</v>
      </c>
      <c r="H52" s="42">
        <v>52139.58507</v>
      </c>
      <c r="I52" s="42">
        <v>22810.52908</v>
      </c>
      <c r="J52" s="42">
        <v>33247.08225</v>
      </c>
      <c r="K52" s="185">
        <v>50006.491740000005</v>
      </c>
      <c r="L52" s="43" t="s">
        <v>312</v>
      </c>
    </row>
    <row r="53" spans="1:12" ht="15" thickBot="1">
      <c r="A53" s="69" t="s">
        <v>100</v>
      </c>
      <c r="B53" s="33">
        <v>3188.665578775444</v>
      </c>
      <c r="C53" s="33">
        <v>4390.6788828</v>
      </c>
      <c r="D53" s="33">
        <v>3440.2057916699987</v>
      </c>
      <c r="E53" s="33">
        <v>4468.589190000001</v>
      </c>
      <c r="F53" s="67">
        <v>5792.87241</v>
      </c>
      <c r="G53" s="33">
        <v>130.885766687676</v>
      </c>
      <c r="H53" s="33">
        <v>3436.8429600000004</v>
      </c>
      <c r="I53" s="33">
        <v>1993.5077499999998</v>
      </c>
      <c r="J53" s="33">
        <v>2725.90074</v>
      </c>
      <c r="K53" s="67">
        <v>4696.85871</v>
      </c>
      <c r="L53" s="68" t="s">
        <v>101</v>
      </c>
    </row>
    <row r="54" spans="1:12" ht="25.5">
      <c r="A54" s="52" t="s">
        <v>102</v>
      </c>
      <c r="B54" s="70">
        <v>2967.25357297396</v>
      </c>
      <c r="C54" s="70">
        <v>4149.89400636</v>
      </c>
      <c r="D54" s="70">
        <v>3276.997112159999</v>
      </c>
      <c r="E54" s="70">
        <v>4265.11998</v>
      </c>
      <c r="F54" s="190">
        <v>5620.336920000001</v>
      </c>
      <c r="G54" s="70">
        <v>126.22697729714801</v>
      </c>
      <c r="H54" s="70">
        <v>3156.57279</v>
      </c>
      <c r="I54" s="70">
        <v>1905.5000499999999</v>
      </c>
      <c r="J54" s="70">
        <v>2489.63112</v>
      </c>
      <c r="K54" s="190">
        <v>4288.32027</v>
      </c>
      <c r="L54" s="53" t="s">
        <v>103</v>
      </c>
    </row>
    <row r="55" spans="1:12" ht="12.75" customHeight="1">
      <c r="A55" s="41" t="s">
        <v>104</v>
      </c>
      <c r="B55" s="42">
        <v>581.8693184084921</v>
      </c>
      <c r="C55" s="42">
        <v>618.40986336</v>
      </c>
      <c r="D55" s="42">
        <v>345.79985483999997</v>
      </c>
      <c r="E55" s="42">
        <v>410.13846</v>
      </c>
      <c r="F55" s="185">
        <v>711.7422300000001</v>
      </c>
      <c r="G55" s="42">
        <v>19.01885429626</v>
      </c>
      <c r="H55" s="42">
        <v>29.067030000000003</v>
      </c>
      <c r="I55" s="42">
        <v>1.33345</v>
      </c>
      <c r="J55" s="42">
        <v>54.934020000000004</v>
      </c>
      <c r="K55" s="185" t="s">
        <v>0</v>
      </c>
      <c r="L55" s="43" t="s">
        <v>105</v>
      </c>
    </row>
    <row r="56" spans="1:12" ht="12.75" customHeight="1">
      <c r="A56" s="44" t="s">
        <v>106</v>
      </c>
      <c r="B56" s="42">
        <v>0.087300200448</v>
      </c>
      <c r="C56" s="42" t="s">
        <v>0</v>
      </c>
      <c r="D56" s="42">
        <v>0.21761903999999996</v>
      </c>
      <c r="E56" s="42" t="s">
        <v>0</v>
      </c>
      <c r="F56" s="185">
        <v>0.53334</v>
      </c>
      <c r="G56" s="42" t="s">
        <v>0</v>
      </c>
      <c r="H56" s="42" t="s">
        <v>0</v>
      </c>
      <c r="I56" s="42" t="s">
        <v>0</v>
      </c>
      <c r="J56" s="261" t="s">
        <v>0</v>
      </c>
      <c r="K56" s="262" t="s">
        <v>0</v>
      </c>
      <c r="L56" s="45" t="s">
        <v>107</v>
      </c>
    </row>
    <row r="57" spans="1:12" ht="12.75" customHeight="1">
      <c r="A57" s="41" t="s">
        <v>108</v>
      </c>
      <c r="B57" s="42">
        <v>1750.70376874694</v>
      </c>
      <c r="C57" s="42">
        <v>2872.60417377</v>
      </c>
      <c r="D57" s="42">
        <v>2370.6767494</v>
      </c>
      <c r="E57" s="42">
        <v>3119.7723300000002</v>
      </c>
      <c r="F57" s="185">
        <v>3792.5807400000003</v>
      </c>
      <c r="G57" s="42">
        <v>48.573714788144</v>
      </c>
      <c r="H57" s="42">
        <v>2610.6993</v>
      </c>
      <c r="I57" s="42">
        <v>1469.1952099999999</v>
      </c>
      <c r="J57" s="42">
        <v>2033.89209</v>
      </c>
      <c r="K57" s="185">
        <v>3398.97582</v>
      </c>
      <c r="L57" s="43" t="s">
        <v>109</v>
      </c>
    </row>
    <row r="58" spans="1:12" ht="12.75" customHeight="1">
      <c r="A58" s="44" t="s">
        <v>110</v>
      </c>
      <c r="B58" s="42">
        <v>150.740691862156</v>
      </c>
      <c r="C58" s="42">
        <v>170.56293201</v>
      </c>
      <c r="D58" s="42">
        <v>107.55847721</v>
      </c>
      <c r="E58" s="42">
        <v>231.20289000000002</v>
      </c>
      <c r="F58" s="185">
        <v>297.87039000000004</v>
      </c>
      <c r="G58" s="42">
        <v>2.467528603904</v>
      </c>
      <c r="H58" s="42">
        <v>31.73373</v>
      </c>
      <c r="I58" s="42">
        <v>5.3338</v>
      </c>
      <c r="J58" s="42" t="s">
        <v>0</v>
      </c>
      <c r="K58" s="185">
        <v>44.53389</v>
      </c>
      <c r="L58" s="45" t="s">
        <v>111</v>
      </c>
    </row>
    <row r="59" spans="1:12" ht="12.75" customHeight="1">
      <c r="A59" s="44" t="s">
        <v>112</v>
      </c>
      <c r="B59" s="42">
        <v>38.884435413928</v>
      </c>
      <c r="C59" s="42">
        <v>12.782293110000001</v>
      </c>
      <c r="D59" s="42">
        <v>23.915425749999997</v>
      </c>
      <c r="E59" s="42">
        <v>20.80026</v>
      </c>
      <c r="F59" s="185">
        <v>18.133560000000003</v>
      </c>
      <c r="G59" s="42">
        <v>0.055957413512</v>
      </c>
      <c r="H59" s="42">
        <v>40.0005</v>
      </c>
      <c r="I59" s="42">
        <v>38.136669999999995</v>
      </c>
      <c r="J59" s="42" t="s">
        <v>0</v>
      </c>
      <c r="K59" s="185">
        <v>31.467060000000004</v>
      </c>
      <c r="L59" s="45" t="s">
        <v>113</v>
      </c>
    </row>
    <row r="60" spans="1:12" ht="12.75" customHeight="1">
      <c r="A60" s="44" t="s">
        <v>114</v>
      </c>
      <c r="B60" s="42">
        <v>401.024863320908</v>
      </c>
      <c r="C60" s="42">
        <v>411.35234184</v>
      </c>
      <c r="D60" s="42">
        <v>364.7385785</v>
      </c>
      <c r="E60" s="42">
        <v>396.27162000000004</v>
      </c>
      <c r="F60" s="185">
        <v>702.94212</v>
      </c>
      <c r="G60" s="42">
        <v>2.8268280487719997</v>
      </c>
      <c r="H60" s="42">
        <v>405.87174000000005</v>
      </c>
      <c r="I60" s="42">
        <v>363.76516</v>
      </c>
      <c r="J60" s="42">
        <v>400.80501000000004</v>
      </c>
      <c r="K60" s="185">
        <v>744.8093100000001</v>
      </c>
      <c r="L60" s="45" t="s">
        <v>115</v>
      </c>
    </row>
    <row r="61" spans="1:12" ht="12.75">
      <c r="A61" s="41" t="s">
        <v>70</v>
      </c>
      <c r="B61" s="54">
        <v>43.943195021088</v>
      </c>
      <c r="C61" s="54">
        <v>64.18240227000001</v>
      </c>
      <c r="D61" s="54">
        <v>64.09040741999999</v>
      </c>
      <c r="E61" s="54">
        <v>86.93442</v>
      </c>
      <c r="F61" s="231">
        <v>96.53454</v>
      </c>
      <c r="G61" s="42">
        <v>53.284094146556</v>
      </c>
      <c r="H61" s="42">
        <v>39.20049</v>
      </c>
      <c r="I61" s="42">
        <v>27.73576</v>
      </c>
      <c r="J61" s="42" t="s">
        <v>0</v>
      </c>
      <c r="K61" s="185">
        <v>68.53419000000001</v>
      </c>
      <c r="L61" s="43" t="s">
        <v>71</v>
      </c>
    </row>
    <row r="62" spans="1:12" ht="13.5" thickBot="1">
      <c r="A62" s="24" t="s">
        <v>116</v>
      </c>
      <c r="B62" s="93">
        <v>221.412005801484</v>
      </c>
      <c r="C62" s="42">
        <v>240.78487644000006</v>
      </c>
      <c r="D62" s="42">
        <v>163.20867951</v>
      </c>
      <c r="E62" s="42">
        <v>203.46921</v>
      </c>
      <c r="F62" s="185">
        <v>172.53549</v>
      </c>
      <c r="G62" s="71">
        <v>4.658789390528</v>
      </c>
      <c r="H62" s="71">
        <v>280.27017</v>
      </c>
      <c r="I62" s="71">
        <v>88.0077</v>
      </c>
      <c r="J62" s="71">
        <v>236.26962</v>
      </c>
      <c r="K62" s="191">
        <v>408.53844000000004</v>
      </c>
      <c r="L62" s="53" t="s">
        <v>324</v>
      </c>
    </row>
    <row r="63" spans="1:12" ht="20.25" customHeight="1" thickBot="1">
      <c r="A63" s="17" t="s">
        <v>118</v>
      </c>
      <c r="B63" s="18">
        <v>2376.74090472132</v>
      </c>
      <c r="C63" s="18">
        <v>3034.8256681800003</v>
      </c>
      <c r="D63" s="18">
        <v>1985.32676756</v>
      </c>
      <c r="E63" s="18">
        <v>2147.2268400000003</v>
      </c>
      <c r="F63" s="177">
        <v>2358.4294800000002</v>
      </c>
      <c r="G63" s="18">
        <v>354.314000213992</v>
      </c>
      <c r="H63" s="18">
        <v>883.7443800000001</v>
      </c>
      <c r="I63" s="18">
        <v>530.17972</v>
      </c>
      <c r="J63" s="18">
        <v>504.0063</v>
      </c>
      <c r="K63" s="177">
        <v>1064.81331</v>
      </c>
      <c r="L63" s="65" t="s">
        <v>119</v>
      </c>
    </row>
    <row r="64" spans="1:12" ht="12.95" customHeight="1" thickBot="1">
      <c r="A64" s="66" t="s">
        <v>12</v>
      </c>
      <c r="B64" s="33">
        <v>2363.53263879498</v>
      </c>
      <c r="C64" s="33">
        <v>3028.1359845600005</v>
      </c>
      <c r="D64" s="33">
        <v>1984.83365775</v>
      </c>
      <c r="E64" s="33">
        <v>2145.36015</v>
      </c>
      <c r="F64" s="67">
        <v>2354.96277</v>
      </c>
      <c r="G64" s="33">
        <v>352.48127205454796</v>
      </c>
      <c r="H64" s="33">
        <v>855.7440300000001</v>
      </c>
      <c r="I64" s="33">
        <v>528.3128899999999</v>
      </c>
      <c r="J64" s="33">
        <v>501.60627000000005</v>
      </c>
      <c r="K64" s="67">
        <v>1062.41328</v>
      </c>
      <c r="L64" s="72" t="s">
        <v>120</v>
      </c>
    </row>
    <row r="65" spans="1:12" ht="12.95" customHeight="1">
      <c r="A65" s="41" t="s">
        <v>121</v>
      </c>
      <c r="B65" s="42">
        <v>1946.042856218532</v>
      </c>
      <c r="C65" s="42">
        <v>2448.2215357200002</v>
      </c>
      <c r="D65" s="42">
        <v>1643.3331124</v>
      </c>
      <c r="E65" s="42">
        <v>1657.6207200000001</v>
      </c>
      <c r="F65" s="185">
        <v>1751.22189</v>
      </c>
      <c r="G65" s="42">
        <v>262.338995807252</v>
      </c>
      <c r="H65" s="42">
        <v>538.1400600000001</v>
      </c>
      <c r="I65" s="42">
        <v>290.95878999999996</v>
      </c>
      <c r="J65" s="42">
        <v>258.66990000000004</v>
      </c>
      <c r="K65" s="185">
        <v>402.67170000000004</v>
      </c>
      <c r="L65" s="43" t="s">
        <v>122</v>
      </c>
    </row>
    <row r="66" spans="1:69" s="16" customFormat="1" ht="12.95" customHeight="1" thickBot="1">
      <c r="A66" s="41" t="s">
        <v>123</v>
      </c>
      <c r="B66" s="42">
        <v>417.489782576448</v>
      </c>
      <c r="C66" s="42">
        <v>579.9144488400001</v>
      </c>
      <c r="D66" s="42">
        <v>341.50054535</v>
      </c>
      <c r="E66" s="42">
        <v>487.73943</v>
      </c>
      <c r="F66" s="185">
        <v>603.7408800000001</v>
      </c>
      <c r="G66" s="42">
        <v>90.142276247296</v>
      </c>
      <c r="H66" s="42">
        <v>317.60397</v>
      </c>
      <c r="I66" s="42">
        <v>237.3541</v>
      </c>
      <c r="J66" s="42">
        <v>242.93637</v>
      </c>
      <c r="K66" s="185">
        <v>659.74158</v>
      </c>
      <c r="L66" s="43" t="s">
        <v>124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</row>
    <row r="67" spans="1:12" ht="15" thickBot="1">
      <c r="A67" s="69" t="s">
        <v>100</v>
      </c>
      <c r="B67" s="33">
        <v>13.208265926340001</v>
      </c>
      <c r="C67" s="33">
        <v>6.68968362</v>
      </c>
      <c r="D67" s="33">
        <v>0.49310981</v>
      </c>
      <c r="E67" s="33">
        <v>1.8666900000000002</v>
      </c>
      <c r="F67" s="67">
        <v>3.4667100000000004</v>
      </c>
      <c r="G67" s="33">
        <v>1.832728159444</v>
      </c>
      <c r="H67" s="33">
        <v>28.00035</v>
      </c>
      <c r="I67" s="33">
        <v>1.8668299999999998</v>
      </c>
      <c r="J67" s="33">
        <v>2.40003</v>
      </c>
      <c r="K67" s="67">
        <v>2.40003</v>
      </c>
      <c r="L67" s="73" t="s">
        <v>125</v>
      </c>
    </row>
    <row r="68" spans="1:69" s="16" customFormat="1" ht="19.5" thickBot="1">
      <c r="A68" s="74" t="s">
        <v>126</v>
      </c>
      <c r="B68" s="18">
        <v>37265.110096756354</v>
      </c>
      <c r="C68" s="18">
        <v>48783.96499194</v>
      </c>
      <c r="D68" s="18">
        <v>40743.35859862999</v>
      </c>
      <c r="E68" s="18">
        <v>48420.071910000006</v>
      </c>
      <c r="F68" s="177">
        <v>61940.77425</v>
      </c>
      <c r="G68" s="18">
        <v>21700.562598650937</v>
      </c>
      <c r="H68" s="18">
        <v>210131.42661000002</v>
      </c>
      <c r="I68" s="18">
        <v>140897.39411</v>
      </c>
      <c r="J68" s="18">
        <v>180585.19062</v>
      </c>
      <c r="K68" s="177">
        <v>250251.39477</v>
      </c>
      <c r="L68" s="75" t="s">
        <v>127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1:12" ht="15" thickBot="1">
      <c r="A69" s="66" t="s">
        <v>128</v>
      </c>
      <c r="B69" s="33">
        <v>7885.420753130552</v>
      </c>
      <c r="C69" s="33">
        <v>9353.30571486</v>
      </c>
      <c r="D69" s="33">
        <v>7191.422261059999</v>
      </c>
      <c r="E69" s="33">
        <v>7988.6331900000005</v>
      </c>
      <c r="F69" s="67">
        <v>8284.10355</v>
      </c>
      <c r="G69" s="33">
        <v>283.09295015128396</v>
      </c>
      <c r="H69" s="33">
        <v>47686.72941</v>
      </c>
      <c r="I69" s="33">
        <v>29057.475639999997</v>
      </c>
      <c r="J69" s="33">
        <v>36169.518780000006</v>
      </c>
      <c r="K69" s="67">
        <v>48221.402760000004</v>
      </c>
      <c r="L69" s="76" t="s">
        <v>129</v>
      </c>
    </row>
    <row r="70" spans="1:12" ht="15" thickBot="1">
      <c r="A70" s="77" t="s">
        <v>130</v>
      </c>
      <c r="B70" s="78">
        <v>29379.689343625803</v>
      </c>
      <c r="C70" s="78">
        <v>39430.659277080005</v>
      </c>
      <c r="D70" s="78">
        <v>33551.93633756999</v>
      </c>
      <c r="E70" s="78">
        <v>40431.438720000006</v>
      </c>
      <c r="F70" s="192">
        <v>53656.6707</v>
      </c>
      <c r="G70" s="78">
        <v>21417.469648499653</v>
      </c>
      <c r="H70" s="78">
        <v>162444.69720000002</v>
      </c>
      <c r="I70" s="78">
        <v>111839.91846999999</v>
      </c>
      <c r="J70" s="78">
        <v>144415.67184</v>
      </c>
      <c r="K70" s="192">
        <v>202029.99201000002</v>
      </c>
      <c r="L70" s="79" t="s">
        <v>125</v>
      </c>
    </row>
    <row r="71" spans="1:12" ht="13.5" thickBot="1">
      <c r="A71" s="80" t="s">
        <v>131</v>
      </c>
      <c r="B71" s="81">
        <v>6313.963733304941</v>
      </c>
      <c r="C71" s="81">
        <v>7884.83829258</v>
      </c>
      <c r="D71" s="81">
        <v>7508.2209118499995</v>
      </c>
      <c r="E71" s="81">
        <v>9492.385320000001</v>
      </c>
      <c r="F71" s="194">
        <v>12606.824250000001</v>
      </c>
      <c r="G71" s="81">
        <v>13474.910000411859</v>
      </c>
      <c r="H71" s="81">
        <v>34420.69692</v>
      </c>
      <c r="I71" s="81">
        <v>27434.133609999997</v>
      </c>
      <c r="J71" s="81">
        <v>30068.37585</v>
      </c>
      <c r="K71" s="194">
        <v>36307.65384</v>
      </c>
      <c r="L71" s="82" t="s">
        <v>132</v>
      </c>
    </row>
    <row r="72" spans="1:69" s="90" customFormat="1" ht="25.5">
      <c r="A72" s="83" t="s">
        <v>133</v>
      </c>
      <c r="B72" s="84">
        <v>1696.687642807132</v>
      </c>
      <c r="C72" s="84">
        <v>2335.5094601700002</v>
      </c>
      <c r="D72" s="84">
        <v>1777.6464637899996</v>
      </c>
      <c r="E72" s="84">
        <v>2356.56279</v>
      </c>
      <c r="F72" s="196">
        <v>2517.3648000000003</v>
      </c>
      <c r="G72" s="84">
        <v>867.46479212666</v>
      </c>
      <c r="H72" s="84">
        <v>3350.4418800000003</v>
      </c>
      <c r="I72" s="84">
        <v>1799.3574299999998</v>
      </c>
      <c r="J72" s="84">
        <v>2647.49976</v>
      </c>
      <c r="K72" s="196">
        <v>3657.11238</v>
      </c>
      <c r="L72" s="85" t="s">
        <v>134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</row>
    <row r="73" spans="1:12" ht="12.75">
      <c r="A73" s="44" t="s">
        <v>135</v>
      </c>
      <c r="B73" s="50">
        <v>446.40510415366805</v>
      </c>
      <c r="C73" s="50">
        <v>476.64462465</v>
      </c>
      <c r="D73" s="50">
        <v>153.5120978</v>
      </c>
      <c r="E73" s="50">
        <v>157.60197000000002</v>
      </c>
      <c r="F73" s="186">
        <v>66.13416000000001</v>
      </c>
      <c r="G73" s="50">
        <v>322.035911838004</v>
      </c>
      <c r="H73" s="50">
        <v>243.73638000000003</v>
      </c>
      <c r="I73" s="50">
        <v>269.3569</v>
      </c>
      <c r="J73" s="50">
        <v>244.26972</v>
      </c>
      <c r="K73" s="186">
        <v>309.07053</v>
      </c>
      <c r="L73" s="45" t="s">
        <v>136</v>
      </c>
    </row>
    <row r="74" spans="1:12" ht="13.5" thickBot="1">
      <c r="A74" s="86" t="s">
        <v>137</v>
      </c>
      <c r="B74" s="87">
        <v>1250.2825386534641</v>
      </c>
      <c r="C74" s="87">
        <v>1858.86483552</v>
      </c>
      <c r="D74" s="87">
        <v>1624.1343659899999</v>
      </c>
      <c r="E74" s="87">
        <v>2198.9608200000002</v>
      </c>
      <c r="F74" s="201">
        <v>2451.23064</v>
      </c>
      <c r="G74" s="87">
        <v>545.428880288656</v>
      </c>
      <c r="H74" s="87">
        <v>3106.7055</v>
      </c>
      <c r="I74" s="87">
        <v>1530.0005299999998</v>
      </c>
      <c r="J74" s="87">
        <v>2403.2300400000004</v>
      </c>
      <c r="K74" s="201">
        <v>3348.04185</v>
      </c>
      <c r="L74" s="88" t="s">
        <v>138</v>
      </c>
    </row>
    <row r="75" spans="1:12" ht="25.5">
      <c r="A75" s="89" t="s">
        <v>139</v>
      </c>
      <c r="B75" s="22">
        <v>4405.372410118072</v>
      </c>
      <c r="C75" s="22">
        <v>5390.563647870001</v>
      </c>
      <c r="D75" s="22">
        <v>4758.261644799999</v>
      </c>
      <c r="E75" s="22">
        <v>5641.403850000001</v>
      </c>
      <c r="F75" s="202">
        <v>7111.822230000001</v>
      </c>
      <c r="G75" s="22">
        <v>2174.570525519756</v>
      </c>
      <c r="H75" s="22">
        <v>29028.09618</v>
      </c>
      <c r="I75" s="22">
        <v>17957.30446</v>
      </c>
      <c r="J75" s="22">
        <v>23229.6237</v>
      </c>
      <c r="K75" s="202">
        <v>33963.624540000004</v>
      </c>
      <c r="L75" s="85" t="s">
        <v>140</v>
      </c>
    </row>
    <row r="76" spans="1:12" ht="12.75">
      <c r="A76" s="41" t="s">
        <v>141</v>
      </c>
      <c r="B76" s="50">
        <v>936.5047039045081</v>
      </c>
      <c r="C76" s="50">
        <v>1117.0022290200002</v>
      </c>
      <c r="D76" s="50">
        <v>859.4511954</v>
      </c>
      <c r="E76" s="50">
        <v>1144.28097</v>
      </c>
      <c r="F76" s="186">
        <v>1441.88469</v>
      </c>
      <c r="G76" s="50">
        <v>131.80571898858</v>
      </c>
      <c r="H76" s="50">
        <v>4032.5837400000005</v>
      </c>
      <c r="I76" s="50">
        <v>2954.6585099999998</v>
      </c>
      <c r="J76" s="50">
        <v>3836.84796</v>
      </c>
      <c r="K76" s="186">
        <v>4759.25949</v>
      </c>
      <c r="L76" s="43" t="s">
        <v>142</v>
      </c>
    </row>
    <row r="77" spans="1:12" ht="12.75">
      <c r="A77" s="41" t="s">
        <v>143</v>
      </c>
      <c r="B77" s="50">
        <v>857.417819602548</v>
      </c>
      <c r="C77" s="50">
        <v>1186.10362611</v>
      </c>
      <c r="D77" s="50">
        <v>910.07722479</v>
      </c>
      <c r="E77" s="50">
        <v>1183.7481300000002</v>
      </c>
      <c r="F77" s="186">
        <v>1634.4204300000001</v>
      </c>
      <c r="G77" s="50">
        <v>155.324490270404</v>
      </c>
      <c r="H77" s="50">
        <v>2119.49316</v>
      </c>
      <c r="I77" s="50">
        <v>1087.56182</v>
      </c>
      <c r="J77" s="50">
        <v>1718.4214800000002</v>
      </c>
      <c r="K77" s="186">
        <v>2525.63157</v>
      </c>
      <c r="L77" s="43" t="s">
        <v>144</v>
      </c>
    </row>
    <row r="78" spans="1:12" ht="12.75">
      <c r="A78" s="41" t="s">
        <v>145</v>
      </c>
      <c r="B78" s="50">
        <v>131.312471304408</v>
      </c>
      <c r="C78" s="50">
        <v>162.58016556</v>
      </c>
      <c r="D78" s="50">
        <v>155.02022974999997</v>
      </c>
      <c r="E78" s="50">
        <v>200.00250000000003</v>
      </c>
      <c r="F78" s="186">
        <v>259.20324</v>
      </c>
      <c r="G78" s="50">
        <v>81.594598700524</v>
      </c>
      <c r="H78" s="50">
        <v>4731.25914</v>
      </c>
      <c r="I78" s="50">
        <v>1539.6013699999999</v>
      </c>
      <c r="J78" s="50">
        <v>2460.2974200000003</v>
      </c>
      <c r="K78" s="186">
        <v>3483.7768800000003</v>
      </c>
      <c r="L78" s="43" t="s">
        <v>146</v>
      </c>
    </row>
    <row r="79" spans="1:69" s="94" customFormat="1" ht="12.75">
      <c r="A79" s="41" t="s">
        <v>147</v>
      </c>
      <c r="B79" s="50">
        <v>898.84561008872</v>
      </c>
      <c r="C79" s="50">
        <v>738.48203091</v>
      </c>
      <c r="D79" s="50">
        <v>681.3028087799999</v>
      </c>
      <c r="E79" s="50">
        <v>597.87414</v>
      </c>
      <c r="F79" s="186">
        <v>668.27502</v>
      </c>
      <c r="G79" s="50">
        <v>1336.123552290072</v>
      </c>
      <c r="H79" s="50">
        <v>11651.61231</v>
      </c>
      <c r="I79" s="50">
        <v>8381.800009999999</v>
      </c>
      <c r="J79" s="50">
        <v>10115.05977</v>
      </c>
      <c r="K79" s="186">
        <v>16106.33466</v>
      </c>
      <c r="L79" s="43" t="s">
        <v>148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12" ht="12.75">
      <c r="A80" s="41" t="s">
        <v>149</v>
      </c>
      <c r="B80" s="50">
        <v>1486.907438512348</v>
      </c>
      <c r="C80" s="50">
        <v>2044.8234266400002</v>
      </c>
      <c r="D80" s="50">
        <v>2027.3912478799998</v>
      </c>
      <c r="E80" s="50">
        <v>2334.16251</v>
      </c>
      <c r="F80" s="186">
        <v>2706.4338300000004</v>
      </c>
      <c r="G80" s="50">
        <v>393.437935677696</v>
      </c>
      <c r="H80" s="50">
        <v>6337.41255</v>
      </c>
      <c r="I80" s="50">
        <v>3702.72396</v>
      </c>
      <c r="J80" s="50">
        <v>4779.79308</v>
      </c>
      <c r="K80" s="186">
        <v>6571.01547</v>
      </c>
      <c r="L80" s="43" t="s">
        <v>150</v>
      </c>
    </row>
    <row r="81" spans="1:12" ht="12.75">
      <c r="A81" s="44" t="s">
        <v>70</v>
      </c>
      <c r="B81" s="50">
        <v>94.38436670554</v>
      </c>
      <c r="C81" s="50">
        <v>141.57216963000002</v>
      </c>
      <c r="D81" s="50">
        <v>125.01893819999998</v>
      </c>
      <c r="E81" s="50">
        <v>181.3356</v>
      </c>
      <c r="F81" s="186">
        <v>401.60502</v>
      </c>
      <c r="G81" s="50">
        <v>76.28422959248</v>
      </c>
      <c r="H81" s="50">
        <v>155.73528000000002</v>
      </c>
      <c r="I81" s="50">
        <v>290.95878999999996</v>
      </c>
      <c r="J81" s="50">
        <v>319.20399000000003</v>
      </c>
      <c r="K81" s="186">
        <v>517.6064700000001</v>
      </c>
      <c r="L81" s="45" t="s">
        <v>71</v>
      </c>
    </row>
    <row r="82" spans="1:69" s="16" customFormat="1" ht="12.75">
      <c r="A82" s="91" t="s">
        <v>151</v>
      </c>
      <c r="B82" s="25">
        <v>16963.665557395656</v>
      </c>
      <c r="C82" s="25">
        <v>23819.747876460006</v>
      </c>
      <c r="D82" s="25">
        <v>19507.807317129995</v>
      </c>
      <c r="E82" s="25">
        <v>22941.086760000002</v>
      </c>
      <c r="F82" s="179">
        <v>31420.659420000004</v>
      </c>
      <c r="G82" s="25">
        <v>4900.524330441376</v>
      </c>
      <c r="H82" s="25">
        <v>95645.46222</v>
      </c>
      <c r="I82" s="25">
        <v>64649.12297</v>
      </c>
      <c r="J82" s="25">
        <v>88470.17253000001</v>
      </c>
      <c r="K82" s="179">
        <v>128101.60125</v>
      </c>
      <c r="L82" s="92" t="s">
        <v>152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</row>
    <row r="83" spans="1:12" ht="12.75" customHeight="1">
      <c r="A83" s="44" t="s">
        <v>153</v>
      </c>
      <c r="B83" s="50">
        <v>0.12008367140800001</v>
      </c>
      <c r="C83" s="50">
        <v>0.28453689</v>
      </c>
      <c r="D83" s="50">
        <v>0.20881827</v>
      </c>
      <c r="E83" s="50">
        <v>0.26667</v>
      </c>
      <c r="F83" s="186">
        <v>0.26667</v>
      </c>
      <c r="G83" s="50">
        <v>2.0061890441320003</v>
      </c>
      <c r="H83" s="50">
        <v>2.6667</v>
      </c>
      <c r="I83" s="50">
        <v>10.6676</v>
      </c>
      <c r="J83" s="50" t="s">
        <v>0</v>
      </c>
      <c r="K83" s="186" t="s">
        <v>0</v>
      </c>
      <c r="L83" s="43" t="s">
        <v>154</v>
      </c>
    </row>
    <row r="84" spans="1:12" ht="12.75" customHeight="1">
      <c r="A84" s="44" t="s">
        <v>155</v>
      </c>
      <c r="B84" s="42">
        <v>37.92208150699601</v>
      </c>
      <c r="C84" s="42">
        <v>38.75008437</v>
      </c>
      <c r="D84" s="42">
        <v>54.87706798999999</v>
      </c>
      <c r="E84" s="42">
        <v>73.86759</v>
      </c>
      <c r="F84" s="185">
        <v>116.00145</v>
      </c>
      <c r="G84" s="42">
        <v>68.70099711529599</v>
      </c>
      <c r="H84" s="42">
        <v>540.80676</v>
      </c>
      <c r="I84" s="42">
        <v>390.70085</v>
      </c>
      <c r="J84" s="42">
        <v>606.40758</v>
      </c>
      <c r="K84" s="185">
        <v>780.27642</v>
      </c>
      <c r="L84" s="43" t="s">
        <v>156</v>
      </c>
    </row>
    <row r="85" spans="1:12" ht="12.75" customHeight="1">
      <c r="A85" s="41" t="s">
        <v>157</v>
      </c>
      <c r="B85" s="42">
        <v>8713.534036428036</v>
      </c>
      <c r="C85" s="42">
        <v>12591.218188260002</v>
      </c>
      <c r="D85" s="42">
        <v>10736.29321013</v>
      </c>
      <c r="E85" s="42">
        <v>12493.75617</v>
      </c>
      <c r="F85" s="185">
        <v>17287.94943</v>
      </c>
      <c r="G85" s="42">
        <v>1676.3712780269</v>
      </c>
      <c r="H85" s="42">
        <v>27988.08318</v>
      </c>
      <c r="I85" s="42">
        <v>21446.40973</v>
      </c>
      <c r="J85" s="42">
        <v>29923.0407</v>
      </c>
      <c r="K85" s="185">
        <v>45467.235</v>
      </c>
      <c r="L85" s="43" t="s">
        <v>158</v>
      </c>
    </row>
    <row r="86" spans="1:12" ht="12.75" customHeight="1">
      <c r="A86" s="41" t="s">
        <v>159</v>
      </c>
      <c r="B86" s="42">
        <v>39.173114342052</v>
      </c>
      <c r="C86" s="42">
        <v>49.90035708</v>
      </c>
      <c r="D86" s="42">
        <v>31.577962829999997</v>
      </c>
      <c r="E86" s="42">
        <v>70.13421000000001</v>
      </c>
      <c r="F86" s="185">
        <v>73.86759</v>
      </c>
      <c r="G86" s="42">
        <v>456.520454523588</v>
      </c>
      <c r="H86" s="42">
        <v>286.40358000000003</v>
      </c>
      <c r="I86" s="42">
        <v>291.75885999999997</v>
      </c>
      <c r="J86" s="42">
        <v>414.93852000000004</v>
      </c>
      <c r="K86" s="185">
        <v>505.87299</v>
      </c>
      <c r="L86" s="43" t="s">
        <v>160</v>
      </c>
    </row>
    <row r="87" spans="1:12" ht="12.75" customHeight="1">
      <c r="A87" s="41" t="s">
        <v>161</v>
      </c>
      <c r="B87" s="42">
        <v>3072.4201020077</v>
      </c>
      <c r="C87" s="42">
        <v>4717.1920308300005</v>
      </c>
      <c r="D87" s="42">
        <v>3402.36621433</v>
      </c>
      <c r="E87" s="42">
        <v>4030.98372</v>
      </c>
      <c r="F87" s="185">
        <v>4317.65397</v>
      </c>
      <c r="G87" s="42">
        <v>1156.469275642044</v>
      </c>
      <c r="H87" s="42">
        <v>22745.61765</v>
      </c>
      <c r="I87" s="42">
        <v>14121.50219</v>
      </c>
      <c r="J87" s="42">
        <v>19171.17297</v>
      </c>
      <c r="K87" s="185">
        <v>27539.544240000003</v>
      </c>
      <c r="L87" s="43" t="s">
        <v>162</v>
      </c>
    </row>
    <row r="88" spans="1:12" ht="12.75" customHeight="1">
      <c r="A88" s="41" t="s">
        <v>163</v>
      </c>
      <c r="B88" s="42">
        <v>29.519541279916</v>
      </c>
      <c r="C88" s="42">
        <v>21.9522744</v>
      </c>
      <c r="D88" s="42">
        <v>47.65696962</v>
      </c>
      <c r="E88" s="42">
        <v>29.3337</v>
      </c>
      <c r="F88" s="185">
        <v>41.06718</v>
      </c>
      <c r="G88" s="42">
        <v>8.629115239472</v>
      </c>
      <c r="H88" s="42">
        <v>23.73363</v>
      </c>
      <c r="I88" s="42">
        <v>3.7336599999999995</v>
      </c>
      <c r="J88" s="42" t="s">
        <v>0</v>
      </c>
      <c r="K88" s="185" t="s">
        <v>0</v>
      </c>
      <c r="L88" s="43" t="s">
        <v>164</v>
      </c>
    </row>
    <row r="89" spans="1:69" s="94" customFormat="1" ht="12.75" customHeight="1">
      <c r="A89" s="41" t="s">
        <v>165</v>
      </c>
      <c r="B89" s="42">
        <v>4042.1182629148</v>
      </c>
      <c r="C89" s="42">
        <v>5077.99760751</v>
      </c>
      <c r="D89" s="42">
        <v>4201.08036237</v>
      </c>
      <c r="E89" s="42">
        <v>4743.79263</v>
      </c>
      <c r="F89" s="185">
        <v>7753.69692</v>
      </c>
      <c r="G89" s="42">
        <v>585.882017372652</v>
      </c>
      <c r="H89" s="42">
        <v>27099.272070000003</v>
      </c>
      <c r="I89" s="42">
        <v>18205.05947</v>
      </c>
      <c r="J89" s="42">
        <v>24648.574770000003</v>
      </c>
      <c r="K89" s="185">
        <v>36638.32464</v>
      </c>
      <c r="L89" s="43" t="s">
        <v>166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12" ht="12.75" customHeight="1">
      <c r="A90" s="41" t="s">
        <v>167</v>
      </c>
      <c r="B90" s="42">
        <v>195.601280258356</v>
      </c>
      <c r="C90" s="42">
        <v>313.61085342</v>
      </c>
      <c r="D90" s="42">
        <v>309.18465129</v>
      </c>
      <c r="E90" s="42">
        <v>371.73798000000005</v>
      </c>
      <c r="F90" s="185">
        <v>458.40573</v>
      </c>
      <c r="G90" s="42">
        <v>427.211489838588</v>
      </c>
      <c r="H90" s="42">
        <v>4434.7221</v>
      </c>
      <c r="I90" s="42">
        <v>2530.08803</v>
      </c>
      <c r="J90" s="42">
        <v>3279.50766</v>
      </c>
      <c r="K90" s="185">
        <v>4352.85441</v>
      </c>
      <c r="L90" s="43" t="s">
        <v>168</v>
      </c>
    </row>
    <row r="91" spans="1:69" s="16" customFormat="1" ht="12.75" customHeight="1">
      <c r="A91" s="44" t="s">
        <v>169</v>
      </c>
      <c r="B91" s="42">
        <v>52.958900360928006</v>
      </c>
      <c r="C91" s="42">
        <v>51.752113560000005</v>
      </c>
      <c r="D91" s="42">
        <v>29.82234256</v>
      </c>
      <c r="E91" s="42">
        <v>42.933870000000006</v>
      </c>
      <c r="F91" s="185">
        <v>68.80086</v>
      </c>
      <c r="G91" s="42">
        <v>63.03226987512</v>
      </c>
      <c r="H91" s="42">
        <v>202.93587000000002</v>
      </c>
      <c r="I91" s="42">
        <v>125.87768</v>
      </c>
      <c r="J91" s="42">
        <v>192.80241</v>
      </c>
      <c r="K91" s="185">
        <v>193.06908</v>
      </c>
      <c r="L91" s="43" t="s">
        <v>170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</row>
    <row r="92" spans="1:69" s="16" customFormat="1" ht="12.75" customHeight="1" thickBot="1">
      <c r="A92" s="44" t="s">
        <v>70</v>
      </c>
      <c r="B92" s="93">
        <v>780.2981546254641</v>
      </c>
      <c r="C92" s="93">
        <v>957.08983014</v>
      </c>
      <c r="D92" s="93">
        <v>694.73971774</v>
      </c>
      <c r="E92" s="93">
        <v>1084.28022</v>
      </c>
      <c r="F92" s="232">
        <v>1302.94962</v>
      </c>
      <c r="G92" s="42">
        <v>455.70124376358405</v>
      </c>
      <c r="H92" s="42">
        <v>12321.22068</v>
      </c>
      <c r="I92" s="42">
        <v>7523.3249</v>
      </c>
      <c r="J92" s="42">
        <v>10233.727920000001</v>
      </c>
      <c r="K92" s="185">
        <v>12624.424470000002</v>
      </c>
      <c r="L92" s="45" t="s">
        <v>71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</row>
    <row r="93" spans="1:69" s="16" customFormat="1" ht="19.5" thickBot="1">
      <c r="A93" s="17" t="s">
        <v>171</v>
      </c>
      <c r="B93" s="18">
        <v>1482.6209879435442</v>
      </c>
      <c r="C93" s="18">
        <v>1918.7997180300003</v>
      </c>
      <c r="D93" s="18">
        <v>1100.50028535</v>
      </c>
      <c r="E93" s="18">
        <v>1540.01925</v>
      </c>
      <c r="F93" s="177">
        <v>1966.95792</v>
      </c>
      <c r="G93" s="18">
        <v>1273.5997004185</v>
      </c>
      <c r="H93" s="18">
        <v>11374.275510000001</v>
      </c>
      <c r="I93" s="18">
        <v>6634.980509999999</v>
      </c>
      <c r="J93" s="18">
        <v>8009.70012</v>
      </c>
      <c r="K93" s="177">
        <v>12086.551080000001</v>
      </c>
      <c r="L93" s="65" t="s">
        <v>172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</row>
    <row r="94" spans="1:12" ht="29.25" thickBot="1">
      <c r="A94" s="69" t="s">
        <v>173</v>
      </c>
      <c r="B94" s="33">
        <v>579.946268980368</v>
      </c>
      <c r="C94" s="33">
        <v>631.03535451</v>
      </c>
      <c r="D94" s="33">
        <v>392.95678071</v>
      </c>
      <c r="E94" s="33">
        <v>411.47181</v>
      </c>
      <c r="F94" s="67">
        <v>463.47246</v>
      </c>
      <c r="G94" s="33">
        <v>243.453327657904</v>
      </c>
      <c r="H94" s="33">
        <v>4970.19546</v>
      </c>
      <c r="I94" s="33">
        <v>2713.57075</v>
      </c>
      <c r="J94" s="33">
        <v>3004.5708900000004</v>
      </c>
      <c r="K94" s="67">
        <v>4880.594340000001</v>
      </c>
      <c r="L94" s="96" t="s">
        <v>174</v>
      </c>
    </row>
    <row r="95" spans="1:12" ht="15" thickBot="1">
      <c r="A95" s="97" t="s">
        <v>100</v>
      </c>
      <c r="B95" s="60">
        <v>902.674718963176</v>
      </c>
      <c r="C95" s="60">
        <v>1287.7643635200002</v>
      </c>
      <c r="D95" s="60">
        <v>707.5435046399999</v>
      </c>
      <c r="E95" s="60">
        <v>1128.54744</v>
      </c>
      <c r="F95" s="188">
        <v>1503.48546</v>
      </c>
      <c r="G95" s="60">
        <v>1030.146372760596</v>
      </c>
      <c r="H95" s="60">
        <v>6404.0800500000005</v>
      </c>
      <c r="I95" s="60">
        <v>3921.4097599999996</v>
      </c>
      <c r="J95" s="60">
        <v>5005.1292300000005</v>
      </c>
      <c r="K95" s="188">
        <v>7205.9567400000005</v>
      </c>
      <c r="L95" s="79" t="s">
        <v>125</v>
      </c>
    </row>
    <row r="96" spans="1:12" ht="12.75">
      <c r="A96" s="98" t="s">
        <v>230</v>
      </c>
      <c r="B96" s="22">
        <v>292.78312143288804</v>
      </c>
      <c r="C96" s="22">
        <v>445.90797378</v>
      </c>
      <c r="D96" s="22">
        <v>234.72000286999997</v>
      </c>
      <c r="E96" s="22">
        <v>266.67</v>
      </c>
      <c r="F96" s="202">
        <v>348.80436000000003</v>
      </c>
      <c r="G96" s="22">
        <v>642.1159759196</v>
      </c>
      <c r="H96" s="22">
        <v>4679.79183</v>
      </c>
      <c r="I96" s="22">
        <v>2737.57285</v>
      </c>
      <c r="J96" s="22">
        <v>3720.3131700000004</v>
      </c>
      <c r="K96" s="202">
        <v>5174.46468</v>
      </c>
      <c r="L96" s="85" t="s">
        <v>231</v>
      </c>
    </row>
    <row r="97" spans="1:12" ht="12.75">
      <c r="A97" s="41" t="s">
        <v>177</v>
      </c>
      <c r="B97" s="42">
        <v>10.93022829042</v>
      </c>
      <c r="C97" s="42">
        <v>9.1041138</v>
      </c>
      <c r="D97" s="42">
        <v>5.227390689999999</v>
      </c>
      <c r="E97" s="42">
        <v>9.86679</v>
      </c>
      <c r="F97" s="185">
        <v>12.000150000000001</v>
      </c>
      <c r="G97" s="42">
        <v>67.73516755824</v>
      </c>
      <c r="H97" s="42">
        <v>106.40133</v>
      </c>
      <c r="I97" s="42">
        <v>154.94689</v>
      </c>
      <c r="J97" s="42">
        <v>273.07008</v>
      </c>
      <c r="K97" s="185">
        <v>387.47151</v>
      </c>
      <c r="L97" s="43" t="s">
        <v>178</v>
      </c>
    </row>
    <row r="98" spans="1:12" ht="12.75">
      <c r="A98" s="41" t="s">
        <v>179</v>
      </c>
      <c r="B98" s="42">
        <v>0.414123067936</v>
      </c>
      <c r="C98" s="42" t="s">
        <v>0</v>
      </c>
      <c r="D98" s="42">
        <v>1.02515636</v>
      </c>
      <c r="E98" s="42">
        <v>1.06668</v>
      </c>
      <c r="F98" s="185" t="s">
        <v>0</v>
      </c>
      <c r="G98" s="42">
        <v>121.160875642352</v>
      </c>
      <c r="H98" s="42">
        <v>232.0029</v>
      </c>
      <c r="I98" s="42">
        <v>160.01399999999998</v>
      </c>
      <c r="J98" s="42">
        <v>154.93527</v>
      </c>
      <c r="K98" s="185">
        <v>51.20064000000001</v>
      </c>
      <c r="L98" s="43" t="s">
        <v>180</v>
      </c>
    </row>
    <row r="99" spans="1:12" ht="12.75">
      <c r="A99" s="41" t="s">
        <v>181</v>
      </c>
      <c r="B99" s="42">
        <v>95.118241486964</v>
      </c>
      <c r="C99" s="42">
        <v>211.34664180000001</v>
      </c>
      <c r="D99" s="42">
        <v>41.346284149999995</v>
      </c>
      <c r="E99" s="42">
        <v>67.46751</v>
      </c>
      <c r="F99" s="185">
        <v>79.20099</v>
      </c>
      <c r="G99" s="42">
        <v>271.61616190872803</v>
      </c>
      <c r="H99" s="42">
        <v>2530.43163</v>
      </c>
      <c r="I99" s="42">
        <v>1371.0532899999998</v>
      </c>
      <c r="J99" s="42">
        <v>2147.4935100000002</v>
      </c>
      <c r="K99" s="185">
        <v>3018.17106</v>
      </c>
      <c r="L99" s="43" t="s">
        <v>182</v>
      </c>
    </row>
    <row r="100" spans="1:12" ht="12.75">
      <c r="A100" s="41" t="s">
        <v>183</v>
      </c>
      <c r="B100" s="42">
        <v>44.921890498332004</v>
      </c>
      <c r="C100" s="42">
        <v>79.00312086</v>
      </c>
      <c r="D100" s="42">
        <v>40.21071813</v>
      </c>
      <c r="E100" s="42">
        <v>35.73378</v>
      </c>
      <c r="F100" s="185">
        <v>20.53359</v>
      </c>
      <c r="G100" s="42">
        <v>87.36507843226799</v>
      </c>
      <c r="H100" s="42">
        <v>125.60157000000001</v>
      </c>
      <c r="I100" s="42">
        <v>105.60924</v>
      </c>
      <c r="J100" s="42">
        <v>142.93512</v>
      </c>
      <c r="K100" s="185">
        <v>243.46971000000002</v>
      </c>
      <c r="L100" s="43" t="s">
        <v>184</v>
      </c>
    </row>
    <row r="101" spans="1:12" ht="12.75">
      <c r="A101" s="41" t="s">
        <v>70</v>
      </c>
      <c r="B101" s="42">
        <v>141.39863808923602</v>
      </c>
      <c r="C101" s="42">
        <v>146.45409732000002</v>
      </c>
      <c r="D101" s="42">
        <v>146.91045354</v>
      </c>
      <c r="E101" s="42">
        <v>152.53524000000002</v>
      </c>
      <c r="F101" s="185">
        <v>237.06963000000002</v>
      </c>
      <c r="G101" s="42">
        <v>94.238692378012</v>
      </c>
      <c r="H101" s="42">
        <v>1685.3544000000002</v>
      </c>
      <c r="I101" s="42">
        <v>945.9494299999999</v>
      </c>
      <c r="J101" s="42">
        <v>1001.8791900000001</v>
      </c>
      <c r="K101" s="185">
        <v>1474.1517600000002</v>
      </c>
      <c r="L101" s="43" t="s">
        <v>71</v>
      </c>
    </row>
    <row r="102" spans="1:12" ht="25.5">
      <c r="A102" s="99" t="s">
        <v>185</v>
      </c>
      <c r="B102" s="70">
        <v>8.589883914828</v>
      </c>
      <c r="C102" s="70">
        <v>29.504902140000006</v>
      </c>
      <c r="D102" s="70">
        <v>28.980935609999996</v>
      </c>
      <c r="E102" s="70">
        <v>210.13596</v>
      </c>
      <c r="F102" s="190">
        <v>469.3392</v>
      </c>
      <c r="G102" s="70">
        <v>20.087538545256</v>
      </c>
      <c r="H102" s="70">
        <v>21.866940000000003</v>
      </c>
      <c r="I102" s="70">
        <v>17.33485</v>
      </c>
      <c r="J102" s="70" t="s">
        <v>0</v>
      </c>
      <c r="K102" s="190" t="s">
        <v>0</v>
      </c>
      <c r="L102" s="100" t="s">
        <v>186</v>
      </c>
    </row>
    <row r="103" spans="1:12" ht="25.5">
      <c r="A103" s="99" t="s">
        <v>187</v>
      </c>
      <c r="B103" s="54">
        <v>14.673010648992</v>
      </c>
      <c r="C103" s="54">
        <v>7.20755676</v>
      </c>
      <c r="D103" s="54">
        <v>4.30117632</v>
      </c>
      <c r="E103" s="54">
        <v>9.066780000000001</v>
      </c>
      <c r="F103" s="231">
        <v>6.933420000000001</v>
      </c>
      <c r="G103" s="70">
        <v>153.721607841984</v>
      </c>
      <c r="H103" s="70">
        <v>180.00225</v>
      </c>
      <c r="I103" s="70">
        <v>185.88293</v>
      </c>
      <c r="J103" s="70">
        <v>325.60407000000004</v>
      </c>
      <c r="K103" s="190">
        <v>514.6731000000001</v>
      </c>
      <c r="L103" s="100" t="s">
        <v>188</v>
      </c>
    </row>
    <row r="104" spans="1:12" ht="13.5" thickBot="1">
      <c r="A104" s="55" t="s">
        <v>189</v>
      </c>
      <c r="B104" s="56">
        <v>586.628702966468</v>
      </c>
      <c r="C104" s="56">
        <v>805.1439308400002</v>
      </c>
      <c r="D104" s="56">
        <v>439.54138983999997</v>
      </c>
      <c r="E104" s="56">
        <v>642.6747</v>
      </c>
      <c r="F104" s="204">
        <v>678.40848</v>
      </c>
      <c r="G104" s="56">
        <v>214.221250453756</v>
      </c>
      <c r="H104" s="56">
        <v>1522.41903</v>
      </c>
      <c r="I104" s="56">
        <v>980.6191299999999</v>
      </c>
      <c r="J104" s="56">
        <v>959.21199</v>
      </c>
      <c r="K104" s="204">
        <v>1516.81896</v>
      </c>
      <c r="L104" s="58" t="s">
        <v>190</v>
      </c>
    </row>
    <row r="105" spans="1:69" s="106" customFormat="1" ht="12.75">
      <c r="A105" s="101" t="s">
        <v>191</v>
      </c>
      <c r="B105" s="102"/>
      <c r="C105" s="102"/>
      <c r="D105" s="102"/>
      <c r="E105" s="102"/>
      <c r="F105" s="102"/>
      <c r="G105" s="103"/>
      <c r="H105" s="103"/>
      <c r="I105" s="103"/>
      <c r="J105" s="103"/>
      <c r="K105" s="103"/>
      <c r="L105" s="104" t="s">
        <v>254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</row>
    <row r="106" spans="1:69" s="106" customFormat="1" ht="12.75">
      <c r="A106" s="107" t="s">
        <v>325</v>
      </c>
      <c r="B106" s="102"/>
      <c r="C106" s="102"/>
      <c r="D106" s="102"/>
      <c r="E106" s="102"/>
      <c r="F106" s="102"/>
      <c r="G106" s="103"/>
      <c r="H106" s="103"/>
      <c r="I106" s="103"/>
      <c r="J106" s="103"/>
      <c r="K106" s="103"/>
      <c r="L106" s="228" t="s">
        <v>326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</row>
    <row r="107" spans="1:69" s="106" customFormat="1" ht="12.75">
      <c r="A107" s="107" t="s">
        <v>237</v>
      </c>
      <c r="B107" s="102"/>
      <c r="C107" s="103"/>
      <c r="D107" s="102"/>
      <c r="E107" s="102"/>
      <c r="F107" s="102"/>
      <c r="G107" s="103"/>
      <c r="H107" s="103"/>
      <c r="I107" s="103"/>
      <c r="J107" s="103"/>
      <c r="K107" s="103"/>
      <c r="L107" s="104" t="s">
        <v>327</v>
      </c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</row>
    <row r="108" spans="1:69" s="106" customFormat="1" ht="12.75">
      <c r="A108" s="107" t="s">
        <v>239</v>
      </c>
      <c r="B108" s="102"/>
      <c r="C108" s="103"/>
      <c r="D108" s="102"/>
      <c r="E108" s="102"/>
      <c r="F108" s="102"/>
      <c r="G108" s="103"/>
      <c r="H108" s="103"/>
      <c r="I108" s="103"/>
      <c r="J108" s="103"/>
      <c r="K108" s="103"/>
      <c r="L108" s="104" t="s">
        <v>328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</row>
    <row r="109" spans="1:85" s="106" customFormat="1" ht="12.75">
      <c r="A109" s="107" t="s">
        <v>329</v>
      </c>
      <c r="C109" s="105"/>
      <c r="G109" s="105"/>
      <c r="H109" s="105"/>
      <c r="I109" s="105"/>
      <c r="J109" s="105"/>
      <c r="K109" s="105"/>
      <c r="L109" s="104" t="s">
        <v>330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</row>
    <row r="110" spans="1:69" s="16" customFormat="1" ht="12.75">
      <c r="A110" s="107" t="s">
        <v>205</v>
      </c>
      <c r="G110" s="15"/>
      <c r="H110" s="15"/>
      <c r="I110" s="15"/>
      <c r="J110" s="15"/>
      <c r="K110" s="15"/>
      <c r="L110" s="108" t="s">
        <v>243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</row>
    <row r="114" spans="2:11" ht="12.75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</row>
  </sheetData>
  <mergeCells count="3">
    <mergeCell ref="A3:L3"/>
    <mergeCell ref="B4:F4"/>
    <mergeCell ref="G4:K4"/>
  </mergeCells>
  <printOptions horizontalCentered="1" verticalCentered="1"/>
  <pageMargins left="0.1968503937007874" right="0.1968503937007874" top="0" bottom="0" header="0.1968503937007874" footer="0.1968503937007874"/>
  <pageSetup horizontalDpi="600" verticalDpi="600" orientation="landscape" paperSize="9" scale="73" r:id="rId1"/>
  <rowBreaks count="2" manualBreakCount="2">
    <brk id="4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escwauser1</cp:lastModifiedBy>
  <cp:lastPrinted>2012-11-23T07:12:29Z</cp:lastPrinted>
  <dcterms:created xsi:type="dcterms:W3CDTF">2011-12-22T07:32:10Z</dcterms:created>
  <dcterms:modified xsi:type="dcterms:W3CDTF">2013-02-07T09:17:00Z</dcterms:modified>
  <cp:category/>
  <cp:version/>
  <cp:contentType/>
  <cp:contentStatus/>
</cp:coreProperties>
</file>