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8100" activeTab="0"/>
  </bookViews>
  <sheets>
    <sheet name="List of tables" sheetId="1" r:id="rId1"/>
    <sheet name="T63" sheetId="2" r:id="rId2"/>
    <sheet name="T64" sheetId="3" r:id="rId3"/>
    <sheet name="T65" sheetId="4" r:id="rId4"/>
    <sheet name="T66" sheetId="5" r:id="rId5"/>
  </sheets>
  <definedNames>
    <definedName name="_xlnm.Print_Area" localSheetId="1">'T63'!$A$1:$N$19</definedName>
    <definedName name="_xlnm.Print_Area" localSheetId="2">'T64'!$A$1:$M$52</definedName>
    <definedName name="_xlnm.Print_Area" localSheetId="3">'T65'!$A$1:$N$19</definedName>
    <definedName name="_xlnm.Print_Area" localSheetId="4">'T66'!$A$1:$P$47</definedName>
  </definedNames>
  <calcPr fullCalcOnLoad="1"/>
</workbook>
</file>

<file path=xl/sharedStrings.xml><?xml version="1.0" encoding="utf-8"?>
<sst xmlns="http://schemas.openxmlformats.org/spreadsheetml/2006/main" count="793" uniqueCount="83">
  <si>
    <t>Country</t>
  </si>
  <si>
    <t>البلد</t>
  </si>
  <si>
    <t>Bahrain</t>
  </si>
  <si>
    <t>…</t>
  </si>
  <si>
    <t>البحرين</t>
  </si>
  <si>
    <t>Egypt</t>
  </si>
  <si>
    <t>مصر</t>
  </si>
  <si>
    <t>Iraq</t>
  </si>
  <si>
    <t>العراق</t>
  </si>
  <si>
    <t>Jordan</t>
  </si>
  <si>
    <t>الأردن</t>
  </si>
  <si>
    <t>Kuwait</t>
  </si>
  <si>
    <t>الكويت</t>
  </si>
  <si>
    <t>Lebanon</t>
  </si>
  <si>
    <t>لبنان</t>
  </si>
  <si>
    <t>Oman</t>
  </si>
  <si>
    <t>عمان</t>
  </si>
  <si>
    <t>Palestine*</t>
  </si>
  <si>
    <t>فلسطين</t>
  </si>
  <si>
    <t>Qatar</t>
  </si>
  <si>
    <t>قطر</t>
  </si>
  <si>
    <t>Saudi Arabia</t>
  </si>
  <si>
    <t>المملكة العربية السعودية</t>
  </si>
  <si>
    <t>Sudan</t>
  </si>
  <si>
    <t>السودان</t>
  </si>
  <si>
    <t>Syrian Arab Republic</t>
  </si>
  <si>
    <t>الجمهورية العربية السورية</t>
  </si>
  <si>
    <t>United Arab Emirates</t>
  </si>
  <si>
    <t>الإمارات العربية المتحدة</t>
  </si>
  <si>
    <t>Yemen</t>
  </si>
  <si>
    <t>اليمن</t>
  </si>
  <si>
    <t>* data for the years 2009 - 2010 include West Bank only and excludes Gaza Strip.</t>
  </si>
  <si>
    <t>* بيانات السنوات 2009 و2010 تشمل الضفة  الغربية فقط ولا تشمل قطاع غزة.</t>
  </si>
  <si>
    <t>Country
(Census and/or Survey)</t>
  </si>
  <si>
    <t>السنة</t>
  </si>
  <si>
    <t>مجموع السكان</t>
  </si>
  <si>
    <t>المواطنون</t>
  </si>
  <si>
    <t>غير مواطنين</t>
  </si>
  <si>
    <t>حضر</t>
  </si>
  <si>
    <t>ريف</t>
  </si>
  <si>
    <t>البلد
(تعداد و/أو مسح)</t>
  </si>
  <si>
    <t>total population</t>
  </si>
  <si>
    <t>nationals</t>
  </si>
  <si>
    <t>non-nationals</t>
  </si>
  <si>
    <t>urban</t>
  </si>
  <si>
    <t>rural</t>
  </si>
  <si>
    <t>year</t>
  </si>
  <si>
    <t>ذكور</t>
  </si>
  <si>
    <t>اناث</t>
  </si>
  <si>
    <t>Male</t>
  </si>
  <si>
    <t>Female</t>
  </si>
  <si>
    <t>census</t>
  </si>
  <si>
    <t>التعداد</t>
  </si>
  <si>
    <t>survey</t>
  </si>
  <si>
    <t>المسوحات</t>
  </si>
  <si>
    <t>...</t>
  </si>
  <si>
    <t>-</t>
  </si>
  <si>
    <t>Palestine</t>
  </si>
  <si>
    <t xml:space="preserve"> -</t>
  </si>
  <si>
    <t>تحديد العمر
(10+، 12+، 15+)</t>
  </si>
  <si>
    <t>لم يسبق له/لها الزواج
  single</t>
  </si>
  <si>
    <t>متزوج/ متزوجة
  married</t>
  </si>
  <si>
    <t>منفصل(ة)/ مطلق(ة)
separated/ divorced</t>
  </si>
  <si>
    <t>ارمل/ ارملة
widowed</t>
  </si>
  <si>
    <t>غيره
  others</t>
  </si>
  <si>
    <t>المجموع
  Total</t>
  </si>
  <si>
    <t>specify age (10+, 12+, 15+)</t>
  </si>
  <si>
    <t>ذكور
Male</t>
  </si>
  <si>
    <t>اناث
Female</t>
  </si>
  <si>
    <t>الاردن</t>
  </si>
  <si>
    <t>12+</t>
  </si>
  <si>
    <t>check 1995/2005</t>
  </si>
  <si>
    <t>administrative records</t>
  </si>
  <si>
    <t>السجلات الادارية</t>
  </si>
  <si>
    <t>Table 64: Mean age at first marriage, latest available year</t>
  </si>
  <si>
    <t>Table 66: Distribution of marital status (%), according to last census and/or survey</t>
  </si>
  <si>
    <t>Table 63: Registered marriages, 2000-2011</t>
  </si>
  <si>
    <t>Table 65: Registered divorces, 2000-2011</t>
  </si>
  <si>
    <t>الجدول 63:  الزواج  المسجل، 2000-2011</t>
  </si>
  <si>
    <t>الجدول 64: متوسط العمر عند الزواج الأول، آخر سنة متوفرة</t>
  </si>
  <si>
    <t>الجدول 65: الطلاق المسجل، 2000-2011</t>
  </si>
  <si>
    <t>الجدول 66:  توزيع الحالة الزواجية (%)، حسب اخر تعداد و/او اخر مسح</t>
  </si>
  <si>
    <t>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</si>
</sst>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##0"/>
    <numFmt numFmtId="165" formatCode="0\ ##0\ ##0"/>
    <numFmt numFmtId="166" formatCode="0.0"/>
    <numFmt numFmtId="167" formatCode="0.0%"/>
    <numFmt numFmtId="168" formatCode="#\ ###\ ##0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hair"/>
      <top/>
      <bottom/>
    </border>
    <border>
      <left/>
      <right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readingOrder="2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right" wrapText="1" indent="2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wrapText="1" indent="2"/>
    </xf>
    <xf numFmtId="0" fontId="2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 readingOrder="2"/>
    </xf>
    <xf numFmtId="0" fontId="7" fillId="0" borderId="16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66" fontId="7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/>
    </xf>
    <xf numFmtId="0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67" fontId="0" fillId="0" borderId="0" xfId="57" applyNumberFormat="1" applyFont="1" applyFill="1" applyAlignment="1">
      <alignment/>
    </xf>
    <xf numFmtId="166" fontId="7" fillId="0" borderId="0" xfId="0" applyNumberFormat="1" applyFont="1" applyFill="1" applyBorder="1" applyAlignment="1" quotePrefix="1">
      <alignment horizontal="right"/>
    </xf>
    <xf numFmtId="0" fontId="7" fillId="0" borderId="16" xfId="0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 readingOrder="2"/>
    </xf>
    <xf numFmtId="0" fontId="4" fillId="0" borderId="18" xfId="0" applyFont="1" applyFill="1" applyBorder="1" applyAlignment="1">
      <alignment horizontal="center" vertical="center" wrapText="1" readingOrder="2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5" width="9.140625" style="58" customWidth="1"/>
    <col min="16" max="16" width="9.140625" style="60" customWidth="1"/>
    <col min="17" max="16384" width="9.140625" style="58" customWidth="1"/>
  </cols>
  <sheetData>
    <row r="2" spans="1:14" ht="12">
      <c r="A2" s="57" t="s">
        <v>76</v>
      </c>
      <c r="N2" s="57" t="s">
        <v>78</v>
      </c>
    </row>
    <row r="3" spans="1:16" ht="12">
      <c r="A3" s="57" t="s">
        <v>74</v>
      </c>
      <c r="P3" s="61" t="s">
        <v>79</v>
      </c>
    </row>
    <row r="4" spans="1:16" ht="12">
      <c r="A4" s="57" t="s">
        <v>77</v>
      </c>
      <c r="P4" s="61" t="s">
        <v>80</v>
      </c>
    </row>
    <row r="5" spans="1:16" ht="12">
      <c r="A5" s="59" t="s">
        <v>75</v>
      </c>
      <c r="P5" s="62" t="s">
        <v>81</v>
      </c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2.57421875" style="17" customWidth="1"/>
    <col min="2" max="13" width="8.7109375" style="17" customWidth="1"/>
    <col min="14" max="14" width="22.57421875" style="17" customWidth="1"/>
    <col min="15" max="16384" width="9.140625" style="17" customWidth="1"/>
  </cols>
  <sheetData>
    <row r="1" spans="1:14" ht="1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25">
      <c r="A2" s="4" t="s">
        <v>76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</row>
    <row r="3" spans="1:14" ht="15">
      <c r="A3" s="1"/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</row>
    <row r="4" spans="1:14" ht="12.75">
      <c r="A4" s="6" t="s">
        <v>0</v>
      </c>
      <c r="B4" s="6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7" t="s">
        <v>1</v>
      </c>
    </row>
    <row r="5" spans="1:14" ht="12.75">
      <c r="A5" s="64" t="s">
        <v>2</v>
      </c>
      <c r="B5" s="8">
        <v>3963</v>
      </c>
      <c r="C5" s="8">
        <v>4504</v>
      </c>
      <c r="D5" s="8">
        <v>4909</v>
      </c>
      <c r="E5" s="8">
        <v>5373</v>
      </c>
      <c r="F5" s="8">
        <v>4929</v>
      </c>
      <c r="G5" s="8">
        <v>4669</v>
      </c>
      <c r="H5" s="8">
        <v>4724</v>
      </c>
      <c r="I5" s="8">
        <v>4981</v>
      </c>
      <c r="J5" s="8">
        <v>4896</v>
      </c>
      <c r="K5" s="8">
        <v>5067</v>
      </c>
      <c r="L5" s="8">
        <v>4960</v>
      </c>
      <c r="M5" s="8" t="s">
        <v>3</v>
      </c>
      <c r="N5" s="65" t="s">
        <v>4</v>
      </c>
    </row>
    <row r="6" spans="1:14" ht="12.75">
      <c r="A6" s="9" t="s">
        <v>5</v>
      </c>
      <c r="B6" s="8">
        <v>592381</v>
      </c>
      <c r="C6" s="8">
        <v>457534</v>
      </c>
      <c r="D6" s="8">
        <v>510517</v>
      </c>
      <c r="E6" s="8">
        <v>537092</v>
      </c>
      <c r="F6" s="8">
        <v>550709</v>
      </c>
      <c r="G6" s="8">
        <v>522751</v>
      </c>
      <c r="H6" s="8">
        <v>522887</v>
      </c>
      <c r="I6" s="8">
        <v>614848</v>
      </c>
      <c r="J6" s="8">
        <v>660159</v>
      </c>
      <c r="K6" s="8">
        <v>759004</v>
      </c>
      <c r="L6" s="8">
        <v>864857</v>
      </c>
      <c r="M6" s="8">
        <v>865853</v>
      </c>
      <c r="N6" s="10" t="s">
        <v>6</v>
      </c>
    </row>
    <row r="7" spans="1:14" ht="12.75">
      <c r="A7" s="9" t="s">
        <v>7</v>
      </c>
      <c r="B7" s="8">
        <v>171134</v>
      </c>
      <c r="C7" s="8" t="s">
        <v>3</v>
      </c>
      <c r="D7" s="8" t="s">
        <v>3</v>
      </c>
      <c r="E7" s="8">
        <v>256494</v>
      </c>
      <c r="F7" s="8">
        <v>262554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/>
      <c r="N7" s="10" t="s">
        <v>8</v>
      </c>
    </row>
    <row r="8" spans="1:14" ht="12.75">
      <c r="A8" s="66" t="s">
        <v>9</v>
      </c>
      <c r="B8" s="8">
        <v>45618</v>
      </c>
      <c r="C8" s="8">
        <v>49794</v>
      </c>
      <c r="D8" s="8">
        <v>46873</v>
      </c>
      <c r="E8" s="8">
        <v>48784</v>
      </c>
      <c r="F8" s="8">
        <v>53754</v>
      </c>
      <c r="G8" s="8">
        <v>56418</v>
      </c>
      <c r="H8" s="8">
        <v>59335</v>
      </c>
      <c r="I8" s="8">
        <v>60548</v>
      </c>
      <c r="J8" s="8">
        <v>60922</v>
      </c>
      <c r="K8" s="8">
        <v>63389</v>
      </c>
      <c r="L8" s="8">
        <v>62107</v>
      </c>
      <c r="M8" s="8" t="s">
        <v>3</v>
      </c>
      <c r="N8" s="10" t="s">
        <v>10</v>
      </c>
    </row>
    <row r="9" spans="1:14" ht="12.75">
      <c r="A9" s="66" t="s">
        <v>11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>
        <v>12419</v>
      </c>
      <c r="H9" s="8">
        <v>12584</v>
      </c>
      <c r="I9" s="8">
        <v>13315</v>
      </c>
      <c r="J9" s="8">
        <v>14709</v>
      </c>
      <c r="K9" s="8">
        <v>14526</v>
      </c>
      <c r="L9" s="8">
        <v>13993</v>
      </c>
      <c r="M9" s="8" t="s">
        <v>3</v>
      </c>
      <c r="N9" s="10" t="s">
        <v>12</v>
      </c>
    </row>
    <row r="10" spans="1:14" ht="12.75">
      <c r="A10" s="66" t="s">
        <v>13</v>
      </c>
      <c r="B10" s="8">
        <v>32564</v>
      </c>
      <c r="C10" s="8">
        <v>32225</v>
      </c>
      <c r="D10" s="8">
        <v>31653</v>
      </c>
      <c r="E10" s="8">
        <v>30636</v>
      </c>
      <c r="F10" s="8">
        <v>30014</v>
      </c>
      <c r="G10" s="8">
        <v>29705</v>
      </c>
      <c r="H10" s="8">
        <v>29078</v>
      </c>
      <c r="I10" s="8">
        <v>35796</v>
      </c>
      <c r="J10" s="8">
        <v>37593</v>
      </c>
      <c r="K10" s="8">
        <v>40565</v>
      </c>
      <c r="L10" s="8">
        <v>41758</v>
      </c>
      <c r="M10" s="8">
        <v>42405</v>
      </c>
      <c r="N10" s="10" t="s">
        <v>14</v>
      </c>
    </row>
    <row r="11" spans="1:14" ht="12.75">
      <c r="A11" s="66" t="s">
        <v>15</v>
      </c>
      <c r="B11" s="8" t="s">
        <v>3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>
        <v>29288</v>
      </c>
      <c r="K11" s="8">
        <v>24924</v>
      </c>
      <c r="L11" s="67">
        <v>1169437</v>
      </c>
      <c r="M11" s="8" t="s">
        <v>3</v>
      </c>
      <c r="N11" s="10" t="s">
        <v>16</v>
      </c>
    </row>
    <row r="12" spans="1:14" ht="12.75">
      <c r="A12" s="66" t="s">
        <v>17</v>
      </c>
      <c r="B12" s="8" t="s">
        <v>3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>
        <v>65370</v>
      </c>
      <c r="J12" s="8">
        <v>67548</v>
      </c>
      <c r="K12" s="8">
        <v>39642</v>
      </c>
      <c r="L12" s="8">
        <v>10204</v>
      </c>
      <c r="M12" s="8" t="s">
        <v>3</v>
      </c>
      <c r="N12" s="10" t="s">
        <v>18</v>
      </c>
    </row>
    <row r="13" spans="1:14" ht="12.75">
      <c r="A13" s="66" t="s">
        <v>19</v>
      </c>
      <c r="B13" s="8">
        <v>2096</v>
      </c>
      <c r="C13" s="8">
        <v>2194</v>
      </c>
      <c r="D13" s="8">
        <v>2351</v>
      </c>
      <c r="E13" s="8">
        <v>2550</v>
      </c>
      <c r="F13" s="8">
        <v>2649</v>
      </c>
      <c r="G13" s="8">
        <v>2734</v>
      </c>
      <c r="H13" s="8">
        <v>3019</v>
      </c>
      <c r="I13" s="8">
        <v>3206</v>
      </c>
      <c r="J13" s="8">
        <v>3235</v>
      </c>
      <c r="K13" s="8">
        <v>3153</v>
      </c>
      <c r="L13" s="8">
        <v>2977</v>
      </c>
      <c r="M13" s="8">
        <f>1395+1898</f>
        <v>3293</v>
      </c>
      <c r="N13" s="10" t="s">
        <v>20</v>
      </c>
    </row>
    <row r="14" spans="1:14" ht="12.75">
      <c r="A14" s="11" t="s">
        <v>21</v>
      </c>
      <c r="B14" s="8">
        <v>79595</v>
      </c>
      <c r="C14" s="8">
        <v>81576</v>
      </c>
      <c r="D14" s="8">
        <v>90982</v>
      </c>
      <c r="E14" s="8">
        <v>98343</v>
      </c>
      <c r="F14" s="8">
        <v>111063</v>
      </c>
      <c r="G14" s="8">
        <v>105066</v>
      </c>
      <c r="H14" s="8">
        <v>115549</v>
      </c>
      <c r="I14" s="8">
        <v>130451</v>
      </c>
      <c r="J14" s="8">
        <v>144436</v>
      </c>
      <c r="K14" s="8">
        <v>148043</v>
      </c>
      <c r="L14" s="8" t="s">
        <v>3</v>
      </c>
      <c r="M14" s="8" t="s">
        <v>3</v>
      </c>
      <c r="N14" s="10" t="s">
        <v>22</v>
      </c>
    </row>
    <row r="15" spans="1:14" ht="12.75">
      <c r="A15" s="11" t="s">
        <v>23</v>
      </c>
      <c r="B15" s="8" t="s">
        <v>3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>
        <v>29288</v>
      </c>
      <c r="K15" s="8" t="s">
        <v>3</v>
      </c>
      <c r="L15" s="8" t="s">
        <v>3</v>
      </c>
      <c r="M15" s="8"/>
      <c r="N15" s="10" t="s">
        <v>24</v>
      </c>
    </row>
    <row r="16" spans="1:14" ht="12.75">
      <c r="A16" s="11" t="s">
        <v>25</v>
      </c>
      <c r="B16" s="8">
        <v>82672</v>
      </c>
      <c r="C16" s="8">
        <v>153842</v>
      </c>
      <c r="D16" s="8">
        <v>174449</v>
      </c>
      <c r="E16" s="8">
        <v>174449</v>
      </c>
      <c r="F16" s="8">
        <v>178166</v>
      </c>
      <c r="G16" s="8">
        <v>179075</v>
      </c>
      <c r="H16" s="8">
        <v>205557</v>
      </c>
      <c r="I16" s="8">
        <v>237592</v>
      </c>
      <c r="J16" s="8" t="s">
        <v>3</v>
      </c>
      <c r="K16" s="8">
        <v>241422</v>
      </c>
      <c r="L16" s="8" t="s">
        <v>3</v>
      </c>
      <c r="M16" s="8"/>
      <c r="N16" s="10" t="s">
        <v>26</v>
      </c>
    </row>
    <row r="17" spans="1:14" ht="12.75">
      <c r="A17" s="11" t="s">
        <v>27</v>
      </c>
      <c r="B17" s="8">
        <v>8970</v>
      </c>
      <c r="C17" s="8">
        <v>10030</v>
      </c>
      <c r="D17" s="8">
        <v>11285</v>
      </c>
      <c r="E17" s="8">
        <v>12277</v>
      </c>
      <c r="F17" s="8">
        <v>12794</v>
      </c>
      <c r="G17" s="8">
        <v>12984</v>
      </c>
      <c r="H17" s="8">
        <v>13190</v>
      </c>
      <c r="I17" s="8">
        <v>13321</v>
      </c>
      <c r="J17" s="8">
        <v>15041</v>
      </c>
      <c r="K17" s="8">
        <v>15155</v>
      </c>
      <c r="L17" s="8">
        <v>15104</v>
      </c>
      <c r="M17" s="8" t="s">
        <v>3</v>
      </c>
      <c r="N17" s="10" t="s">
        <v>28</v>
      </c>
    </row>
    <row r="18" spans="1:14" ht="12.75">
      <c r="A18" s="12" t="s">
        <v>29</v>
      </c>
      <c r="B18" s="13" t="s">
        <v>3</v>
      </c>
      <c r="C18" s="13" t="s">
        <v>3</v>
      </c>
      <c r="D18" s="13" t="s">
        <v>3</v>
      </c>
      <c r="E18" s="13" t="s">
        <v>3</v>
      </c>
      <c r="F18" s="13" t="s">
        <v>3</v>
      </c>
      <c r="G18" s="13" t="s">
        <v>3</v>
      </c>
      <c r="H18" s="13" t="s">
        <v>3</v>
      </c>
      <c r="I18" s="13" t="s">
        <v>3</v>
      </c>
      <c r="J18" s="13" t="s">
        <v>3</v>
      </c>
      <c r="K18" s="13" t="s">
        <v>3</v>
      </c>
      <c r="L18" s="13" t="s">
        <v>3</v>
      </c>
      <c r="M18" s="13"/>
      <c r="N18" s="14" t="s">
        <v>30</v>
      </c>
    </row>
    <row r="19" spans="1:14" ht="12.75">
      <c r="A19" s="15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N19" s="18" t="s">
        <v>32</v>
      </c>
    </row>
  </sheetData>
  <sheetProtection/>
  <printOptions horizontalCentered="1"/>
  <pageMargins left="0.57" right="0.61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9">
      <selection activeCell="B55" sqref="B55"/>
    </sheetView>
  </sheetViews>
  <sheetFormatPr defaultColWidth="9.140625" defaultRowHeight="12.75"/>
  <cols>
    <col min="1" max="1" width="30.7109375" style="17" customWidth="1"/>
    <col min="2" max="12" width="9.140625" style="17" customWidth="1"/>
    <col min="13" max="13" width="23.28125" style="17" customWidth="1"/>
    <col min="14" max="16384" width="9.140625" style="17" customWidth="1"/>
  </cols>
  <sheetData>
    <row r="1" spans="1:13" ht="1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19"/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</row>
    <row r="4" spans="1:13" ht="12.75">
      <c r="A4" s="78" t="s">
        <v>33</v>
      </c>
      <c r="B4" s="81" t="s">
        <v>34</v>
      </c>
      <c r="C4" s="81" t="s">
        <v>35</v>
      </c>
      <c r="D4" s="81"/>
      <c r="E4" s="81" t="s">
        <v>36</v>
      </c>
      <c r="F4" s="81"/>
      <c r="G4" s="81" t="s">
        <v>37</v>
      </c>
      <c r="H4" s="81"/>
      <c r="I4" s="81" t="s">
        <v>38</v>
      </c>
      <c r="J4" s="81"/>
      <c r="K4" s="81" t="s">
        <v>39</v>
      </c>
      <c r="L4" s="81"/>
      <c r="M4" s="78" t="s">
        <v>40</v>
      </c>
    </row>
    <row r="5" spans="1:13" ht="12.75">
      <c r="A5" s="79"/>
      <c r="B5" s="82"/>
      <c r="C5" s="83" t="s">
        <v>41</v>
      </c>
      <c r="D5" s="83"/>
      <c r="E5" s="83" t="s">
        <v>42</v>
      </c>
      <c r="F5" s="83"/>
      <c r="G5" s="83" t="s">
        <v>43</v>
      </c>
      <c r="H5" s="83"/>
      <c r="I5" s="83" t="s">
        <v>44</v>
      </c>
      <c r="J5" s="83"/>
      <c r="K5" s="83" t="s">
        <v>45</v>
      </c>
      <c r="L5" s="83"/>
      <c r="M5" s="79" t="s">
        <v>1</v>
      </c>
    </row>
    <row r="6" spans="1:13" ht="12.75">
      <c r="A6" s="79"/>
      <c r="B6" s="84" t="s">
        <v>46</v>
      </c>
      <c r="C6" s="63" t="s">
        <v>47</v>
      </c>
      <c r="D6" s="63" t="s">
        <v>48</v>
      </c>
      <c r="E6" s="63" t="s">
        <v>47</v>
      </c>
      <c r="F6" s="63" t="s">
        <v>48</v>
      </c>
      <c r="G6" s="63" t="s">
        <v>47</v>
      </c>
      <c r="H6" s="63" t="s">
        <v>48</v>
      </c>
      <c r="I6" s="63" t="s">
        <v>47</v>
      </c>
      <c r="J6" s="63" t="s">
        <v>48</v>
      </c>
      <c r="K6" s="63" t="s">
        <v>47</v>
      </c>
      <c r="L6" s="63" t="s">
        <v>48</v>
      </c>
      <c r="M6" s="79"/>
    </row>
    <row r="7" spans="1:13" ht="12.75">
      <c r="A7" s="80"/>
      <c r="B7" s="85"/>
      <c r="C7" s="21" t="s">
        <v>49</v>
      </c>
      <c r="D7" s="21" t="s">
        <v>50</v>
      </c>
      <c r="E7" s="21" t="s">
        <v>49</v>
      </c>
      <c r="F7" s="21" t="s">
        <v>50</v>
      </c>
      <c r="G7" s="21" t="s">
        <v>49</v>
      </c>
      <c r="H7" s="21" t="s">
        <v>50</v>
      </c>
      <c r="I7" s="21" t="s">
        <v>49</v>
      </c>
      <c r="J7" s="21" t="s">
        <v>50</v>
      </c>
      <c r="K7" s="21" t="s">
        <v>49</v>
      </c>
      <c r="L7" s="21" t="s">
        <v>50</v>
      </c>
      <c r="M7" s="80"/>
    </row>
    <row r="8" spans="1:13" ht="12.75">
      <c r="A8" s="9" t="s">
        <v>2</v>
      </c>
      <c r="B8" s="22"/>
      <c r="C8" s="23"/>
      <c r="D8" s="23"/>
      <c r="E8" s="23"/>
      <c r="F8" s="23"/>
      <c r="G8" s="23"/>
      <c r="H8" s="23"/>
      <c r="I8" s="23"/>
      <c r="J8" s="23"/>
      <c r="K8" s="68"/>
      <c r="L8" s="68"/>
      <c r="M8" s="10" t="s">
        <v>4</v>
      </c>
    </row>
    <row r="9" spans="1:13" ht="12.75">
      <c r="A9" s="24" t="s">
        <v>51</v>
      </c>
      <c r="B9" s="22"/>
      <c r="C9" s="23" t="s">
        <v>3</v>
      </c>
      <c r="D9" s="23" t="s">
        <v>3</v>
      </c>
      <c r="E9" s="23" t="s">
        <v>3</v>
      </c>
      <c r="F9" s="23" t="s">
        <v>3</v>
      </c>
      <c r="G9" s="23" t="s">
        <v>3</v>
      </c>
      <c r="H9" s="23" t="s">
        <v>3</v>
      </c>
      <c r="I9" s="23" t="s">
        <v>3</v>
      </c>
      <c r="J9" s="23" t="s">
        <v>3</v>
      </c>
      <c r="K9" s="23" t="s">
        <v>3</v>
      </c>
      <c r="L9" s="23" t="s">
        <v>3</v>
      </c>
      <c r="M9" s="25" t="s">
        <v>52</v>
      </c>
    </row>
    <row r="10" spans="1:13" ht="12.75">
      <c r="A10" s="24" t="s">
        <v>53</v>
      </c>
      <c r="B10" s="22"/>
      <c r="C10" s="23" t="s">
        <v>3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3</v>
      </c>
      <c r="L10" s="23" t="s">
        <v>3</v>
      </c>
      <c r="M10" s="25" t="s">
        <v>54</v>
      </c>
    </row>
    <row r="11" spans="1:13" ht="12.75">
      <c r="A11" s="24" t="s">
        <v>72</v>
      </c>
      <c r="B11" s="22">
        <v>2010</v>
      </c>
      <c r="C11" s="23">
        <v>26.7</v>
      </c>
      <c r="D11" s="23">
        <v>23.2</v>
      </c>
      <c r="E11" s="23">
        <v>26.6</v>
      </c>
      <c r="F11" s="23">
        <v>22.9</v>
      </c>
      <c r="G11" s="23">
        <v>28.3</v>
      </c>
      <c r="H11" s="23">
        <v>26.1</v>
      </c>
      <c r="I11" s="23" t="s">
        <v>3</v>
      </c>
      <c r="J11" s="23" t="s">
        <v>3</v>
      </c>
      <c r="K11" s="23" t="s">
        <v>3</v>
      </c>
      <c r="L11" s="23" t="s">
        <v>3</v>
      </c>
      <c r="M11" s="25" t="s">
        <v>73</v>
      </c>
    </row>
    <row r="12" spans="1:13" ht="12.75">
      <c r="A12" s="9" t="s">
        <v>5</v>
      </c>
      <c r="B12" s="22"/>
      <c r="C12" s="23"/>
      <c r="D12" s="23"/>
      <c r="E12" s="23"/>
      <c r="F12" s="23"/>
      <c r="G12" s="68"/>
      <c r="H12" s="68"/>
      <c r="I12" s="68"/>
      <c r="J12" s="68"/>
      <c r="K12" s="68"/>
      <c r="L12" s="68"/>
      <c r="M12" s="10" t="s">
        <v>6</v>
      </c>
    </row>
    <row r="13" spans="1:13" ht="12.75">
      <c r="A13" s="24" t="s">
        <v>51</v>
      </c>
      <c r="B13" s="22"/>
      <c r="C13" s="23" t="s">
        <v>3</v>
      </c>
      <c r="D13" s="23" t="s">
        <v>3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3</v>
      </c>
      <c r="K13" s="23" t="s">
        <v>3</v>
      </c>
      <c r="L13" s="23" t="s">
        <v>3</v>
      </c>
      <c r="M13" s="25" t="s">
        <v>52</v>
      </c>
    </row>
    <row r="14" spans="1:13" ht="12.75">
      <c r="A14" s="24" t="s">
        <v>53</v>
      </c>
      <c r="B14" s="22">
        <v>2010</v>
      </c>
      <c r="C14" s="23">
        <v>28.7</v>
      </c>
      <c r="D14" s="23">
        <v>24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3</v>
      </c>
      <c r="K14" s="23" t="s">
        <v>3</v>
      </c>
      <c r="L14" s="23" t="s">
        <v>3</v>
      </c>
      <c r="M14" s="25" t="s">
        <v>54</v>
      </c>
    </row>
    <row r="15" spans="1:13" ht="12.75">
      <c r="A15" s="24" t="s">
        <v>72</v>
      </c>
      <c r="B15" s="22">
        <v>2010</v>
      </c>
      <c r="C15" s="23">
        <v>28.7</v>
      </c>
      <c r="D15" s="23">
        <v>23.8</v>
      </c>
      <c r="E15" s="23">
        <v>28.7</v>
      </c>
      <c r="F15" s="23">
        <v>23.8</v>
      </c>
      <c r="G15" s="23" t="s">
        <v>3</v>
      </c>
      <c r="H15" s="23" t="s">
        <v>3</v>
      </c>
      <c r="I15" s="23" t="s">
        <v>3</v>
      </c>
      <c r="J15" s="23" t="s">
        <v>3</v>
      </c>
      <c r="K15" s="23" t="s">
        <v>3</v>
      </c>
      <c r="L15" s="23" t="s">
        <v>3</v>
      </c>
      <c r="M15" s="25" t="s">
        <v>73</v>
      </c>
    </row>
    <row r="16" spans="1:13" ht="12.75">
      <c r="A16" s="9" t="s">
        <v>7</v>
      </c>
      <c r="B16" s="2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0" t="s">
        <v>8</v>
      </c>
    </row>
    <row r="17" spans="1:13" ht="12.75">
      <c r="A17" s="24" t="s">
        <v>51</v>
      </c>
      <c r="B17" s="22"/>
      <c r="C17" s="23" t="s">
        <v>3</v>
      </c>
      <c r="D17" s="23" t="s">
        <v>3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3</v>
      </c>
      <c r="K17" s="23" t="s">
        <v>3</v>
      </c>
      <c r="L17" s="23" t="s">
        <v>3</v>
      </c>
      <c r="M17" s="25" t="s">
        <v>52</v>
      </c>
    </row>
    <row r="18" spans="1:13" ht="12.75">
      <c r="A18" s="24" t="s">
        <v>53</v>
      </c>
      <c r="B18" s="27" t="s">
        <v>55</v>
      </c>
      <c r="C18" s="23" t="s">
        <v>3</v>
      </c>
      <c r="D18" s="23">
        <v>19.5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3</v>
      </c>
      <c r="K18" s="23" t="s">
        <v>3</v>
      </c>
      <c r="L18" s="23" t="s">
        <v>3</v>
      </c>
      <c r="M18" s="25" t="s">
        <v>54</v>
      </c>
    </row>
    <row r="19" spans="1:13" ht="12.75">
      <c r="A19" s="66" t="s">
        <v>9</v>
      </c>
      <c r="B19" s="69"/>
      <c r="C19" s="23"/>
      <c r="D19" s="23"/>
      <c r="E19" s="23"/>
      <c r="F19" s="23"/>
      <c r="G19" s="68"/>
      <c r="H19" s="68"/>
      <c r="I19" s="68"/>
      <c r="J19" s="68"/>
      <c r="K19" s="68"/>
      <c r="L19" s="68"/>
      <c r="M19" s="10" t="s">
        <v>10</v>
      </c>
    </row>
    <row r="20" spans="1:13" ht="12.75">
      <c r="A20" s="24" t="s">
        <v>51</v>
      </c>
      <c r="B20" s="70">
        <v>2004</v>
      </c>
      <c r="C20" s="23" t="s">
        <v>3</v>
      </c>
      <c r="D20" s="23" t="s">
        <v>3</v>
      </c>
      <c r="E20" s="23">
        <v>28.8</v>
      </c>
      <c r="F20" s="23">
        <v>25.9</v>
      </c>
      <c r="G20" s="23" t="s">
        <v>3</v>
      </c>
      <c r="H20" s="23" t="s">
        <v>3</v>
      </c>
      <c r="I20" s="23" t="s">
        <v>3</v>
      </c>
      <c r="J20" s="23" t="s">
        <v>3</v>
      </c>
      <c r="K20" s="23" t="s">
        <v>3</v>
      </c>
      <c r="L20" s="23" t="s">
        <v>3</v>
      </c>
      <c r="M20" s="25" t="s">
        <v>52</v>
      </c>
    </row>
    <row r="21" spans="1:13" ht="12.75">
      <c r="A21" s="24" t="s">
        <v>53</v>
      </c>
      <c r="B21" s="70" t="s">
        <v>55</v>
      </c>
      <c r="C21" s="23" t="s">
        <v>3</v>
      </c>
      <c r="D21" s="23" t="s">
        <v>3</v>
      </c>
      <c r="E21" s="23">
        <v>29.5</v>
      </c>
      <c r="F21" s="23">
        <v>25.9</v>
      </c>
      <c r="G21" s="23" t="s">
        <v>3</v>
      </c>
      <c r="H21" s="23" t="s">
        <v>3</v>
      </c>
      <c r="I21" s="23" t="s">
        <v>3</v>
      </c>
      <c r="J21" s="23" t="s">
        <v>3</v>
      </c>
      <c r="K21" s="23" t="s">
        <v>3</v>
      </c>
      <c r="L21" s="23" t="s">
        <v>3</v>
      </c>
      <c r="M21" s="25" t="s">
        <v>54</v>
      </c>
    </row>
    <row r="22" spans="1:13" ht="12.75">
      <c r="A22" s="66" t="s">
        <v>11</v>
      </c>
      <c r="B22" s="7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0" t="s">
        <v>12</v>
      </c>
    </row>
    <row r="23" spans="1:13" ht="12.75">
      <c r="A23" s="24" t="s">
        <v>51</v>
      </c>
      <c r="B23" s="70">
        <v>2005</v>
      </c>
      <c r="C23" s="26">
        <v>28.9</v>
      </c>
      <c r="D23" s="26">
        <v>27.5</v>
      </c>
      <c r="E23" s="26">
        <v>27.5</v>
      </c>
      <c r="F23" s="26">
        <v>25.3</v>
      </c>
      <c r="G23" s="26">
        <v>29</v>
      </c>
      <c r="H23" s="26">
        <v>28.3</v>
      </c>
      <c r="I23" s="26" t="s">
        <v>56</v>
      </c>
      <c r="J23" s="26" t="s">
        <v>56</v>
      </c>
      <c r="K23" s="26" t="s">
        <v>56</v>
      </c>
      <c r="L23" s="26" t="s">
        <v>56</v>
      </c>
      <c r="M23" s="25" t="s">
        <v>52</v>
      </c>
    </row>
    <row r="24" spans="1:13" ht="12.75">
      <c r="A24" s="24" t="s">
        <v>53</v>
      </c>
      <c r="B24" s="23"/>
      <c r="C24" s="23" t="s">
        <v>3</v>
      </c>
      <c r="D24" s="23" t="s">
        <v>3</v>
      </c>
      <c r="E24" s="23" t="s">
        <v>3</v>
      </c>
      <c r="F24" s="23" t="s">
        <v>3</v>
      </c>
      <c r="G24" s="23" t="s">
        <v>3</v>
      </c>
      <c r="H24" s="23" t="s">
        <v>3</v>
      </c>
      <c r="I24" s="23" t="s">
        <v>3</v>
      </c>
      <c r="J24" s="23" t="s">
        <v>3</v>
      </c>
      <c r="K24" s="23" t="s">
        <v>3</v>
      </c>
      <c r="L24" s="23" t="s">
        <v>3</v>
      </c>
      <c r="M24" s="25" t="s">
        <v>54</v>
      </c>
    </row>
    <row r="25" spans="1:13" ht="12.75">
      <c r="A25" s="66" t="s">
        <v>13</v>
      </c>
      <c r="B25" s="7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0" t="s">
        <v>14</v>
      </c>
    </row>
    <row r="26" spans="1:13" ht="12.75">
      <c r="A26" s="24" t="s">
        <v>51</v>
      </c>
      <c r="B26" s="23"/>
      <c r="C26" s="23" t="s">
        <v>3</v>
      </c>
      <c r="D26" s="23" t="s">
        <v>3</v>
      </c>
      <c r="E26" s="23" t="s">
        <v>3</v>
      </c>
      <c r="F26" s="23" t="s">
        <v>3</v>
      </c>
      <c r="G26" s="23" t="s">
        <v>3</v>
      </c>
      <c r="H26" s="23" t="s">
        <v>3</v>
      </c>
      <c r="I26" s="23" t="s">
        <v>3</v>
      </c>
      <c r="J26" s="23" t="s">
        <v>3</v>
      </c>
      <c r="K26" s="23" t="s">
        <v>3</v>
      </c>
      <c r="L26" s="23" t="s">
        <v>3</v>
      </c>
      <c r="M26" s="25" t="s">
        <v>52</v>
      </c>
    </row>
    <row r="27" spans="1:13" ht="12.75">
      <c r="A27" s="24" t="s">
        <v>53</v>
      </c>
      <c r="B27" s="23">
        <v>2009</v>
      </c>
      <c r="C27" s="23" t="s">
        <v>3</v>
      </c>
      <c r="D27" s="23">
        <v>27.7</v>
      </c>
      <c r="E27" s="23" t="s">
        <v>3</v>
      </c>
      <c r="F27" s="23" t="s">
        <v>3</v>
      </c>
      <c r="G27" s="23" t="s">
        <v>3</v>
      </c>
      <c r="H27" s="23" t="s">
        <v>3</v>
      </c>
      <c r="I27" s="23" t="s">
        <v>3</v>
      </c>
      <c r="J27" s="23" t="s">
        <v>3</v>
      </c>
      <c r="K27" s="23" t="s">
        <v>3</v>
      </c>
      <c r="L27" s="23" t="s">
        <v>3</v>
      </c>
      <c r="M27" s="25" t="s">
        <v>54</v>
      </c>
    </row>
    <row r="28" spans="1:13" ht="12.75">
      <c r="A28" s="66" t="s">
        <v>15</v>
      </c>
      <c r="B28" s="7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0" t="s">
        <v>16</v>
      </c>
    </row>
    <row r="29" spans="1:13" ht="12.75">
      <c r="A29" s="24" t="s">
        <v>51</v>
      </c>
      <c r="B29" s="70">
        <v>2010</v>
      </c>
      <c r="C29" s="23">
        <v>27.7</v>
      </c>
      <c r="D29" s="23">
        <v>25.6</v>
      </c>
      <c r="E29" s="23">
        <v>28.4</v>
      </c>
      <c r="F29" s="23">
        <v>26.1</v>
      </c>
      <c r="G29" s="23">
        <v>26.6</v>
      </c>
      <c r="H29" s="23">
        <v>23.3</v>
      </c>
      <c r="I29" s="23" t="s">
        <v>3</v>
      </c>
      <c r="J29" s="23" t="s">
        <v>3</v>
      </c>
      <c r="K29" s="23" t="s">
        <v>3</v>
      </c>
      <c r="L29" s="23" t="s">
        <v>3</v>
      </c>
      <c r="M29" s="25" t="s">
        <v>52</v>
      </c>
    </row>
    <row r="30" spans="1:13" ht="12.75">
      <c r="A30" s="24" t="s">
        <v>53</v>
      </c>
      <c r="B30" s="23"/>
      <c r="C30" s="23" t="s">
        <v>3</v>
      </c>
      <c r="D30" s="23" t="s">
        <v>3</v>
      </c>
      <c r="E30" s="23" t="s">
        <v>3</v>
      </c>
      <c r="F30" s="23" t="s">
        <v>3</v>
      </c>
      <c r="G30" s="23" t="s">
        <v>3</v>
      </c>
      <c r="H30" s="23" t="s">
        <v>3</v>
      </c>
      <c r="I30" s="23" t="s">
        <v>3</v>
      </c>
      <c r="J30" s="23" t="s">
        <v>3</v>
      </c>
      <c r="K30" s="23" t="s">
        <v>3</v>
      </c>
      <c r="L30" s="23" t="s">
        <v>3</v>
      </c>
      <c r="M30" s="25" t="s">
        <v>54</v>
      </c>
    </row>
    <row r="31" spans="1:13" ht="12.75">
      <c r="A31" s="66" t="s">
        <v>57</v>
      </c>
      <c r="B31" s="7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0" t="s">
        <v>18</v>
      </c>
    </row>
    <row r="32" spans="1:13" ht="12.75">
      <c r="A32" s="24" t="s">
        <v>51</v>
      </c>
      <c r="B32" s="70">
        <v>2007</v>
      </c>
      <c r="C32" s="26">
        <v>24.5</v>
      </c>
      <c r="D32" s="26">
        <v>19.7</v>
      </c>
      <c r="E32" s="26">
        <v>24.5</v>
      </c>
      <c r="F32" s="26">
        <v>19.7</v>
      </c>
      <c r="G32" s="26" t="s">
        <v>58</v>
      </c>
      <c r="H32" s="26" t="s">
        <v>58</v>
      </c>
      <c r="I32" s="26">
        <v>24.7</v>
      </c>
      <c r="J32" s="26">
        <v>19.7</v>
      </c>
      <c r="K32" s="26">
        <v>24.2</v>
      </c>
      <c r="L32" s="26">
        <v>19.8</v>
      </c>
      <c r="M32" s="25" t="s">
        <v>52</v>
      </c>
    </row>
    <row r="33" spans="1:13" ht="12.75">
      <c r="A33" s="24" t="s">
        <v>53</v>
      </c>
      <c r="B33" s="70">
        <v>2010</v>
      </c>
      <c r="C33" s="26" t="s">
        <v>58</v>
      </c>
      <c r="D33" s="26">
        <v>18.7</v>
      </c>
      <c r="E33" s="26" t="s">
        <v>58</v>
      </c>
      <c r="F33" s="26">
        <v>18</v>
      </c>
      <c r="G33" s="26"/>
      <c r="H33" s="26"/>
      <c r="I33" s="26" t="s">
        <v>58</v>
      </c>
      <c r="J33" s="26">
        <v>18.7</v>
      </c>
      <c r="K33" s="26" t="s">
        <v>58</v>
      </c>
      <c r="L33" s="26">
        <v>18.8</v>
      </c>
      <c r="M33" s="25" t="s">
        <v>54</v>
      </c>
    </row>
    <row r="34" spans="1:13" ht="12.75">
      <c r="A34" s="66" t="s">
        <v>19</v>
      </c>
      <c r="B34" s="70"/>
      <c r="C34" s="26"/>
      <c r="D34" s="26"/>
      <c r="E34" s="71"/>
      <c r="F34" s="71"/>
      <c r="G34" s="71"/>
      <c r="H34" s="71"/>
      <c r="I34" s="68"/>
      <c r="J34" s="68"/>
      <c r="K34" s="68"/>
      <c r="L34" s="68"/>
      <c r="M34" s="10" t="s">
        <v>20</v>
      </c>
    </row>
    <row r="35" spans="1:13" ht="12.75">
      <c r="A35" s="24" t="s">
        <v>51</v>
      </c>
      <c r="B35" s="70">
        <v>2008</v>
      </c>
      <c r="C35" s="26">
        <v>27.6</v>
      </c>
      <c r="D35" s="26">
        <v>24.6</v>
      </c>
      <c r="E35" s="71">
        <v>26.5</v>
      </c>
      <c r="F35" s="71">
        <v>23.5</v>
      </c>
      <c r="G35" s="71">
        <v>29.2</v>
      </c>
      <c r="H35" s="71">
        <v>26</v>
      </c>
      <c r="I35" s="26" t="s">
        <v>58</v>
      </c>
      <c r="J35" s="26" t="s">
        <v>58</v>
      </c>
      <c r="K35" s="26" t="s">
        <v>58</v>
      </c>
      <c r="L35" s="26" t="s">
        <v>58</v>
      </c>
      <c r="M35" s="25" t="s">
        <v>52</v>
      </c>
    </row>
    <row r="36" spans="1:13" ht="12.75">
      <c r="A36" s="24" t="s">
        <v>53</v>
      </c>
      <c r="B36" s="70">
        <v>2010</v>
      </c>
      <c r="C36" s="26">
        <v>27.9</v>
      </c>
      <c r="D36" s="26">
        <v>25</v>
      </c>
      <c r="E36" s="71">
        <v>26.5</v>
      </c>
      <c r="F36" s="71">
        <v>23.9</v>
      </c>
      <c r="G36" s="71">
        <v>29.6</v>
      </c>
      <c r="H36" s="71">
        <v>26.5</v>
      </c>
      <c r="I36" s="26" t="s">
        <v>58</v>
      </c>
      <c r="J36" s="26" t="s">
        <v>58</v>
      </c>
      <c r="K36" s="26" t="s">
        <v>58</v>
      </c>
      <c r="L36" s="26" t="s">
        <v>58</v>
      </c>
      <c r="M36" s="25" t="s">
        <v>54</v>
      </c>
    </row>
    <row r="37" spans="1:13" ht="12.75">
      <c r="A37" s="24" t="s">
        <v>72</v>
      </c>
      <c r="B37" s="70">
        <v>2011</v>
      </c>
      <c r="C37" s="26">
        <v>28</v>
      </c>
      <c r="D37" s="26">
        <v>25.1</v>
      </c>
      <c r="E37" s="71">
        <v>26.7</v>
      </c>
      <c r="F37" s="71">
        <v>24.1</v>
      </c>
      <c r="G37" s="71">
        <v>29.6</v>
      </c>
      <c r="H37" s="71">
        <v>26.5</v>
      </c>
      <c r="I37" s="26" t="s">
        <v>58</v>
      </c>
      <c r="J37" s="26" t="s">
        <v>58</v>
      </c>
      <c r="K37" s="26" t="s">
        <v>58</v>
      </c>
      <c r="L37" s="26" t="s">
        <v>58</v>
      </c>
      <c r="M37" s="25" t="s">
        <v>73</v>
      </c>
    </row>
    <row r="38" spans="1:13" ht="12.75">
      <c r="A38" s="11" t="s">
        <v>21</v>
      </c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0" t="s">
        <v>22</v>
      </c>
    </row>
    <row r="39" spans="1:13" ht="12.75">
      <c r="A39" s="24" t="s">
        <v>51</v>
      </c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5" t="s">
        <v>52</v>
      </c>
    </row>
    <row r="40" spans="1:13" ht="12.75">
      <c r="A40" s="24" t="s">
        <v>53</v>
      </c>
      <c r="B40" s="28">
        <v>2007</v>
      </c>
      <c r="C40" s="26" t="s">
        <v>58</v>
      </c>
      <c r="D40" s="26" t="s">
        <v>58</v>
      </c>
      <c r="E40" s="26">
        <v>25.2</v>
      </c>
      <c r="F40" s="26">
        <v>20.4</v>
      </c>
      <c r="G40" s="26" t="s">
        <v>58</v>
      </c>
      <c r="H40" s="26" t="s">
        <v>58</v>
      </c>
      <c r="I40" s="26" t="s">
        <v>58</v>
      </c>
      <c r="J40" s="26" t="s">
        <v>58</v>
      </c>
      <c r="K40" s="26" t="s">
        <v>58</v>
      </c>
      <c r="L40" s="26" t="s">
        <v>58</v>
      </c>
      <c r="M40" s="25" t="s">
        <v>54</v>
      </c>
    </row>
    <row r="41" spans="1:13" ht="12.75">
      <c r="A41" s="11" t="s">
        <v>23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0" t="s">
        <v>24</v>
      </c>
    </row>
    <row r="42" spans="1:13" ht="12.75">
      <c r="A42" s="24" t="s">
        <v>51</v>
      </c>
      <c r="B42" s="28">
        <v>2008</v>
      </c>
      <c r="C42" s="23">
        <v>28.4</v>
      </c>
      <c r="D42" s="23">
        <v>23.2</v>
      </c>
      <c r="E42" s="23" t="s">
        <v>3</v>
      </c>
      <c r="F42" s="23" t="s">
        <v>3</v>
      </c>
      <c r="G42" s="23" t="s">
        <v>3</v>
      </c>
      <c r="H42" s="23" t="s">
        <v>3</v>
      </c>
      <c r="I42" s="23">
        <v>31.1</v>
      </c>
      <c r="J42" s="23">
        <v>25.3</v>
      </c>
      <c r="K42" s="23">
        <v>27.1</v>
      </c>
      <c r="L42" s="23">
        <v>22.4</v>
      </c>
      <c r="M42" s="25" t="s">
        <v>52</v>
      </c>
    </row>
    <row r="43" spans="1:13" ht="12.75">
      <c r="A43" s="24" t="s">
        <v>53</v>
      </c>
      <c r="B43" s="28"/>
      <c r="C43" s="23" t="s">
        <v>3</v>
      </c>
      <c r="D43" s="23" t="s">
        <v>3</v>
      </c>
      <c r="E43" s="23" t="s">
        <v>3</v>
      </c>
      <c r="F43" s="23" t="s">
        <v>3</v>
      </c>
      <c r="G43" s="23" t="s">
        <v>3</v>
      </c>
      <c r="H43" s="23" t="s">
        <v>3</v>
      </c>
      <c r="I43" s="23" t="s">
        <v>3</v>
      </c>
      <c r="J43" s="23" t="s">
        <v>3</v>
      </c>
      <c r="K43" s="23" t="s">
        <v>3</v>
      </c>
      <c r="L43" s="23" t="s">
        <v>3</v>
      </c>
      <c r="M43" s="25" t="s">
        <v>54</v>
      </c>
    </row>
    <row r="44" spans="1:13" ht="12.75">
      <c r="A44" s="11" t="s">
        <v>25</v>
      </c>
      <c r="B44" s="2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10" t="s">
        <v>26</v>
      </c>
    </row>
    <row r="45" spans="1:13" ht="12.75">
      <c r="A45" s="24" t="s">
        <v>51</v>
      </c>
      <c r="B45" s="28"/>
      <c r="C45" s="23" t="s">
        <v>3</v>
      </c>
      <c r="D45" s="23" t="s">
        <v>3</v>
      </c>
      <c r="E45" s="23" t="s">
        <v>3</v>
      </c>
      <c r="F45" s="23" t="s">
        <v>3</v>
      </c>
      <c r="G45" s="23" t="s">
        <v>3</v>
      </c>
      <c r="H45" s="23" t="s">
        <v>3</v>
      </c>
      <c r="I45" s="23" t="s">
        <v>3</v>
      </c>
      <c r="J45" s="23" t="s">
        <v>3</v>
      </c>
      <c r="K45" s="23" t="s">
        <v>3</v>
      </c>
      <c r="L45" s="23" t="s">
        <v>3</v>
      </c>
      <c r="M45" s="25" t="s">
        <v>52</v>
      </c>
    </row>
    <row r="46" spans="1:13" ht="12.75">
      <c r="A46" s="24" t="s">
        <v>53</v>
      </c>
      <c r="B46" s="28">
        <v>2009</v>
      </c>
      <c r="C46" s="26">
        <v>29.1</v>
      </c>
      <c r="D46" s="26">
        <v>25.3</v>
      </c>
      <c r="E46" s="26" t="s">
        <v>58</v>
      </c>
      <c r="F46" s="26" t="s">
        <v>58</v>
      </c>
      <c r="G46" s="26" t="s">
        <v>58</v>
      </c>
      <c r="H46" s="26" t="s">
        <v>58</v>
      </c>
      <c r="I46" s="26">
        <v>29.2</v>
      </c>
      <c r="J46" s="26">
        <v>24.7</v>
      </c>
      <c r="K46" s="26">
        <v>29</v>
      </c>
      <c r="L46" s="26">
        <v>26.1</v>
      </c>
      <c r="M46" s="25" t="s">
        <v>54</v>
      </c>
    </row>
    <row r="47" spans="1:13" ht="12.75">
      <c r="A47" s="11" t="s">
        <v>27</v>
      </c>
      <c r="B47" s="29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0" t="s">
        <v>28</v>
      </c>
    </row>
    <row r="48" spans="1:14" ht="12.75">
      <c r="A48" s="24" t="s">
        <v>51</v>
      </c>
      <c r="B48" s="29">
        <v>2005</v>
      </c>
      <c r="C48" s="26">
        <v>26.78</v>
      </c>
      <c r="D48" s="26">
        <v>25.25</v>
      </c>
      <c r="E48" s="26">
        <v>26.96</v>
      </c>
      <c r="F48" s="26">
        <v>25.62</v>
      </c>
      <c r="G48" s="26">
        <v>26.69</v>
      </c>
      <c r="H48" s="26">
        <v>25.1</v>
      </c>
      <c r="I48" s="26">
        <v>26.82978855926954</v>
      </c>
      <c r="J48" s="26">
        <v>25.322914832909813</v>
      </c>
      <c r="K48" s="26">
        <v>26.504046888919742</v>
      </c>
      <c r="L48" s="26">
        <v>25.02373336727834</v>
      </c>
      <c r="M48" s="25" t="s">
        <v>52</v>
      </c>
      <c r="N48" s="17" t="s">
        <v>71</v>
      </c>
    </row>
    <row r="49" spans="1:13" ht="12.75">
      <c r="A49" s="24" t="s">
        <v>53</v>
      </c>
      <c r="B49" s="29">
        <v>1995</v>
      </c>
      <c r="C49" s="26">
        <v>27.259946202067695</v>
      </c>
      <c r="D49" s="26">
        <v>24.933925521819386</v>
      </c>
      <c r="E49" s="26">
        <v>26.05</v>
      </c>
      <c r="F49" s="26">
        <v>23.96</v>
      </c>
      <c r="G49" s="26">
        <v>27.63</v>
      </c>
      <c r="H49" s="26">
        <v>25.05</v>
      </c>
      <c r="I49" s="26">
        <v>27.71327575723136</v>
      </c>
      <c r="J49" s="26">
        <v>25.22105951995219</v>
      </c>
      <c r="K49" s="26">
        <v>27.043510707525698</v>
      </c>
      <c r="L49" s="26">
        <v>23.667680087545502</v>
      </c>
      <c r="M49" s="25" t="s">
        <v>54</v>
      </c>
    </row>
    <row r="50" spans="1:13" ht="12.75">
      <c r="A50" s="11" t="s">
        <v>29</v>
      </c>
      <c r="B50" s="2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0" t="s">
        <v>30</v>
      </c>
    </row>
    <row r="51" spans="1:13" ht="12.75">
      <c r="A51" s="24" t="s">
        <v>51</v>
      </c>
      <c r="B51" s="29"/>
      <c r="C51" s="23" t="s">
        <v>3</v>
      </c>
      <c r="D51" s="23" t="s">
        <v>3</v>
      </c>
      <c r="E51" s="23" t="s">
        <v>3</v>
      </c>
      <c r="F51" s="23" t="s">
        <v>3</v>
      </c>
      <c r="G51" s="23" t="s">
        <v>3</v>
      </c>
      <c r="H51" s="23" t="s">
        <v>3</v>
      </c>
      <c r="I51" s="23" t="s">
        <v>3</v>
      </c>
      <c r="J51" s="23" t="s">
        <v>3</v>
      </c>
      <c r="K51" s="23" t="s">
        <v>3</v>
      </c>
      <c r="L51" s="23" t="s">
        <v>3</v>
      </c>
      <c r="M51" s="25" t="s">
        <v>52</v>
      </c>
    </row>
    <row r="52" spans="1:13" ht="13.5" thickBot="1">
      <c r="A52" s="30" t="s">
        <v>53</v>
      </c>
      <c r="B52" s="31"/>
      <c r="C52" s="32" t="s">
        <v>3</v>
      </c>
      <c r="D52" s="32" t="s">
        <v>3</v>
      </c>
      <c r="E52" s="32" t="s">
        <v>3</v>
      </c>
      <c r="F52" s="32" t="s">
        <v>3</v>
      </c>
      <c r="G52" s="32" t="s">
        <v>3</v>
      </c>
      <c r="H52" s="32" t="s">
        <v>3</v>
      </c>
      <c r="I52" s="32" t="s">
        <v>3</v>
      </c>
      <c r="J52" s="32" t="s">
        <v>3</v>
      </c>
      <c r="K52" s="32" t="s">
        <v>3</v>
      </c>
      <c r="L52" s="32" t="s">
        <v>3</v>
      </c>
      <c r="M52" s="33" t="s">
        <v>54</v>
      </c>
    </row>
  </sheetData>
  <sheetProtection/>
  <mergeCells count="14">
    <mergeCell ref="G4:H4"/>
    <mergeCell ref="I4:J4"/>
    <mergeCell ref="K4:L4"/>
    <mergeCell ref="M4:M7"/>
    <mergeCell ref="B6:B7"/>
    <mergeCell ref="G5:H5"/>
    <mergeCell ref="I5:J5"/>
    <mergeCell ref="K5:L5"/>
    <mergeCell ref="A4:A7"/>
    <mergeCell ref="B4:B5"/>
    <mergeCell ref="C4:D4"/>
    <mergeCell ref="E4:F4"/>
    <mergeCell ref="C5:D5"/>
    <mergeCell ref="E5:F5"/>
  </mergeCells>
  <printOptions horizontalCentered="1"/>
  <pageMargins left="0.42" right="0.41" top="0.43" bottom="0.38" header="0.3" footer="0.3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22.7109375" style="17" customWidth="1"/>
    <col min="2" max="13" width="8.7109375" style="17" customWidth="1"/>
    <col min="14" max="14" width="22.7109375" style="17" customWidth="1"/>
    <col min="15" max="16384" width="9.140625" style="17" customWidth="1"/>
  </cols>
  <sheetData>
    <row r="1" spans="1:14" ht="1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25">
      <c r="A2" s="4" t="s">
        <v>77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</row>
    <row r="3" spans="1:14" ht="15">
      <c r="A3" s="1"/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</row>
    <row r="4" spans="1:14" ht="12.75">
      <c r="A4" s="6" t="s">
        <v>0</v>
      </c>
      <c r="B4" s="6">
        <v>2000</v>
      </c>
      <c r="C4" s="6">
        <v>2001</v>
      </c>
      <c r="D4" s="6">
        <v>2002</v>
      </c>
      <c r="E4" s="6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7" t="s">
        <v>1</v>
      </c>
    </row>
    <row r="5" spans="1:14" ht="12.75">
      <c r="A5" s="64" t="s">
        <v>2</v>
      </c>
      <c r="B5" s="8">
        <v>769</v>
      </c>
      <c r="C5" s="8">
        <v>801</v>
      </c>
      <c r="D5" s="8">
        <v>838</v>
      </c>
      <c r="E5" s="8">
        <v>923</v>
      </c>
      <c r="F5" s="8">
        <v>1030</v>
      </c>
      <c r="G5" s="8">
        <v>1051</v>
      </c>
      <c r="H5" s="8">
        <v>1141</v>
      </c>
      <c r="I5" s="8">
        <v>1198</v>
      </c>
      <c r="J5" s="8">
        <v>1323</v>
      </c>
      <c r="K5" s="8">
        <v>1459</v>
      </c>
      <c r="L5" s="8">
        <v>1569</v>
      </c>
      <c r="M5" s="8" t="s">
        <v>3</v>
      </c>
      <c r="N5" s="65" t="s">
        <v>4</v>
      </c>
    </row>
    <row r="6" spans="1:18" ht="12.75">
      <c r="A6" s="9" t="s">
        <v>5</v>
      </c>
      <c r="B6" s="8">
        <v>68991</v>
      </c>
      <c r="C6" s="8">
        <v>70279</v>
      </c>
      <c r="D6" s="8">
        <v>70069</v>
      </c>
      <c r="E6" s="8">
        <v>69867</v>
      </c>
      <c r="F6" s="8">
        <v>64496</v>
      </c>
      <c r="G6" s="8">
        <v>65047</v>
      </c>
      <c r="H6" s="8">
        <v>65461</v>
      </c>
      <c r="I6" s="8">
        <v>77878</v>
      </c>
      <c r="J6" s="8">
        <v>84430</v>
      </c>
      <c r="K6" s="8">
        <v>141467</v>
      </c>
      <c r="L6" s="8">
        <v>149376</v>
      </c>
      <c r="M6" s="8">
        <v>145505</v>
      </c>
      <c r="N6" s="10" t="s">
        <v>6</v>
      </c>
      <c r="R6" s="72">
        <f>(M6-K6)/K6</f>
        <v>0.02854375932196201</v>
      </c>
    </row>
    <row r="7" spans="1:18" ht="12.75">
      <c r="A7" s="9" t="s">
        <v>7</v>
      </c>
      <c r="B7" s="8" t="s">
        <v>55</v>
      </c>
      <c r="C7" s="8" t="s">
        <v>55</v>
      </c>
      <c r="D7" s="8" t="s">
        <v>55</v>
      </c>
      <c r="E7" s="8" t="s">
        <v>55</v>
      </c>
      <c r="F7" s="8" t="s">
        <v>55</v>
      </c>
      <c r="G7" s="8" t="s">
        <v>55</v>
      </c>
      <c r="H7" s="8" t="s">
        <v>55</v>
      </c>
      <c r="I7" s="8" t="s">
        <v>55</v>
      </c>
      <c r="J7" s="8" t="s">
        <v>55</v>
      </c>
      <c r="K7" s="8" t="s">
        <v>55</v>
      </c>
      <c r="L7" s="8" t="s">
        <v>55</v>
      </c>
      <c r="M7" s="8"/>
      <c r="N7" s="10" t="s">
        <v>8</v>
      </c>
      <c r="R7" s="72"/>
    </row>
    <row r="8" spans="1:18" ht="12.75">
      <c r="A8" s="66" t="s">
        <v>9</v>
      </c>
      <c r="B8" s="8">
        <v>8241</v>
      </c>
      <c r="C8" s="8">
        <v>9017</v>
      </c>
      <c r="D8" s="8">
        <v>9032</v>
      </c>
      <c r="E8" s="8">
        <v>9022</v>
      </c>
      <c r="F8" s="8">
        <v>9791</v>
      </c>
      <c r="G8" s="8">
        <v>10231</v>
      </c>
      <c r="H8" s="8">
        <v>11413</v>
      </c>
      <c r="I8" s="8">
        <v>11793</v>
      </c>
      <c r="J8" s="8">
        <v>12826</v>
      </c>
      <c r="K8" s="8">
        <v>15442</v>
      </c>
      <c r="L8" s="8">
        <v>15707</v>
      </c>
      <c r="M8" s="8" t="s">
        <v>3</v>
      </c>
      <c r="N8" s="10" t="s">
        <v>10</v>
      </c>
      <c r="R8" s="72" t="s">
        <v>82</v>
      </c>
    </row>
    <row r="9" spans="1:18" ht="12.75">
      <c r="A9" s="66" t="s">
        <v>11</v>
      </c>
      <c r="B9" s="8">
        <v>3649</v>
      </c>
      <c r="C9" s="8">
        <v>3851</v>
      </c>
      <c r="D9" s="8">
        <v>3891</v>
      </c>
      <c r="E9" s="8">
        <v>3998</v>
      </c>
      <c r="F9" s="8">
        <v>4899</v>
      </c>
      <c r="G9" s="8">
        <v>4538</v>
      </c>
      <c r="H9" s="8">
        <v>4239</v>
      </c>
      <c r="I9" s="8">
        <v>4945</v>
      </c>
      <c r="J9" s="8">
        <v>4907</v>
      </c>
      <c r="K9" s="8">
        <v>5932</v>
      </c>
      <c r="L9" s="8">
        <v>5965</v>
      </c>
      <c r="M9" s="8" t="s">
        <v>3</v>
      </c>
      <c r="N9" s="10" t="s">
        <v>12</v>
      </c>
      <c r="R9" s="72" t="s">
        <v>82</v>
      </c>
    </row>
    <row r="10" spans="1:18" ht="12.75">
      <c r="A10" s="66" t="s">
        <v>13</v>
      </c>
      <c r="B10" s="8">
        <v>4282</v>
      </c>
      <c r="C10" s="8">
        <v>4480</v>
      </c>
      <c r="D10" s="8">
        <v>4060</v>
      </c>
      <c r="E10" s="8">
        <v>4328</v>
      </c>
      <c r="F10" s="8">
        <v>4372</v>
      </c>
      <c r="G10" s="8">
        <v>4746</v>
      </c>
      <c r="H10" s="8">
        <v>4388</v>
      </c>
      <c r="I10" s="8">
        <v>5859</v>
      </c>
      <c r="J10" s="8">
        <v>5389</v>
      </c>
      <c r="K10" s="8">
        <v>5957</v>
      </c>
      <c r="L10" s="8">
        <v>5897</v>
      </c>
      <c r="M10" s="8">
        <v>6403</v>
      </c>
      <c r="N10" s="10" t="s">
        <v>14</v>
      </c>
      <c r="R10" s="72">
        <f>(M10-K10)/K10</f>
        <v>0.07486990095685749</v>
      </c>
    </row>
    <row r="11" spans="1:18" ht="12.75">
      <c r="A11" s="66" t="s">
        <v>15</v>
      </c>
      <c r="B11" s="8" t="s">
        <v>55</v>
      </c>
      <c r="C11" s="8" t="s">
        <v>55</v>
      </c>
      <c r="D11" s="8" t="s">
        <v>55</v>
      </c>
      <c r="E11" s="8">
        <v>26359</v>
      </c>
      <c r="F11" s="8" t="s">
        <v>55</v>
      </c>
      <c r="G11" s="8" t="s">
        <v>55</v>
      </c>
      <c r="H11" s="8" t="s">
        <v>55</v>
      </c>
      <c r="I11" s="8" t="s">
        <v>55</v>
      </c>
      <c r="J11" s="8">
        <v>2816</v>
      </c>
      <c r="K11" s="8">
        <v>2505</v>
      </c>
      <c r="L11" s="8">
        <v>30661</v>
      </c>
      <c r="M11" s="8" t="s">
        <v>3</v>
      </c>
      <c r="N11" s="10" t="s">
        <v>16</v>
      </c>
      <c r="R11" s="72" t="e">
        <f>(M11-K11)/K11</f>
        <v>#VALUE!</v>
      </c>
    </row>
    <row r="12" spans="1:18" ht="12.75">
      <c r="A12" s="66" t="s">
        <v>17</v>
      </c>
      <c r="B12" s="8" t="s">
        <v>55</v>
      </c>
      <c r="C12" s="8" t="s">
        <v>55</v>
      </c>
      <c r="D12" s="8" t="s">
        <v>55</v>
      </c>
      <c r="E12" s="8" t="s">
        <v>55</v>
      </c>
      <c r="F12" s="8" t="s">
        <v>55</v>
      </c>
      <c r="G12" s="8" t="s">
        <v>55</v>
      </c>
      <c r="H12" s="8" t="s">
        <v>55</v>
      </c>
      <c r="I12" s="8">
        <v>8086</v>
      </c>
      <c r="J12" s="8">
        <v>8798</v>
      </c>
      <c r="K12" s="8">
        <v>6546</v>
      </c>
      <c r="L12" s="8">
        <v>6488</v>
      </c>
      <c r="M12" s="8"/>
      <c r="N12" s="10" t="s">
        <v>18</v>
      </c>
      <c r="R12" s="72">
        <f>(M12-K12)/K12</f>
        <v>-1</v>
      </c>
    </row>
    <row r="13" spans="1:18" ht="12.75">
      <c r="A13" s="66" t="s">
        <v>19</v>
      </c>
      <c r="B13" s="8">
        <v>615</v>
      </c>
      <c r="C13" s="8">
        <v>566</v>
      </c>
      <c r="D13" s="8">
        <v>732</v>
      </c>
      <c r="E13" s="8">
        <v>790</v>
      </c>
      <c r="F13" s="8">
        <v>787</v>
      </c>
      <c r="G13" s="8">
        <v>643</v>
      </c>
      <c r="H13" s="8">
        <v>826</v>
      </c>
      <c r="I13" s="8">
        <v>997</v>
      </c>
      <c r="J13" s="8">
        <v>939</v>
      </c>
      <c r="K13" s="8">
        <v>1108</v>
      </c>
      <c r="L13" s="8">
        <v>1172</v>
      </c>
      <c r="M13" s="8">
        <f>754+354</f>
        <v>1108</v>
      </c>
      <c r="N13" s="10" t="s">
        <v>20</v>
      </c>
      <c r="R13" s="72">
        <f>(M13-K13)/K13</f>
        <v>0</v>
      </c>
    </row>
    <row r="14" spans="1:18" ht="12.75">
      <c r="A14" s="11" t="s">
        <v>21</v>
      </c>
      <c r="B14" s="8">
        <v>18583</v>
      </c>
      <c r="C14" s="8">
        <v>16725</v>
      </c>
      <c r="D14" s="8">
        <v>18765</v>
      </c>
      <c r="E14" s="8">
        <v>20794</v>
      </c>
      <c r="F14" s="8">
        <v>24435</v>
      </c>
      <c r="G14" s="8">
        <v>24318</v>
      </c>
      <c r="H14" s="8">
        <v>24428</v>
      </c>
      <c r="I14" s="8">
        <v>28561</v>
      </c>
      <c r="J14" s="8">
        <v>28867</v>
      </c>
      <c r="K14" s="8">
        <v>31218</v>
      </c>
      <c r="L14" s="8" t="s">
        <v>55</v>
      </c>
      <c r="M14" s="8" t="s">
        <v>3</v>
      </c>
      <c r="N14" s="10" t="s">
        <v>22</v>
      </c>
      <c r="R14" s="72" t="e">
        <f>(M14-K14)/K14</f>
        <v>#VALUE!</v>
      </c>
    </row>
    <row r="15" spans="1:14" ht="12.75">
      <c r="A15" s="11" t="s">
        <v>23</v>
      </c>
      <c r="B15" s="8" t="s">
        <v>55</v>
      </c>
      <c r="C15" s="8" t="s">
        <v>55</v>
      </c>
      <c r="D15" s="8" t="s">
        <v>55</v>
      </c>
      <c r="E15" s="8" t="s">
        <v>55</v>
      </c>
      <c r="F15" s="8" t="s">
        <v>55</v>
      </c>
      <c r="G15" s="8" t="s">
        <v>55</v>
      </c>
      <c r="H15" s="8" t="s">
        <v>55</v>
      </c>
      <c r="I15" s="8" t="s">
        <v>55</v>
      </c>
      <c r="J15" s="8">
        <v>2816</v>
      </c>
      <c r="K15" s="8" t="s">
        <v>55</v>
      </c>
      <c r="L15" s="8" t="s">
        <v>55</v>
      </c>
      <c r="M15" s="8"/>
      <c r="N15" s="10" t="s">
        <v>24</v>
      </c>
    </row>
    <row r="16" spans="1:14" ht="12.75">
      <c r="A16" s="11" t="s">
        <v>25</v>
      </c>
      <c r="B16" s="8">
        <v>7171</v>
      </c>
      <c r="C16" s="8">
        <v>13077</v>
      </c>
      <c r="D16" s="8">
        <v>14314</v>
      </c>
      <c r="E16" s="8">
        <v>14314</v>
      </c>
      <c r="F16" s="8">
        <v>17336</v>
      </c>
      <c r="G16" s="8">
        <v>17821</v>
      </c>
      <c r="H16" s="8">
        <v>19984</v>
      </c>
      <c r="I16" s="8">
        <v>19506</v>
      </c>
      <c r="J16" s="8">
        <v>22661</v>
      </c>
      <c r="K16" s="8">
        <v>29525</v>
      </c>
      <c r="L16" s="8" t="s">
        <v>55</v>
      </c>
      <c r="M16" s="8"/>
      <c r="N16" s="10" t="s">
        <v>26</v>
      </c>
    </row>
    <row r="17" spans="1:14" ht="12.75">
      <c r="A17" s="11" t="s">
        <v>27</v>
      </c>
      <c r="B17" s="8">
        <v>2392</v>
      </c>
      <c r="C17" s="8">
        <v>2832</v>
      </c>
      <c r="D17" s="8">
        <v>3390</v>
      </c>
      <c r="E17" s="8">
        <v>3243</v>
      </c>
      <c r="F17" s="8">
        <v>3577</v>
      </c>
      <c r="G17" s="8">
        <v>3617</v>
      </c>
      <c r="H17" s="8">
        <v>3335</v>
      </c>
      <c r="I17" s="8">
        <v>3657</v>
      </c>
      <c r="J17" s="8">
        <v>3855</v>
      </c>
      <c r="K17" s="8">
        <v>4076</v>
      </c>
      <c r="L17" s="8">
        <v>4194</v>
      </c>
      <c r="M17" s="8" t="s">
        <v>3</v>
      </c>
      <c r="N17" s="10" t="s">
        <v>28</v>
      </c>
    </row>
    <row r="18" spans="1:14" ht="12.75">
      <c r="A18" s="12" t="s">
        <v>29</v>
      </c>
      <c r="B18" s="13" t="s">
        <v>55</v>
      </c>
      <c r="C18" s="13" t="s">
        <v>55</v>
      </c>
      <c r="D18" s="13" t="s">
        <v>55</v>
      </c>
      <c r="E18" s="13" t="s">
        <v>55</v>
      </c>
      <c r="F18" s="13" t="s">
        <v>55</v>
      </c>
      <c r="G18" s="13" t="s">
        <v>55</v>
      </c>
      <c r="H18" s="13" t="s">
        <v>55</v>
      </c>
      <c r="I18" s="13" t="s">
        <v>55</v>
      </c>
      <c r="J18" s="13" t="s">
        <v>55</v>
      </c>
      <c r="K18" s="13" t="s">
        <v>55</v>
      </c>
      <c r="L18" s="13" t="s">
        <v>55</v>
      </c>
      <c r="M18" s="13"/>
      <c r="N18" s="14" t="s">
        <v>30</v>
      </c>
    </row>
    <row r="19" spans="1:14" ht="12.75">
      <c r="A19" s="15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N19" s="18" t="s">
        <v>32</v>
      </c>
    </row>
  </sheetData>
  <sheetProtection/>
  <printOptions horizontalCentered="1"/>
  <pageMargins left="0.51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22.7109375" style="17" customWidth="1"/>
    <col min="2" max="2" width="7.7109375" style="17" customWidth="1"/>
    <col min="3" max="3" width="14.57421875" style="17" customWidth="1"/>
    <col min="4" max="15" width="8.7109375" style="17" customWidth="1"/>
    <col min="16" max="16" width="22.7109375" style="17" customWidth="1"/>
    <col min="17" max="16384" width="9.140625" style="17" customWidth="1"/>
  </cols>
  <sheetData>
    <row r="1" spans="1:16" ht="15.75">
      <c r="A1" s="34" t="s">
        <v>81</v>
      </c>
      <c r="B1" s="35"/>
      <c r="C1" s="35"/>
      <c r="D1" s="36"/>
      <c r="E1" s="36"/>
      <c r="F1" s="35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15">
      <c r="A2" s="39" t="s">
        <v>75</v>
      </c>
      <c r="B2" s="34"/>
      <c r="C2" s="34"/>
      <c r="D2" s="40"/>
      <c r="E2" s="40"/>
      <c r="F2" s="34"/>
      <c r="G2" s="41"/>
      <c r="H2" s="41"/>
      <c r="I2" s="41"/>
      <c r="J2" s="41"/>
      <c r="K2" s="41"/>
      <c r="L2" s="41"/>
      <c r="M2" s="41"/>
      <c r="N2" s="41"/>
      <c r="O2" s="41"/>
      <c r="P2" s="38"/>
    </row>
    <row r="3" spans="1:16" ht="15.75" thickBot="1">
      <c r="A3" s="42"/>
      <c r="B3" s="42"/>
      <c r="C3" s="42"/>
      <c r="D3" s="43"/>
      <c r="E3" s="43"/>
      <c r="F3" s="42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ht="26.25" thickBot="1">
      <c r="A4" s="90" t="s">
        <v>0</v>
      </c>
      <c r="B4" s="46" t="s">
        <v>34</v>
      </c>
      <c r="C4" s="47" t="s">
        <v>59</v>
      </c>
      <c r="D4" s="86" t="s">
        <v>60</v>
      </c>
      <c r="E4" s="87"/>
      <c r="F4" s="86" t="s">
        <v>61</v>
      </c>
      <c r="G4" s="87"/>
      <c r="H4" s="86" t="s">
        <v>62</v>
      </c>
      <c r="I4" s="87"/>
      <c r="J4" s="86" t="s">
        <v>63</v>
      </c>
      <c r="K4" s="87"/>
      <c r="L4" s="86" t="s">
        <v>64</v>
      </c>
      <c r="M4" s="87"/>
      <c r="N4" s="86" t="s">
        <v>65</v>
      </c>
      <c r="O4" s="87"/>
      <c r="P4" s="88" t="s">
        <v>1</v>
      </c>
    </row>
    <row r="5" spans="1:16" ht="34.5" customHeight="1" thickBot="1">
      <c r="A5" s="89"/>
      <c r="B5" s="48" t="s">
        <v>46</v>
      </c>
      <c r="C5" s="49" t="s">
        <v>66</v>
      </c>
      <c r="D5" s="50" t="s">
        <v>67</v>
      </c>
      <c r="E5" s="50" t="s">
        <v>68</v>
      </c>
      <c r="F5" s="50" t="s">
        <v>67</v>
      </c>
      <c r="G5" s="50" t="s">
        <v>68</v>
      </c>
      <c r="H5" s="50" t="s">
        <v>67</v>
      </c>
      <c r="I5" s="50" t="s">
        <v>68</v>
      </c>
      <c r="J5" s="50" t="s">
        <v>67</v>
      </c>
      <c r="K5" s="50" t="s">
        <v>68</v>
      </c>
      <c r="L5" s="50" t="s">
        <v>67</v>
      </c>
      <c r="M5" s="50" t="s">
        <v>68</v>
      </c>
      <c r="N5" s="50" t="s">
        <v>67</v>
      </c>
      <c r="O5" s="50" t="s">
        <v>68</v>
      </c>
      <c r="P5" s="89"/>
    </row>
    <row r="6" spans="1:16" ht="12.75">
      <c r="A6" s="9" t="s">
        <v>2</v>
      </c>
      <c r="B6" s="22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0" t="s">
        <v>4</v>
      </c>
    </row>
    <row r="7" spans="1:16" ht="12.75">
      <c r="A7" s="24" t="s">
        <v>51</v>
      </c>
      <c r="B7" s="22"/>
      <c r="C7" s="51"/>
      <c r="D7" s="52" t="s">
        <v>3</v>
      </c>
      <c r="E7" s="52" t="s">
        <v>3</v>
      </c>
      <c r="F7" s="52" t="s">
        <v>3</v>
      </c>
      <c r="G7" s="52" t="s">
        <v>3</v>
      </c>
      <c r="H7" s="52" t="s">
        <v>3</v>
      </c>
      <c r="I7" s="52" t="s">
        <v>3</v>
      </c>
      <c r="J7" s="52" t="s">
        <v>3</v>
      </c>
      <c r="K7" s="52" t="s">
        <v>3</v>
      </c>
      <c r="L7" s="52" t="s">
        <v>3</v>
      </c>
      <c r="M7" s="52" t="s">
        <v>3</v>
      </c>
      <c r="N7" s="52" t="s">
        <v>3</v>
      </c>
      <c r="O7" s="52" t="s">
        <v>3</v>
      </c>
      <c r="P7" s="25" t="s">
        <v>52</v>
      </c>
    </row>
    <row r="8" spans="1:16" ht="12.75">
      <c r="A8" s="24" t="s">
        <v>53</v>
      </c>
      <c r="B8" s="22"/>
      <c r="C8" s="51"/>
      <c r="D8" s="52" t="s">
        <v>3</v>
      </c>
      <c r="E8" s="52" t="s">
        <v>3</v>
      </c>
      <c r="F8" s="52" t="s">
        <v>3</v>
      </c>
      <c r="G8" s="52" t="s">
        <v>3</v>
      </c>
      <c r="H8" s="52" t="s">
        <v>3</v>
      </c>
      <c r="I8" s="52" t="s">
        <v>3</v>
      </c>
      <c r="J8" s="52" t="s">
        <v>3</v>
      </c>
      <c r="K8" s="52" t="s">
        <v>3</v>
      </c>
      <c r="L8" s="52" t="s">
        <v>3</v>
      </c>
      <c r="M8" s="52" t="s">
        <v>3</v>
      </c>
      <c r="N8" s="52" t="s">
        <v>3</v>
      </c>
      <c r="O8" s="52" t="s">
        <v>3</v>
      </c>
      <c r="P8" s="25" t="s">
        <v>54</v>
      </c>
    </row>
    <row r="9" spans="1:16" ht="12.75">
      <c r="A9" s="9" t="s">
        <v>5</v>
      </c>
      <c r="B9" s="22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0" t="s">
        <v>6</v>
      </c>
    </row>
    <row r="10" spans="1:16" ht="12.75">
      <c r="A10" s="24" t="s">
        <v>51</v>
      </c>
      <c r="B10" s="27" t="s">
        <v>55</v>
      </c>
      <c r="C10" s="51"/>
      <c r="D10" s="52">
        <v>16.6106110576083</v>
      </c>
      <c r="E10" s="52">
        <v>12.3919199015423</v>
      </c>
      <c r="F10" s="52">
        <v>31.4968131830769</v>
      </c>
      <c r="G10" s="52">
        <v>32.3576857933432</v>
      </c>
      <c r="H10" s="52">
        <v>0.186310384772059</v>
      </c>
      <c r="I10" s="52">
        <v>0.601069772568838</v>
      </c>
      <c r="J10" s="52">
        <v>0.878496419256946</v>
      </c>
      <c r="K10" s="52">
        <v>5.47709348783149</v>
      </c>
      <c r="L10" s="52" t="s">
        <v>3</v>
      </c>
      <c r="M10" s="73" t="s">
        <v>3</v>
      </c>
      <c r="N10" s="52">
        <v>49.172231044714195</v>
      </c>
      <c r="O10" s="52">
        <v>50.827768955285805</v>
      </c>
      <c r="P10" s="25" t="s">
        <v>52</v>
      </c>
    </row>
    <row r="11" spans="1:16" ht="12.75">
      <c r="A11" s="24" t="s">
        <v>53</v>
      </c>
      <c r="B11" s="22"/>
      <c r="C11" s="51"/>
      <c r="D11" s="52" t="s">
        <v>3</v>
      </c>
      <c r="E11" s="52" t="s">
        <v>3</v>
      </c>
      <c r="F11" s="52" t="s">
        <v>3</v>
      </c>
      <c r="G11" s="52" t="s">
        <v>3</v>
      </c>
      <c r="H11" s="52" t="s">
        <v>3</v>
      </c>
      <c r="I11" s="52" t="s">
        <v>3</v>
      </c>
      <c r="J11" s="52" t="s">
        <v>3</v>
      </c>
      <c r="K11" s="52" t="s">
        <v>3</v>
      </c>
      <c r="L11" s="52" t="s">
        <v>3</v>
      </c>
      <c r="M11" s="52" t="s">
        <v>3</v>
      </c>
      <c r="N11" s="52" t="s">
        <v>3</v>
      </c>
      <c r="O11" s="52" t="s">
        <v>3</v>
      </c>
      <c r="P11" s="25" t="s">
        <v>54</v>
      </c>
    </row>
    <row r="12" spans="1:16" ht="12.75">
      <c r="A12" s="9" t="s">
        <v>7</v>
      </c>
      <c r="B12" s="2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0" t="s">
        <v>8</v>
      </c>
    </row>
    <row r="13" spans="1:16" ht="12.75">
      <c r="A13" s="24" t="s">
        <v>51</v>
      </c>
      <c r="B13" s="22"/>
      <c r="C13" s="51"/>
      <c r="D13" s="52" t="s">
        <v>3</v>
      </c>
      <c r="E13" s="52" t="s">
        <v>3</v>
      </c>
      <c r="F13" s="52" t="s">
        <v>3</v>
      </c>
      <c r="G13" s="52" t="s">
        <v>3</v>
      </c>
      <c r="H13" s="52" t="s">
        <v>3</v>
      </c>
      <c r="I13" s="52" t="s">
        <v>3</v>
      </c>
      <c r="J13" s="52" t="s">
        <v>3</v>
      </c>
      <c r="K13" s="52" t="s">
        <v>3</v>
      </c>
      <c r="L13" s="52" t="s">
        <v>3</v>
      </c>
      <c r="M13" s="52" t="s">
        <v>3</v>
      </c>
      <c r="N13" s="52" t="s">
        <v>3</v>
      </c>
      <c r="O13" s="52" t="s">
        <v>3</v>
      </c>
      <c r="P13" s="25" t="s">
        <v>52</v>
      </c>
    </row>
    <row r="14" spans="1:16" ht="12.75">
      <c r="A14" s="24" t="s">
        <v>53</v>
      </c>
      <c r="B14" s="22">
        <v>2007</v>
      </c>
      <c r="C14" s="51"/>
      <c r="D14" s="52">
        <v>25.7</v>
      </c>
      <c r="E14" s="52">
        <v>26.5</v>
      </c>
      <c r="F14" s="52">
        <v>23</v>
      </c>
      <c r="G14" s="52">
        <v>19.1</v>
      </c>
      <c r="H14" s="52">
        <v>0.1</v>
      </c>
      <c r="I14" s="52">
        <v>0.6</v>
      </c>
      <c r="J14" s="52">
        <v>0.4</v>
      </c>
      <c r="K14" s="52">
        <v>4.4</v>
      </c>
      <c r="L14" s="52">
        <v>3.5</v>
      </c>
      <c r="M14" s="52" t="s">
        <v>3</v>
      </c>
      <c r="N14" s="52">
        <v>49.3</v>
      </c>
      <c r="O14" s="52">
        <v>50.7</v>
      </c>
      <c r="P14" s="25" t="s">
        <v>54</v>
      </c>
    </row>
    <row r="15" spans="1:16" ht="12.75">
      <c r="A15" s="66" t="s">
        <v>9</v>
      </c>
      <c r="B15" s="69"/>
      <c r="C15" s="74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0" t="s">
        <v>69</v>
      </c>
    </row>
    <row r="16" spans="1:16" ht="12.75">
      <c r="A16" s="24" t="s">
        <v>51</v>
      </c>
      <c r="B16" s="69"/>
      <c r="C16" s="74"/>
      <c r="D16" s="52" t="s">
        <v>3</v>
      </c>
      <c r="E16" s="52" t="s">
        <v>3</v>
      </c>
      <c r="F16" s="52" t="s">
        <v>3</v>
      </c>
      <c r="G16" s="52" t="s">
        <v>3</v>
      </c>
      <c r="H16" s="52" t="s">
        <v>3</v>
      </c>
      <c r="I16" s="52" t="s">
        <v>3</v>
      </c>
      <c r="J16" s="52" t="s">
        <v>3</v>
      </c>
      <c r="K16" s="52" t="s">
        <v>3</v>
      </c>
      <c r="L16" s="52" t="s">
        <v>3</v>
      </c>
      <c r="M16" s="52" t="s">
        <v>3</v>
      </c>
      <c r="N16" s="52" t="s">
        <v>3</v>
      </c>
      <c r="O16" s="52" t="s">
        <v>3</v>
      </c>
      <c r="P16" s="25" t="s">
        <v>52</v>
      </c>
    </row>
    <row r="17" spans="1:16" ht="12.75">
      <c r="A17" s="24" t="s">
        <v>53</v>
      </c>
      <c r="B17" s="69"/>
      <c r="C17" s="74"/>
      <c r="D17" s="52" t="s">
        <v>3</v>
      </c>
      <c r="E17" s="52" t="s">
        <v>3</v>
      </c>
      <c r="F17" s="52" t="s">
        <v>3</v>
      </c>
      <c r="G17" s="52" t="s">
        <v>3</v>
      </c>
      <c r="H17" s="52" t="s">
        <v>3</v>
      </c>
      <c r="I17" s="52" t="s">
        <v>3</v>
      </c>
      <c r="J17" s="52" t="s">
        <v>3</v>
      </c>
      <c r="K17" s="52" t="s">
        <v>3</v>
      </c>
      <c r="L17" s="52" t="s">
        <v>3</v>
      </c>
      <c r="M17" s="52" t="s">
        <v>3</v>
      </c>
      <c r="N17" s="52" t="s">
        <v>3</v>
      </c>
      <c r="O17" s="52" t="s">
        <v>3</v>
      </c>
      <c r="P17" s="25" t="s">
        <v>54</v>
      </c>
    </row>
    <row r="18" spans="1:16" ht="12.75">
      <c r="A18" s="66" t="s">
        <v>11</v>
      </c>
      <c r="B18" s="69"/>
      <c r="C18" s="7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0" t="s">
        <v>12</v>
      </c>
    </row>
    <row r="19" spans="1:16" ht="12.75">
      <c r="A19" s="24" t="s">
        <v>51</v>
      </c>
      <c r="B19" s="69">
        <v>2011</v>
      </c>
      <c r="C19" s="74"/>
      <c r="D19" s="52">
        <f>448912/(1379372+991315)*100</f>
        <v>18.935945571895406</v>
      </c>
      <c r="E19" s="52">
        <f>991315/(1379372+991315)*100</f>
        <v>41.81551592428693</v>
      </c>
      <c r="F19" s="52">
        <f>914426/(1379372+991315)*100</f>
        <v>38.57219447358508</v>
      </c>
      <c r="G19" s="52">
        <f>592116/(1379372+991315)*100</f>
        <v>24.976557428289777</v>
      </c>
      <c r="H19" s="52">
        <f>10839/(1379372+991315)*100</f>
        <v>0.4572092393470753</v>
      </c>
      <c r="I19" s="52">
        <f>28801/(1379372+991315)*100</f>
        <v>1.2148799061200402</v>
      </c>
      <c r="J19" s="52">
        <f>5195/(1379372+991315)*100</f>
        <v>0.21913479088551124</v>
      </c>
      <c r="K19" s="52">
        <f>37589/(1379372+991315)*100</f>
        <v>1.5855741394793998</v>
      </c>
      <c r="L19" s="52" t="s">
        <v>3</v>
      </c>
      <c r="M19" s="52" t="s">
        <v>3</v>
      </c>
      <c r="N19" s="52">
        <f>1379372/(1379372+991315)*100</f>
        <v>58.18448407571307</v>
      </c>
      <c r="O19" s="52">
        <f>991315/(1379372+991315)*100</f>
        <v>41.81551592428693</v>
      </c>
      <c r="P19" s="25" t="s">
        <v>52</v>
      </c>
    </row>
    <row r="20" spans="1:16" ht="12.75">
      <c r="A20" s="24" t="s">
        <v>53</v>
      </c>
      <c r="B20" s="69"/>
      <c r="C20" s="74"/>
      <c r="D20" s="52" t="s">
        <v>3</v>
      </c>
      <c r="E20" s="52" t="s">
        <v>3</v>
      </c>
      <c r="F20" s="52" t="s">
        <v>3</v>
      </c>
      <c r="G20" s="52" t="s">
        <v>3</v>
      </c>
      <c r="H20" s="52" t="s">
        <v>3</v>
      </c>
      <c r="I20" s="52" t="s">
        <v>3</v>
      </c>
      <c r="J20" s="52" t="s">
        <v>3</v>
      </c>
      <c r="K20" s="52" t="s">
        <v>3</v>
      </c>
      <c r="L20" s="52" t="s">
        <v>3</v>
      </c>
      <c r="M20" s="52" t="s">
        <v>3</v>
      </c>
      <c r="N20" s="52" t="s">
        <v>3</v>
      </c>
      <c r="O20" s="52" t="s">
        <v>3</v>
      </c>
      <c r="P20" s="25" t="s">
        <v>54</v>
      </c>
    </row>
    <row r="21" spans="1:16" ht="12.75">
      <c r="A21" s="66" t="s">
        <v>13</v>
      </c>
      <c r="B21" s="69"/>
      <c r="C21" s="74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0" t="s">
        <v>14</v>
      </c>
    </row>
    <row r="22" spans="1:16" ht="12.75">
      <c r="A22" s="24" t="s">
        <v>51</v>
      </c>
      <c r="B22" s="69"/>
      <c r="C22" s="74"/>
      <c r="D22" s="52" t="s">
        <v>3</v>
      </c>
      <c r="E22" s="52" t="s">
        <v>3</v>
      </c>
      <c r="F22" s="52" t="s">
        <v>3</v>
      </c>
      <c r="G22" s="52" t="s">
        <v>3</v>
      </c>
      <c r="H22" s="52" t="s">
        <v>3</v>
      </c>
      <c r="I22" s="52" t="s">
        <v>3</v>
      </c>
      <c r="J22" s="52" t="s">
        <v>3</v>
      </c>
      <c r="K22" s="52" t="s">
        <v>3</v>
      </c>
      <c r="L22" s="52" t="s">
        <v>3</v>
      </c>
      <c r="M22" s="52" t="s">
        <v>3</v>
      </c>
      <c r="N22" s="52"/>
      <c r="O22" s="52" t="s">
        <v>3</v>
      </c>
      <c r="P22" s="25" t="s">
        <v>52</v>
      </c>
    </row>
    <row r="23" spans="1:16" ht="12.75">
      <c r="A23" s="24" t="s">
        <v>53</v>
      </c>
      <c r="B23" s="69">
        <v>2007</v>
      </c>
      <c r="C23" s="74"/>
      <c r="D23" s="52">
        <v>22.1495272965659</v>
      </c>
      <c r="E23" s="52">
        <v>19.358058634581802</v>
      </c>
      <c r="F23" s="52">
        <v>25.1792020378912</v>
      </c>
      <c r="G23" s="52">
        <v>26.1957810962425</v>
      </c>
      <c r="H23" s="52">
        <v>0.417673026128494</v>
      </c>
      <c r="I23" s="52">
        <v>0.799283121206063</v>
      </c>
      <c r="J23" s="52">
        <v>0.88931682468188</v>
      </c>
      <c r="K23" s="52">
        <v>5.0111579627022405</v>
      </c>
      <c r="L23" s="52" t="s">
        <v>3</v>
      </c>
      <c r="M23" s="52" t="s">
        <v>3</v>
      </c>
      <c r="N23" s="52">
        <v>48.6357191852674</v>
      </c>
      <c r="O23" s="52">
        <v>51.3642808147326</v>
      </c>
      <c r="P23" s="25" t="s">
        <v>54</v>
      </c>
    </row>
    <row r="24" spans="1:16" ht="12.75">
      <c r="A24" s="66" t="s">
        <v>15</v>
      </c>
      <c r="B24" s="69"/>
      <c r="C24" s="7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10" t="s">
        <v>16</v>
      </c>
    </row>
    <row r="25" spans="1:16" ht="12.75">
      <c r="A25" s="24" t="s">
        <v>51</v>
      </c>
      <c r="B25" s="69">
        <v>2010</v>
      </c>
      <c r="C25" s="74"/>
      <c r="D25" s="52">
        <v>23.4</v>
      </c>
      <c r="E25" s="52">
        <v>13.8</v>
      </c>
      <c r="F25" s="52">
        <v>36.6</v>
      </c>
      <c r="G25" s="52">
        <v>21.8</v>
      </c>
      <c r="H25" s="52">
        <v>0.4</v>
      </c>
      <c r="I25" s="52">
        <v>1.1</v>
      </c>
      <c r="J25" s="52">
        <v>0.3</v>
      </c>
      <c r="K25" s="52">
        <v>2.5</v>
      </c>
      <c r="L25" s="52">
        <v>0.1</v>
      </c>
      <c r="M25" s="52">
        <v>0</v>
      </c>
      <c r="N25" s="52">
        <v>60.9</v>
      </c>
      <c r="O25" s="52">
        <v>39.1</v>
      </c>
      <c r="P25" s="25" t="s">
        <v>52</v>
      </c>
    </row>
    <row r="26" spans="1:16" ht="12.75">
      <c r="A26" s="24" t="s">
        <v>53</v>
      </c>
      <c r="B26" s="69">
        <v>2008</v>
      </c>
      <c r="C26" s="74"/>
      <c r="D26" s="52">
        <v>23.2</v>
      </c>
      <c r="E26" s="52">
        <v>14</v>
      </c>
      <c r="F26" s="52">
        <v>39.2</v>
      </c>
      <c r="G26" s="52">
        <v>20.1</v>
      </c>
      <c r="H26" s="52">
        <v>0.3</v>
      </c>
      <c r="I26" s="52">
        <v>0.8</v>
      </c>
      <c r="J26" s="52">
        <v>0.2</v>
      </c>
      <c r="K26" s="52">
        <v>2</v>
      </c>
      <c r="L26" s="52">
        <v>0.1</v>
      </c>
      <c r="M26" s="52">
        <v>0.0192314651584786</v>
      </c>
      <c r="N26" s="52">
        <v>63</v>
      </c>
      <c r="O26" s="52">
        <v>37</v>
      </c>
      <c r="P26" s="25" t="s">
        <v>54</v>
      </c>
    </row>
    <row r="27" spans="1:16" ht="12.75">
      <c r="A27" s="66" t="s">
        <v>57</v>
      </c>
      <c r="B27" s="69"/>
      <c r="C27" s="74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0" t="s">
        <v>18</v>
      </c>
    </row>
    <row r="28" spans="1:16" ht="12.75">
      <c r="A28" s="24" t="s">
        <v>51</v>
      </c>
      <c r="B28" s="69">
        <v>2007</v>
      </c>
      <c r="C28" s="76" t="s">
        <v>70</v>
      </c>
      <c r="D28" s="52">
        <v>49</v>
      </c>
      <c r="E28" s="52">
        <v>40.9</v>
      </c>
      <c r="F28" s="52">
        <v>49.7</v>
      </c>
      <c r="G28" s="52">
        <v>51.9</v>
      </c>
      <c r="H28" s="52">
        <v>0.3</v>
      </c>
      <c r="I28" s="52">
        <v>1.2</v>
      </c>
      <c r="J28" s="52">
        <v>0.6</v>
      </c>
      <c r="K28" s="52">
        <v>5.7</v>
      </c>
      <c r="L28" s="52">
        <v>0.4</v>
      </c>
      <c r="M28" s="52">
        <v>0.3</v>
      </c>
      <c r="N28" s="52" t="s">
        <v>3</v>
      </c>
      <c r="O28" s="52" t="s">
        <v>3</v>
      </c>
      <c r="P28" s="25" t="s">
        <v>52</v>
      </c>
    </row>
    <row r="29" spans="1:16" ht="12.75">
      <c r="A29" s="24" t="s">
        <v>53</v>
      </c>
      <c r="B29" s="69">
        <v>2010</v>
      </c>
      <c r="C29" s="74"/>
      <c r="D29" s="52">
        <v>50.3</v>
      </c>
      <c r="E29" s="52">
        <v>42.9</v>
      </c>
      <c r="F29" s="52">
        <v>48.8</v>
      </c>
      <c r="G29" s="52">
        <v>50.4</v>
      </c>
      <c r="H29" s="52">
        <v>0.3</v>
      </c>
      <c r="I29" s="52">
        <v>1.3</v>
      </c>
      <c r="J29" s="52">
        <v>0.6</v>
      </c>
      <c r="K29" s="52">
        <v>5.4</v>
      </c>
      <c r="L29" s="52">
        <v>0</v>
      </c>
      <c r="M29" s="52">
        <v>0</v>
      </c>
      <c r="N29" s="52" t="s">
        <v>3</v>
      </c>
      <c r="O29" s="52" t="s">
        <v>3</v>
      </c>
      <c r="P29" s="25" t="s">
        <v>54</v>
      </c>
    </row>
    <row r="30" spans="1:16" ht="12.75">
      <c r="A30" s="66" t="s">
        <v>19</v>
      </c>
      <c r="B30" s="69"/>
      <c r="C30" s="74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0" t="s">
        <v>20</v>
      </c>
    </row>
    <row r="31" spans="1:16" ht="12.75">
      <c r="A31" s="24" t="s">
        <v>51</v>
      </c>
      <c r="B31" s="69">
        <v>2004</v>
      </c>
      <c r="C31" s="74"/>
      <c r="D31" s="52">
        <v>19.0251400476396</v>
      </c>
      <c r="E31" s="52">
        <v>8.87110065560859</v>
      </c>
      <c r="F31" s="52">
        <v>51.9800975345717</v>
      </c>
      <c r="G31" s="52">
        <v>18.3214754749649</v>
      </c>
      <c r="H31" s="52">
        <v>0.19604067236745998</v>
      </c>
      <c r="I31" s="52">
        <v>0.435626662225391</v>
      </c>
      <c r="J31" s="52">
        <v>0.139483805826051</v>
      </c>
      <c r="K31" s="52">
        <v>1.0310351467963002</v>
      </c>
      <c r="L31" s="52" t="s">
        <v>3</v>
      </c>
      <c r="M31" s="52" t="s">
        <v>3</v>
      </c>
      <c r="N31" s="52">
        <v>71.3407620604048</v>
      </c>
      <c r="O31" s="52">
        <v>28.6592379395952</v>
      </c>
      <c r="P31" s="25" t="s">
        <v>52</v>
      </c>
    </row>
    <row r="32" spans="1:16" ht="12.75">
      <c r="A32" s="24" t="s">
        <v>53</v>
      </c>
      <c r="B32" s="69">
        <v>2010</v>
      </c>
      <c r="C32" s="74"/>
      <c r="D32" s="52">
        <v>25</v>
      </c>
      <c r="E32" s="52">
        <v>25</v>
      </c>
      <c r="F32" s="52">
        <v>20.062</v>
      </c>
      <c r="G32" s="52">
        <v>21.0607</v>
      </c>
      <c r="H32" s="52">
        <v>1.4696</v>
      </c>
      <c r="I32" s="52">
        <v>0</v>
      </c>
      <c r="J32" s="52">
        <v>3.3003</v>
      </c>
      <c r="K32" s="52">
        <v>3.2163252</v>
      </c>
      <c r="L32" s="52">
        <v>0.168</v>
      </c>
      <c r="M32" s="52">
        <v>0.176352</v>
      </c>
      <c r="N32" s="52">
        <v>50</v>
      </c>
      <c r="O32" s="52">
        <v>50</v>
      </c>
      <c r="P32" s="25" t="s">
        <v>54</v>
      </c>
    </row>
    <row r="33" spans="1:16" ht="12.75">
      <c r="A33" s="11" t="s">
        <v>21</v>
      </c>
      <c r="B33" s="29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0" t="s">
        <v>22</v>
      </c>
    </row>
    <row r="34" spans="1:16" ht="12.75">
      <c r="A34" s="24" t="s">
        <v>51</v>
      </c>
      <c r="B34" s="29">
        <v>2004</v>
      </c>
      <c r="C34" s="53"/>
      <c r="D34" s="52">
        <v>18.2</v>
      </c>
      <c r="E34" s="52">
        <v>14.3</v>
      </c>
      <c r="F34" s="52">
        <v>27</v>
      </c>
      <c r="G34" s="52">
        <v>27.3</v>
      </c>
      <c r="H34" s="52">
        <v>0.3</v>
      </c>
      <c r="I34" s="52">
        <v>0.7</v>
      </c>
      <c r="J34" s="52">
        <v>0.2</v>
      </c>
      <c r="K34" s="52">
        <v>2.5</v>
      </c>
      <c r="L34" s="52">
        <v>0</v>
      </c>
      <c r="M34" s="52">
        <v>0</v>
      </c>
      <c r="N34" s="52">
        <v>45.6</v>
      </c>
      <c r="O34" s="52">
        <v>44.8</v>
      </c>
      <c r="P34" s="25" t="s">
        <v>52</v>
      </c>
    </row>
    <row r="35" spans="1:16" ht="12.75">
      <c r="A35" s="24" t="s">
        <v>53</v>
      </c>
      <c r="B35" s="29">
        <v>2007</v>
      </c>
      <c r="C35" s="53"/>
      <c r="D35" s="52">
        <v>20.2</v>
      </c>
      <c r="E35" s="52">
        <v>15.9</v>
      </c>
      <c r="F35" s="52">
        <v>29.6</v>
      </c>
      <c r="G35" s="52">
        <v>29.8</v>
      </c>
      <c r="H35" s="52">
        <v>0.4</v>
      </c>
      <c r="I35" s="52">
        <v>1.2</v>
      </c>
      <c r="J35" s="52">
        <v>0.2</v>
      </c>
      <c r="K35" s="52">
        <v>2.7</v>
      </c>
      <c r="L35" s="52">
        <v>0</v>
      </c>
      <c r="M35" s="52">
        <v>0</v>
      </c>
      <c r="N35" s="52">
        <v>50.5</v>
      </c>
      <c r="O35" s="52">
        <v>49.5</v>
      </c>
      <c r="P35" s="25" t="s">
        <v>54</v>
      </c>
    </row>
    <row r="36" spans="1:16" ht="12.75">
      <c r="A36" s="11" t="s">
        <v>23</v>
      </c>
      <c r="B36" s="29"/>
      <c r="C36" s="5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10" t="s">
        <v>24</v>
      </c>
    </row>
    <row r="37" spans="1:16" ht="12.75">
      <c r="A37" s="24" t="s">
        <v>51</v>
      </c>
      <c r="B37" s="29">
        <v>2008</v>
      </c>
      <c r="C37" s="53"/>
      <c r="D37" s="52">
        <f>4216751/(9907284+9937592)*100</f>
        <v>21.24856310515621</v>
      </c>
      <c r="E37" s="52">
        <f>3015206/(9907284+9937592)*100</f>
        <v>15.193876746823715</v>
      </c>
      <c r="F37" s="52">
        <f>4334825/(9907284+9937592)*100</f>
        <v>21.843547926426954</v>
      </c>
      <c r="G37" s="52">
        <f>5401120/(9907284+9937592)*100</f>
        <v>27.21669815422379</v>
      </c>
      <c r="H37" s="52">
        <f>79455/(9907284+9937592)*100</f>
        <v>0.4003804306965687</v>
      </c>
      <c r="I37" s="52">
        <f>226763/(9907284+9937592)*100</f>
        <v>1.1426778378459004</v>
      </c>
      <c r="J37" s="52">
        <f>80234/(9907284+9937592)*100</f>
        <v>0.4043058772450883</v>
      </c>
      <c r="K37" s="52">
        <f>523731/(9907284+9937592)*100</f>
        <v>2.639124578052289</v>
      </c>
      <c r="L37" s="52">
        <f>1196019/(9907284+9937592)*100</f>
        <v>6.026840379350317</v>
      </c>
      <c r="M37" s="52">
        <f>770772/(9907284+9937592)*100</f>
        <v>3.8839849641791666</v>
      </c>
      <c r="N37" s="52">
        <f>9907284/(9907284+9937592)*100</f>
        <v>49.92363771887514</v>
      </c>
      <c r="O37" s="52">
        <f>9937592/(9907284+9937592)*100</f>
        <v>50.076362281124865</v>
      </c>
      <c r="P37" s="25" t="s">
        <v>52</v>
      </c>
    </row>
    <row r="38" spans="1:16" ht="12.75">
      <c r="A38" s="24" t="s">
        <v>53</v>
      </c>
      <c r="B38" s="29"/>
      <c r="C38" s="53"/>
      <c r="D38" s="52" t="s">
        <v>3</v>
      </c>
      <c r="E38" s="52" t="s">
        <v>3</v>
      </c>
      <c r="F38" s="52" t="s">
        <v>3</v>
      </c>
      <c r="G38" s="52" t="s">
        <v>3</v>
      </c>
      <c r="H38" s="52" t="s">
        <v>3</v>
      </c>
      <c r="I38" s="52" t="s">
        <v>3</v>
      </c>
      <c r="J38" s="52" t="s">
        <v>3</v>
      </c>
      <c r="K38" s="52" t="s">
        <v>3</v>
      </c>
      <c r="L38" s="52" t="s">
        <v>3</v>
      </c>
      <c r="M38" s="52" t="s">
        <v>3</v>
      </c>
      <c r="N38" s="52" t="s">
        <v>3</v>
      </c>
      <c r="O38" s="52" t="s">
        <v>3</v>
      </c>
      <c r="P38" s="25" t="s">
        <v>54</v>
      </c>
    </row>
    <row r="39" spans="1:16" ht="12.75">
      <c r="A39" s="11" t="s">
        <v>25</v>
      </c>
      <c r="B39" s="29"/>
      <c r="C39" s="53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10" t="s">
        <v>26</v>
      </c>
    </row>
    <row r="40" spans="1:16" ht="12.75">
      <c r="A40" s="24" t="s">
        <v>51</v>
      </c>
      <c r="B40" s="29">
        <v>2004</v>
      </c>
      <c r="C40" s="53"/>
      <c r="D40" s="52">
        <v>22.6695125681938</v>
      </c>
      <c r="E40" s="52">
        <v>16.6757451341986</v>
      </c>
      <c r="F40" s="52">
        <v>28.015746825226902</v>
      </c>
      <c r="G40" s="52">
        <v>29.824484328683997</v>
      </c>
      <c r="H40" s="52">
        <v>0.10155638040789401</v>
      </c>
      <c r="I40" s="52">
        <v>0.28346974389632</v>
      </c>
      <c r="J40" s="52">
        <v>0.262895250643817</v>
      </c>
      <c r="K40" s="52">
        <v>1.96056078891678</v>
      </c>
      <c r="L40" s="52">
        <v>0.11125186181174299</v>
      </c>
      <c r="M40" s="52">
        <v>0.0947771180200464</v>
      </c>
      <c r="N40" s="52">
        <v>51.1609628862842</v>
      </c>
      <c r="O40" s="52">
        <v>48.8390371137158</v>
      </c>
      <c r="P40" s="25" t="s">
        <v>52</v>
      </c>
    </row>
    <row r="41" spans="1:16" ht="12.75">
      <c r="A41" s="24" t="s">
        <v>53</v>
      </c>
      <c r="B41" s="29">
        <v>2009</v>
      </c>
      <c r="C41" s="53"/>
      <c r="D41" s="52">
        <v>20.3619460195573</v>
      </c>
      <c r="E41" s="52">
        <v>14.993045963471399</v>
      </c>
      <c r="F41" s="52">
        <v>29.9948403113658</v>
      </c>
      <c r="G41" s="52">
        <v>30.377614857995</v>
      </c>
      <c r="H41" s="52">
        <v>0.170862009288592</v>
      </c>
      <c r="I41" s="52">
        <v>0.503728596782959</v>
      </c>
      <c r="J41" s="52">
        <v>0.567651399920799</v>
      </c>
      <c r="K41" s="52">
        <v>3.0303108416182103</v>
      </c>
      <c r="L41" s="52"/>
      <c r="M41" s="52"/>
      <c r="N41" s="52">
        <v>51.095299740132404</v>
      </c>
      <c r="O41" s="52">
        <v>48.9047002598676</v>
      </c>
      <c r="P41" s="25" t="s">
        <v>54</v>
      </c>
    </row>
    <row r="42" spans="1:16" ht="12.75">
      <c r="A42" s="11" t="s">
        <v>27</v>
      </c>
      <c r="B42" s="29"/>
      <c r="C42" s="5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10" t="s">
        <v>28</v>
      </c>
    </row>
    <row r="43" spans="1:16" ht="12.75">
      <c r="A43" s="24" t="s">
        <v>51</v>
      </c>
      <c r="B43" s="29">
        <v>2005</v>
      </c>
      <c r="C43" s="53"/>
      <c r="D43" s="52">
        <v>19.886</v>
      </c>
      <c r="E43" s="52">
        <v>9.009</v>
      </c>
      <c r="F43" s="52">
        <v>51.753</v>
      </c>
      <c r="G43" s="52">
        <v>17.405</v>
      </c>
      <c r="H43" s="52">
        <v>0.263</v>
      </c>
      <c r="I43" s="52">
        <v>0.444</v>
      </c>
      <c r="J43" s="52">
        <v>0.341</v>
      </c>
      <c r="K43" s="52">
        <v>0.808</v>
      </c>
      <c r="L43" s="52">
        <v>0.047</v>
      </c>
      <c r="M43" s="52">
        <v>0.042</v>
      </c>
      <c r="N43" s="52">
        <v>72.29</v>
      </c>
      <c r="O43" s="52">
        <v>27.708</v>
      </c>
      <c r="P43" s="25" t="s">
        <v>52</v>
      </c>
    </row>
    <row r="44" spans="1:16" ht="12.75">
      <c r="A44" s="24" t="s">
        <v>53</v>
      </c>
      <c r="B44" s="29"/>
      <c r="C44" s="53"/>
      <c r="D44" s="52" t="s">
        <v>3</v>
      </c>
      <c r="E44" s="52" t="s">
        <v>3</v>
      </c>
      <c r="F44" s="52" t="s">
        <v>3</v>
      </c>
      <c r="G44" s="52" t="s">
        <v>3</v>
      </c>
      <c r="H44" s="52" t="s">
        <v>3</v>
      </c>
      <c r="I44" s="52" t="s">
        <v>3</v>
      </c>
      <c r="J44" s="52" t="s">
        <v>3</v>
      </c>
      <c r="K44" s="52" t="s">
        <v>3</v>
      </c>
      <c r="L44" s="52" t="s">
        <v>3</v>
      </c>
      <c r="M44" s="52" t="s">
        <v>3</v>
      </c>
      <c r="N44" s="52" t="s">
        <v>3</v>
      </c>
      <c r="O44" s="52" t="s">
        <v>3</v>
      </c>
      <c r="P44" s="25" t="s">
        <v>54</v>
      </c>
    </row>
    <row r="45" spans="1:16" ht="12.75">
      <c r="A45" s="11" t="s">
        <v>29</v>
      </c>
      <c r="B45" s="29"/>
      <c r="C45" s="53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10" t="s">
        <v>30</v>
      </c>
    </row>
    <row r="46" spans="1:16" ht="12.75">
      <c r="A46" s="24" t="s">
        <v>51</v>
      </c>
      <c r="B46" s="29"/>
      <c r="C46" s="53"/>
      <c r="D46" s="52" t="s">
        <v>3</v>
      </c>
      <c r="E46" s="52" t="s">
        <v>3</v>
      </c>
      <c r="F46" s="52" t="s">
        <v>3</v>
      </c>
      <c r="G46" s="52" t="s">
        <v>3</v>
      </c>
      <c r="H46" s="52" t="s">
        <v>3</v>
      </c>
      <c r="I46" s="52" t="s">
        <v>3</v>
      </c>
      <c r="J46" s="52" t="s">
        <v>3</v>
      </c>
      <c r="K46" s="52" t="s">
        <v>3</v>
      </c>
      <c r="L46" s="52" t="s">
        <v>3</v>
      </c>
      <c r="M46" s="52" t="s">
        <v>3</v>
      </c>
      <c r="N46" s="52" t="s">
        <v>3</v>
      </c>
      <c r="O46" s="52" t="s">
        <v>3</v>
      </c>
      <c r="P46" s="25" t="s">
        <v>52</v>
      </c>
    </row>
    <row r="47" spans="1:16" ht="13.5" thickBot="1">
      <c r="A47" s="30" t="s">
        <v>53</v>
      </c>
      <c r="B47" s="54"/>
      <c r="C47" s="55"/>
      <c r="D47" s="56" t="s">
        <v>3</v>
      </c>
      <c r="E47" s="56" t="s">
        <v>3</v>
      </c>
      <c r="F47" s="56" t="s">
        <v>3</v>
      </c>
      <c r="G47" s="56" t="s">
        <v>3</v>
      </c>
      <c r="H47" s="56" t="s">
        <v>3</v>
      </c>
      <c r="I47" s="56" t="s">
        <v>3</v>
      </c>
      <c r="J47" s="56" t="s">
        <v>3</v>
      </c>
      <c r="K47" s="56" t="s">
        <v>3</v>
      </c>
      <c r="L47" s="56" t="s">
        <v>3</v>
      </c>
      <c r="M47" s="56" t="s">
        <v>3</v>
      </c>
      <c r="N47" s="56" t="s">
        <v>3</v>
      </c>
      <c r="O47" s="56" t="s">
        <v>3</v>
      </c>
      <c r="P47" s="33" t="s">
        <v>54</v>
      </c>
    </row>
    <row r="48" ht="12.75">
      <c r="F48" s="77"/>
    </row>
    <row r="49" ht="12.75">
      <c r="F49" s="77"/>
    </row>
  </sheetData>
  <sheetProtection/>
  <mergeCells count="8">
    <mergeCell ref="N4:O4"/>
    <mergeCell ref="P4:P5"/>
    <mergeCell ref="A4:A5"/>
    <mergeCell ref="D4:E4"/>
    <mergeCell ref="F4:G4"/>
    <mergeCell ref="H4:I4"/>
    <mergeCell ref="J4:K4"/>
    <mergeCell ref="L4:M4"/>
  </mergeCells>
  <printOptions horizontalCentered="1"/>
  <pageMargins left="0.21" right="0.21" top="0.41" bottom="0.4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Raffi Shirinian</cp:lastModifiedBy>
  <cp:lastPrinted>2012-10-16T12:36:16Z</cp:lastPrinted>
  <dcterms:created xsi:type="dcterms:W3CDTF">2011-12-01T12:03:12Z</dcterms:created>
  <dcterms:modified xsi:type="dcterms:W3CDTF">2013-02-07T06:39:05Z</dcterms:modified>
  <cp:category/>
  <cp:version/>
  <cp:contentType/>
  <cp:contentStatus/>
</cp:coreProperties>
</file>