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88" yWindow="456" windowWidth="10872" windowHeight="8016"/>
  </bookViews>
  <sheets>
    <sheet name="convert" sheetId="9" r:id="rId1"/>
  </sheets>
  <externalReferences>
    <externalReference r:id="rId2"/>
    <externalReference r:id="rId3"/>
  </externalReferences>
  <definedNames>
    <definedName name="_xlnm.Print_Area" localSheetId="0">convert!$A$1:$N$46</definedName>
  </definedNames>
  <calcPr calcId="125725"/>
</workbook>
</file>

<file path=xl/calcChain.xml><?xml version="1.0" encoding="utf-8"?>
<calcChain xmlns="http://schemas.openxmlformats.org/spreadsheetml/2006/main">
  <c r="K14" i="9"/>
  <c r="K13"/>
  <c r="D32"/>
  <c r="D31"/>
  <c r="C32"/>
  <c r="C31"/>
  <c r="C20" l="1"/>
  <c r="E20"/>
  <c r="E19"/>
  <c r="D20"/>
  <c r="D19"/>
  <c r="C19"/>
  <c r="F12" l="1"/>
  <c r="F11"/>
  <c r="F8"/>
  <c r="F7"/>
  <c r="E8"/>
  <c r="E7"/>
</calcChain>
</file>

<file path=xl/comments1.xml><?xml version="1.0" encoding="utf-8"?>
<comments xmlns="http://schemas.openxmlformats.org/spreadsheetml/2006/main">
  <authors>
    <author>0</author>
    <author xml:space="preserve"> </author>
    <author>escwauser1</author>
    <author>ESCWA UN</author>
    <author>867368</author>
  </authors>
  <commentList>
    <comment ref="I5" author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from trade data from web site given US$ and Dinar</t>
        </r>
      </text>
    </comment>
    <comment ref="J5" author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from trade data from web site given US$ and Dinar</t>
        </r>
      </text>
    </comment>
    <comment ref="K5" author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from trade data from web site given US$ and Dinar</t>
        </r>
      </text>
    </comment>
    <comment ref="L5" author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from trade data from web site given US$ and Dinar</t>
        </r>
      </text>
    </comment>
    <comment ref="I6" author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from trade data from web site given US$ and Dinar</t>
        </r>
      </text>
    </comment>
    <comment ref="J6" author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from trade data from web site given US$ and Dinar</t>
        </r>
      </text>
    </comment>
    <comment ref="K6" author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from trade data from web site given US$ and Dinar</t>
        </r>
      </text>
    </comment>
    <comment ref="L6" author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from trade data from web site given US$ and Dinar</t>
        </r>
      </text>
    </comment>
    <comment ref="E7" authorId="1">
      <text>
        <r>
          <rPr>
            <b/>
            <sz val="8"/>
            <color indexed="81"/>
            <rFont val="Tahoma"/>
            <family val="2"/>
          </rPr>
          <t>from CBE Annual reports conversion rate sell and buy</t>
        </r>
      </text>
    </comment>
    <comment ref="F7" authorId="1">
      <text>
        <r>
          <rPr>
            <b/>
            <sz val="8"/>
            <color indexed="81"/>
            <rFont val="Tahoma"/>
            <family val="2"/>
          </rPr>
          <t>from CBE Annual reports conversion rate sell and buy</t>
        </r>
      </text>
    </comment>
    <comment ref="I7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J7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K7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L7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E8" authorId="1">
      <text>
        <r>
          <rPr>
            <b/>
            <sz val="8"/>
            <color indexed="81"/>
            <rFont val="Tahoma"/>
            <family val="2"/>
          </rPr>
          <t>from CBE Annual reports conversion rate sell and buy</t>
        </r>
      </text>
    </comment>
    <comment ref="F8" authorId="1">
      <text>
        <r>
          <rPr>
            <b/>
            <sz val="8"/>
            <color indexed="81"/>
            <rFont val="Tahoma"/>
            <family val="2"/>
          </rPr>
          <t>from CBE Annual reports conversion rate sell and buy</t>
        </r>
      </text>
    </comment>
    <comment ref="I8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J8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K8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L8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H9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cso web
given data in US$ and iraqi dinar</t>
        </r>
      </text>
    </comment>
    <comment ref="I9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cso web
given data in US$ and iraqi dinar</t>
        </r>
      </text>
    </comment>
    <comment ref="J9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cso web
given data in US$ and iraqi dinar</t>
        </r>
      </text>
    </comment>
    <comment ref="G10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cso web
given data in US$ and iraqi dinar</t>
        </r>
      </text>
    </comment>
    <comment ref="H10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cso web
given data in US$ and iraqi dinar</t>
        </r>
      </text>
    </comment>
    <comment ref="I10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cso web
given data in US$ and iraqi dinar</t>
        </r>
      </text>
    </comment>
    <comment ref="J10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cso web
given data in US$ and iraqi dinar</t>
        </r>
      </text>
    </comment>
    <comment ref="I13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exchange rate from centeral bank</t>
        </r>
      </text>
    </comment>
    <comment ref="J13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exchange rate from centeral bank</t>
        </r>
      </text>
    </comment>
    <comment ref="I14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exchange rate from centeral bank</t>
        </r>
      </text>
    </comment>
    <comment ref="J14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exchange rate from centeral bank</t>
        </r>
      </text>
    </comment>
    <comment ref="C15" authorId="3">
      <text>
        <r>
          <rPr>
            <b/>
            <sz val="8"/>
            <color indexed="81"/>
            <rFont val="Tahoma"/>
            <family val="2"/>
          </rPr>
          <t>ESCWA UN:</t>
        </r>
        <r>
          <rPr>
            <sz val="8"/>
            <color indexed="81"/>
            <rFont val="Tahoma"/>
            <family val="2"/>
          </rPr>
          <t xml:space="preserve">
from website of f.trade customs =vale in ll/ us #
</t>
        </r>
      </text>
    </comment>
    <comment ref="D15" authorId="3">
      <text>
        <r>
          <rPr>
            <b/>
            <sz val="8"/>
            <color indexed="81"/>
            <rFont val="Tahoma"/>
            <family val="2"/>
          </rPr>
          <t>ESCWA UN:</t>
        </r>
        <r>
          <rPr>
            <sz val="8"/>
            <color indexed="81"/>
            <rFont val="Tahoma"/>
            <family val="2"/>
          </rPr>
          <t xml:space="preserve">
from website of f.trade customs =vale in ll/ us #
</t>
        </r>
      </text>
    </comment>
    <comment ref="E15" authorId="3">
      <text>
        <r>
          <rPr>
            <b/>
            <sz val="8"/>
            <color indexed="81"/>
            <rFont val="Tahoma"/>
            <family val="2"/>
          </rPr>
          <t>ESCWA UN:</t>
        </r>
        <r>
          <rPr>
            <sz val="8"/>
            <color indexed="81"/>
            <rFont val="Tahoma"/>
            <family val="2"/>
          </rPr>
          <t xml:space="preserve">
from website of f.trade customs =vale in ll/ us #
</t>
        </r>
      </text>
    </comment>
    <comment ref="F15" authorId="3">
      <text>
        <r>
          <rPr>
            <b/>
            <sz val="8"/>
            <color indexed="81"/>
            <rFont val="Tahoma"/>
            <family val="2"/>
          </rPr>
          <t>ESCWA UN:</t>
        </r>
        <r>
          <rPr>
            <sz val="8"/>
            <color indexed="81"/>
            <rFont val="Tahoma"/>
            <family val="2"/>
          </rPr>
          <t xml:space="preserve">
from website of f.trade customs =vale in ll/ us #
</t>
        </r>
      </text>
    </comment>
    <comment ref="G15" authorId="3">
      <text>
        <r>
          <rPr>
            <b/>
            <sz val="8"/>
            <color indexed="81"/>
            <rFont val="Tahoma"/>
            <family val="2"/>
          </rPr>
          <t>ESCWA UN:</t>
        </r>
        <r>
          <rPr>
            <sz val="8"/>
            <color indexed="81"/>
            <rFont val="Tahoma"/>
            <family val="2"/>
          </rPr>
          <t xml:space="preserve">
from website of f.trade customs =vale in ll/ us #
</t>
        </r>
      </text>
    </comment>
    <comment ref="H15" authorId="3">
      <text>
        <r>
          <rPr>
            <b/>
            <sz val="8"/>
            <color indexed="81"/>
            <rFont val="Tahoma"/>
            <family val="2"/>
          </rPr>
          <t>ESCWA UN:</t>
        </r>
        <r>
          <rPr>
            <sz val="8"/>
            <color indexed="81"/>
            <rFont val="Tahoma"/>
            <family val="2"/>
          </rPr>
          <t xml:space="preserve">
from website of f.trade customs =vale in ll/ us #
</t>
        </r>
      </text>
    </comment>
    <comment ref="I15" authorId="3">
      <text>
        <r>
          <rPr>
            <b/>
            <sz val="8"/>
            <color indexed="81"/>
            <rFont val="Tahoma"/>
            <family val="2"/>
          </rPr>
          <t>ESCWA UN:</t>
        </r>
        <r>
          <rPr>
            <sz val="8"/>
            <color indexed="81"/>
            <rFont val="Tahoma"/>
            <family val="2"/>
          </rPr>
          <t xml:space="preserve">
from website of f.trade customs =vale in ll/ us #
</t>
        </r>
      </text>
    </comment>
    <comment ref="J15" authorId="3">
      <text>
        <r>
          <rPr>
            <b/>
            <sz val="8"/>
            <color indexed="81"/>
            <rFont val="Tahoma"/>
            <family val="2"/>
          </rPr>
          <t>ESCWA UN:</t>
        </r>
        <r>
          <rPr>
            <sz val="8"/>
            <color indexed="81"/>
            <rFont val="Tahoma"/>
            <family val="2"/>
          </rPr>
          <t xml:space="preserve">
from website of f.trade customs =vale in ll/ us #
</t>
        </r>
      </text>
    </comment>
    <comment ref="K15" authorId="3">
      <text>
        <r>
          <rPr>
            <b/>
            <sz val="8"/>
            <color indexed="81"/>
            <rFont val="Tahoma"/>
            <family val="2"/>
          </rPr>
          <t>ESCWA UN:</t>
        </r>
        <r>
          <rPr>
            <sz val="8"/>
            <color indexed="81"/>
            <rFont val="Tahoma"/>
            <family val="2"/>
          </rPr>
          <t xml:space="preserve">
from website of f.trade customs =vale in ll/ us #
</t>
        </r>
      </text>
    </comment>
    <comment ref="C16" authorId="3">
      <text>
        <r>
          <rPr>
            <b/>
            <sz val="8"/>
            <color indexed="81"/>
            <rFont val="Tahoma"/>
            <family val="2"/>
          </rPr>
          <t>ESCWA UN:</t>
        </r>
        <r>
          <rPr>
            <sz val="8"/>
            <color indexed="81"/>
            <rFont val="Tahoma"/>
            <family val="2"/>
          </rPr>
          <t xml:space="preserve">
from website of f.trade customs =vale in ll/ us #
</t>
        </r>
      </text>
    </comment>
    <comment ref="D16" authorId="3">
      <text>
        <r>
          <rPr>
            <b/>
            <sz val="8"/>
            <color indexed="81"/>
            <rFont val="Tahoma"/>
            <family val="2"/>
          </rPr>
          <t>ESCWA UN:</t>
        </r>
        <r>
          <rPr>
            <sz val="8"/>
            <color indexed="81"/>
            <rFont val="Tahoma"/>
            <family val="2"/>
          </rPr>
          <t xml:space="preserve">
from website of f.trade customs =vale in ll/ us #
</t>
        </r>
      </text>
    </comment>
    <comment ref="E16" authorId="3">
      <text>
        <r>
          <rPr>
            <b/>
            <sz val="8"/>
            <color indexed="81"/>
            <rFont val="Tahoma"/>
            <family val="2"/>
          </rPr>
          <t>ESCWA UN:</t>
        </r>
        <r>
          <rPr>
            <sz val="8"/>
            <color indexed="81"/>
            <rFont val="Tahoma"/>
            <family val="2"/>
          </rPr>
          <t xml:space="preserve">
from website of f.trade customs =vale in ll/ us #
</t>
        </r>
      </text>
    </comment>
    <comment ref="F16" authorId="3">
      <text>
        <r>
          <rPr>
            <b/>
            <sz val="8"/>
            <color indexed="81"/>
            <rFont val="Tahoma"/>
            <family val="2"/>
          </rPr>
          <t>ESCWA UN:</t>
        </r>
        <r>
          <rPr>
            <sz val="8"/>
            <color indexed="81"/>
            <rFont val="Tahoma"/>
            <family val="2"/>
          </rPr>
          <t xml:space="preserve">
from website of f.trade customs =vale in ll/ us #
</t>
        </r>
      </text>
    </comment>
    <comment ref="G16" authorId="3">
      <text>
        <r>
          <rPr>
            <b/>
            <sz val="8"/>
            <color indexed="81"/>
            <rFont val="Tahoma"/>
            <family val="2"/>
          </rPr>
          <t>ESCWA UN:</t>
        </r>
        <r>
          <rPr>
            <sz val="8"/>
            <color indexed="81"/>
            <rFont val="Tahoma"/>
            <family val="2"/>
          </rPr>
          <t xml:space="preserve">
from website of f.trade customs =vale in ll/ us #
</t>
        </r>
      </text>
    </comment>
    <comment ref="H16" authorId="3">
      <text>
        <r>
          <rPr>
            <b/>
            <sz val="8"/>
            <color indexed="81"/>
            <rFont val="Tahoma"/>
            <family val="2"/>
          </rPr>
          <t>ESCWA UN:</t>
        </r>
        <r>
          <rPr>
            <sz val="8"/>
            <color indexed="81"/>
            <rFont val="Tahoma"/>
            <family val="2"/>
          </rPr>
          <t xml:space="preserve">
from website of f.trade customs =vale in ll/ us #
</t>
        </r>
      </text>
    </comment>
    <comment ref="I16" authorId="3">
      <text>
        <r>
          <rPr>
            <b/>
            <sz val="8"/>
            <color indexed="81"/>
            <rFont val="Tahoma"/>
            <family val="2"/>
          </rPr>
          <t>ESCWA UN:</t>
        </r>
        <r>
          <rPr>
            <sz val="8"/>
            <color indexed="81"/>
            <rFont val="Tahoma"/>
            <family val="2"/>
          </rPr>
          <t xml:space="preserve">
from website of f.trade customs =vale in ll/ us #
</t>
        </r>
      </text>
    </comment>
    <comment ref="J16" authorId="3">
      <text>
        <r>
          <rPr>
            <b/>
            <sz val="8"/>
            <color indexed="81"/>
            <rFont val="Tahoma"/>
            <family val="2"/>
          </rPr>
          <t>ESCWA UN:</t>
        </r>
        <r>
          <rPr>
            <sz val="8"/>
            <color indexed="81"/>
            <rFont val="Tahoma"/>
            <family val="2"/>
          </rPr>
          <t xml:space="preserve">
from website of f.trade customs =vale in ll/ us #
</t>
        </r>
      </text>
    </comment>
    <comment ref="K16" authorId="3">
      <text>
        <r>
          <rPr>
            <b/>
            <sz val="8"/>
            <color indexed="81"/>
            <rFont val="Tahoma"/>
            <family val="2"/>
          </rPr>
          <t>ESCWA UN:</t>
        </r>
        <r>
          <rPr>
            <sz val="8"/>
            <color indexed="81"/>
            <rFont val="Tahoma"/>
            <family val="2"/>
          </rPr>
          <t xml:space="preserve">
from website of f.trade customs =vale in ll/ us #
</t>
        </r>
      </text>
    </comment>
    <comment ref="E17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F17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G17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H17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E18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F18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G18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H18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C19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D19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E19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F19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G19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H19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I19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J19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K19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C20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D20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E20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F20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G20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H20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I20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J20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K20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J21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J22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I23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as year before</t>
        </r>
      </text>
    </comment>
    <comment ref="J23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L23" authorId="4">
      <text>
        <r>
          <rPr>
            <b/>
            <sz val="8"/>
            <color indexed="81"/>
            <rFont val="Tahoma"/>
            <family val="2"/>
          </rPr>
          <t>867368:</t>
        </r>
        <r>
          <rPr>
            <sz val="8"/>
            <color indexed="81"/>
            <rFont val="Tahoma"/>
            <family val="2"/>
          </rPr>
          <t xml:space="preserve">
Exchange rates</t>
        </r>
      </text>
    </comment>
    <comment ref="J24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L24" authorId="4">
      <text>
        <r>
          <rPr>
            <b/>
            <sz val="8"/>
            <color indexed="81"/>
            <rFont val="Tahoma"/>
            <family val="2"/>
          </rPr>
          <t>867368:</t>
        </r>
        <r>
          <rPr>
            <sz val="8"/>
            <color indexed="81"/>
            <rFont val="Tahoma"/>
            <family val="2"/>
          </rPr>
          <t xml:space="preserve">
Exchange rates</t>
        </r>
      </text>
    </comment>
    <comment ref="E25" authorId="1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(q1+q2)/2of 2008
</t>
        </r>
      </text>
    </comment>
    <comment ref="E26" authorId="1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the imports rate</t>
        </r>
      </text>
    </comment>
    <comment ref="C31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D31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E31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F31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G31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H31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I31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J31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C32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D32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E32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F32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G32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H32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I32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J32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D33" authorId="1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from central bank statistical bulliten</t>
        </r>
      </text>
    </comment>
    <comment ref="E33" authorId="1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from central bank statistical bulliten</t>
        </r>
      </text>
    </comment>
    <comment ref="F33" authorId="1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from central bank statistical bulliten</t>
        </r>
      </text>
    </comment>
    <comment ref="H33" author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as the years before</t>
        </r>
      </text>
    </comment>
    <comment ref="I33" author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as the years before</t>
        </r>
      </text>
    </comment>
    <comment ref="E34" authorId="1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from central bank statistical bulliten</t>
        </r>
      </text>
    </comment>
    <comment ref="F34" authorId="1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from central bank statistical bulliten</t>
        </r>
      </text>
    </comment>
    <comment ref="H34" author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as the years before</t>
        </r>
      </text>
    </comment>
    <comment ref="I34" author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as the years before</t>
        </r>
      </text>
    </comment>
    <comment ref="H35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comtrade</t>
        </r>
      </text>
    </comment>
    <comment ref="I35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comtrade</t>
        </r>
      </text>
    </comment>
    <comment ref="J35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K35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H36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comtrade</t>
        </r>
      </text>
    </comment>
    <comment ref="I36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comtrade</t>
        </r>
      </text>
    </comment>
    <comment ref="J36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  <comment ref="K36" authorId="2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FROM COMTRADE NOTES</t>
        </r>
      </text>
    </comment>
  </commentList>
</comments>
</file>

<file path=xl/sharedStrings.xml><?xml version="1.0" encoding="utf-8"?>
<sst xmlns="http://schemas.openxmlformats.org/spreadsheetml/2006/main" count="207" uniqueCount="65">
  <si>
    <t xml:space="preserve">Bahrain </t>
  </si>
  <si>
    <t>Import</t>
  </si>
  <si>
    <t>استيراد</t>
  </si>
  <si>
    <t>البحرين</t>
  </si>
  <si>
    <t>(Dinar)</t>
  </si>
  <si>
    <t>Export</t>
  </si>
  <si>
    <t>تصدير</t>
  </si>
  <si>
    <t>(دينار)</t>
  </si>
  <si>
    <t>Eygpt</t>
  </si>
  <si>
    <t>مصر</t>
  </si>
  <si>
    <t>(Pound)</t>
  </si>
  <si>
    <t>(جنيه)</t>
  </si>
  <si>
    <t>Iraq</t>
  </si>
  <si>
    <t>العراق</t>
  </si>
  <si>
    <t>Jordan</t>
  </si>
  <si>
    <t>الأردن</t>
  </si>
  <si>
    <t>Lebanon</t>
  </si>
  <si>
    <t>لبنان</t>
  </si>
  <si>
    <t>(ليرة)</t>
  </si>
  <si>
    <t>Oman</t>
  </si>
  <si>
    <t>عمان</t>
  </si>
  <si>
    <t>(Rial)</t>
  </si>
  <si>
    <t>(ريال)</t>
  </si>
  <si>
    <t>Qatar</t>
  </si>
  <si>
    <t>قطر</t>
  </si>
  <si>
    <t>Saudi Arabia</t>
  </si>
  <si>
    <t>(Dirham)</t>
  </si>
  <si>
    <t>(درهم)</t>
  </si>
  <si>
    <t>Yemen</t>
  </si>
  <si>
    <t>اليمن</t>
  </si>
  <si>
    <t>Yemen A.R.(former)</t>
  </si>
  <si>
    <t>ج.ع. اليمنية سابقا</t>
  </si>
  <si>
    <t>Yemen Dem.(former)</t>
  </si>
  <si>
    <t>اليمن الديمقراطي سابقا</t>
  </si>
  <si>
    <t>United Arab Emirates</t>
  </si>
  <si>
    <t xml:space="preserve">الكويت </t>
  </si>
  <si>
    <t xml:space="preserve">Kuwait </t>
  </si>
  <si>
    <t>Syrian Arab Republic</t>
  </si>
  <si>
    <t>الجمهورية العربية السورية</t>
  </si>
  <si>
    <t>..</t>
  </si>
  <si>
    <t>(3) أخذ معدل التحويل لعام 2002.</t>
  </si>
  <si>
    <t>(4) أخذ معدل التحويل لعام 2003.</t>
  </si>
  <si>
    <t>السودان</t>
  </si>
  <si>
    <t>The Sudan</t>
  </si>
  <si>
    <t>Tunisia</t>
  </si>
  <si>
    <t>Libya</t>
  </si>
  <si>
    <t>ليبيا</t>
  </si>
  <si>
    <t xml:space="preserve">Morocco </t>
  </si>
  <si>
    <t>المغرب</t>
  </si>
  <si>
    <t>(2) أخذ معدل التحويل لعام 2011.</t>
  </si>
  <si>
    <t xml:space="preserve">(2) Conversion factor for 2011 was derived. </t>
  </si>
  <si>
    <t>تونس</t>
  </si>
  <si>
    <t>(dirham)</t>
  </si>
  <si>
    <r>
      <t>Trade conversion factors in national currencies per US dollar</t>
    </r>
    <r>
      <rPr>
        <b/>
        <vertAlign val="superscript"/>
        <sz val="12"/>
        <rFont val="Times New Roman"/>
        <family val="1"/>
      </rPr>
      <t>(1)</t>
    </r>
  </si>
  <si>
    <r>
      <t>معدلات التحويل التجارية للدولار الأمريكي بالعملات المحلية</t>
    </r>
    <r>
      <rPr>
        <b/>
        <vertAlign val="superscript"/>
        <sz val="12"/>
        <rFont val="Times New Roman"/>
        <family val="1"/>
      </rPr>
      <t>(1)</t>
    </r>
  </si>
  <si>
    <t>الإمارات العربية المتحدة</t>
  </si>
  <si>
    <t>المملكة العربية السعودية</t>
  </si>
  <si>
    <t>(3) Conversion factor for 2002 was derived.</t>
  </si>
  <si>
    <t>(4) Conversion factor for 2003 was derived.</t>
  </si>
  <si>
    <t>(1) أخذت معدلات التحويل التجارية من موقع النشرة الإحصائية الشهرية</t>
  </si>
  <si>
    <r>
      <t xml:space="preserve">       لشعبة الإحصاءات في الأمم المتحدة، المتاح على </t>
    </r>
    <r>
      <rPr>
        <b/>
        <u/>
        <sz val="10"/>
        <rFont val="Times New Roman"/>
        <family val="1"/>
      </rPr>
      <t>http://unstats.un.org/unsd/mbs</t>
    </r>
    <r>
      <rPr>
        <b/>
        <sz val="10"/>
        <rFont val="Times New Roman"/>
        <family val="1"/>
      </rPr>
      <t>.</t>
    </r>
  </si>
  <si>
    <t xml:space="preserve">       ومن المجموعات الإحصائية للبلدان الأعضاء في الإسكوا.</t>
  </si>
  <si>
    <t>(1)Trade conversion factors are derived from: Monthly Bulletin of Statistics,</t>
  </si>
  <si>
    <r>
      <t xml:space="preserve">     UNSD, available at: </t>
    </r>
    <r>
      <rPr>
        <b/>
        <u/>
        <sz val="10"/>
        <rFont val="Times New Roman"/>
        <family val="1"/>
      </rPr>
      <t>http://unstats.un.org/unsd/mbs</t>
    </r>
  </si>
  <si>
    <t xml:space="preserve">     and from the national statistical abstracts of ESCWA member countries.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</si>
</sst>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0"/>
    <numFmt numFmtId="166" formatCode="0.000&quot;(2)&quot;"/>
    <numFmt numFmtId="167" formatCode="0.0000&quot;(3)&quot;"/>
    <numFmt numFmtId="168" formatCode="0.00&quot;(4)&quot;"/>
  </numFmts>
  <fonts count="26">
    <font>
      <sz val="10"/>
      <name val="MS Sans Serif"/>
      <charset val="178"/>
    </font>
    <font>
      <b/>
      <sz val="12"/>
      <name val="Times New Roman"/>
      <family val="1"/>
      <charset val="178"/>
    </font>
    <font>
      <sz val="10"/>
      <name val="Times New Roman"/>
      <family val="1"/>
      <charset val="178"/>
    </font>
    <font>
      <b/>
      <sz val="10"/>
      <name val="Times New Roman"/>
      <family val="1"/>
      <charset val="178"/>
    </font>
    <font>
      <b/>
      <sz val="9"/>
      <name val="Times New Roman"/>
      <family val="1"/>
      <charset val="178"/>
    </font>
    <font>
      <sz val="9"/>
      <name val="Times New Roman"/>
      <family val="1"/>
      <charset val="178"/>
    </font>
    <font>
      <b/>
      <sz val="10"/>
      <name val="Times New Roman"/>
      <family val="1"/>
    </font>
    <font>
      <b/>
      <i/>
      <sz val="9"/>
      <name val="Times New Roman"/>
      <family val="1"/>
      <charset val="178"/>
    </font>
    <font>
      <b/>
      <i/>
      <sz val="10"/>
      <name val="Times New Roman"/>
      <family val="1"/>
      <charset val="178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name val="Times New Roman"/>
      <family val="1"/>
    </font>
    <font>
      <sz val="10"/>
      <name val="MS Sans Serif"/>
      <family val="2"/>
    </font>
    <font>
      <sz val="11"/>
      <color rgb="FFFF0000"/>
      <name val="Calibri"/>
      <family val="2"/>
      <scheme val="minor"/>
    </font>
    <font>
      <b/>
      <sz val="9"/>
      <color rgb="FFFF0000"/>
      <name val="Times New Roman"/>
      <family val="1"/>
      <charset val="178"/>
    </font>
    <font>
      <sz val="9"/>
      <color rgb="FFFF0000"/>
      <name val="Times New Roman"/>
      <family val="1"/>
      <charset val="178"/>
    </font>
    <font>
      <sz val="10"/>
      <color rgb="FFFF0000"/>
      <name val="Times New Roman"/>
      <family val="1"/>
      <charset val="178"/>
    </font>
    <font>
      <b/>
      <sz val="10"/>
      <color rgb="FFFF0000"/>
      <name val="Times New Roman"/>
      <family val="1"/>
      <charset val="178"/>
    </font>
    <font>
      <b/>
      <i/>
      <sz val="9"/>
      <color rgb="FFFF0000"/>
      <name val="Times New Roman"/>
      <family val="1"/>
      <charset val="178"/>
    </font>
    <font>
      <b/>
      <i/>
      <sz val="10"/>
      <color rgb="FFFF0000"/>
      <name val="Times New Roman"/>
      <family val="1"/>
      <charset val="178"/>
    </font>
    <font>
      <sz val="9"/>
      <color rgb="FFFF0000"/>
      <name val="Times New Roman"/>
      <family val="1"/>
    </font>
    <font>
      <sz val="10"/>
      <color rgb="FFFF0000"/>
      <name val="MS Sans Serif"/>
      <family val="2"/>
    </font>
    <font>
      <b/>
      <vertAlign val="superscript"/>
      <sz val="12"/>
      <name val="Times New Roman"/>
      <family val="1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0" borderId="4" xfId="0" applyFont="1" applyBorder="1"/>
    <xf numFmtId="0" fontId="5" fillId="0" borderId="5" xfId="0" applyFont="1" applyBorder="1"/>
    <xf numFmtId="0" fontId="2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4" fillId="0" borderId="7" xfId="0" applyFont="1" applyBorder="1"/>
    <xf numFmtId="0" fontId="5" fillId="0" borderId="8" xfId="0" applyFont="1" applyBorder="1"/>
    <xf numFmtId="0" fontId="3" fillId="0" borderId="8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right" vertical="center" wrapText="1"/>
    </xf>
    <xf numFmtId="0" fontId="5" fillId="0" borderId="9" xfId="0" applyFont="1" applyBorder="1"/>
    <xf numFmtId="0" fontId="2" fillId="0" borderId="10" xfId="0" applyFont="1" applyBorder="1" applyAlignment="1">
      <alignment horizontal="right"/>
    </xf>
    <xf numFmtId="165" fontId="5" fillId="0" borderId="0" xfId="0" applyNumberFormat="1" applyFont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7" fillId="0" borderId="4" xfId="0" applyFont="1" applyBorder="1"/>
    <xf numFmtId="0" fontId="8" fillId="0" borderId="4" xfId="0" applyFont="1" applyBorder="1"/>
    <xf numFmtId="0" fontId="8" fillId="0" borderId="10" xfId="0" applyFont="1" applyBorder="1"/>
    <xf numFmtId="0" fontId="4" fillId="0" borderId="7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165" fontId="5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 vertical="center" wrapText="1"/>
    </xf>
    <xf numFmtId="0" fontId="7" fillId="0" borderId="10" xfId="0" applyFont="1" applyBorder="1"/>
    <xf numFmtId="165" fontId="13" fillId="0" borderId="13" xfId="0" applyNumberFormat="1" applyFont="1" applyBorder="1" applyAlignment="1">
      <alignment horizontal="right"/>
    </xf>
    <xf numFmtId="165" fontId="13" fillId="0" borderId="11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14" fillId="0" borderId="0" xfId="0" applyFont="1"/>
    <xf numFmtId="2" fontId="13" fillId="0" borderId="13" xfId="0" applyNumberFormat="1" applyFont="1" applyBorder="1" applyAlignment="1">
      <alignment horizontal="right"/>
    </xf>
    <xf numFmtId="167" fontId="13" fillId="0" borderId="11" xfId="0" applyNumberFormat="1" applyFont="1" applyBorder="1" applyAlignment="1">
      <alignment horizontal="right"/>
    </xf>
    <xf numFmtId="167" fontId="13" fillId="0" borderId="13" xfId="0" applyNumberFormat="1" applyFont="1" applyBorder="1" applyAlignment="1">
      <alignment horizontal="right"/>
    </xf>
    <xf numFmtId="168" fontId="13" fillId="0" borderId="11" xfId="0" applyNumberFormat="1" applyFont="1" applyBorder="1" applyAlignment="1">
      <alignment horizontal="right"/>
    </xf>
    <xf numFmtId="168" fontId="13" fillId="0" borderId="12" xfId="0" applyNumberFormat="1" applyFont="1" applyBorder="1" applyAlignment="1">
      <alignment horizontal="right"/>
    </xf>
    <xf numFmtId="0" fontId="14" fillId="0" borderId="0" xfId="0" applyFont="1" applyBorder="1"/>
    <xf numFmtId="0" fontId="6" fillId="0" borderId="0" xfId="0" applyFont="1" applyAlignment="1">
      <alignment horizontal="right" readingOrder="2"/>
    </xf>
    <xf numFmtId="0" fontId="6" fillId="0" borderId="0" xfId="0" applyFont="1" applyBorder="1" applyAlignment="1">
      <alignment horizontal="right" readingOrder="2"/>
    </xf>
    <xf numFmtId="2" fontId="13" fillId="0" borderId="12" xfId="0" applyNumberFormat="1" applyFont="1" applyBorder="1" applyAlignment="1">
      <alignment horizontal="right"/>
    </xf>
    <xf numFmtId="0" fontId="7" fillId="0" borderId="6" xfId="0" applyFont="1" applyBorder="1"/>
    <xf numFmtId="0" fontId="5" fillId="0" borderId="14" xfId="0" applyFont="1" applyBorder="1"/>
    <xf numFmtId="0" fontId="8" fillId="0" borderId="14" xfId="0" applyFont="1" applyBorder="1" applyAlignment="1">
      <alignment horizontal="right"/>
    </xf>
    <xf numFmtId="0" fontId="6" fillId="0" borderId="0" xfId="0" applyFont="1"/>
    <xf numFmtId="0" fontId="16" fillId="0" borderId="7" xfId="0" applyFont="1" applyBorder="1"/>
    <xf numFmtId="0" fontId="17" fillId="0" borderId="8" xfId="0" applyFont="1" applyBorder="1"/>
    <xf numFmtId="165" fontId="17" fillId="0" borderId="11" xfId="0" applyNumberFormat="1" applyFont="1" applyBorder="1" applyAlignment="1">
      <alignment horizontal="right"/>
    </xf>
    <xf numFmtId="0" fontId="18" fillId="0" borderId="7" xfId="0" applyFont="1" applyBorder="1" applyAlignment="1">
      <alignment horizontal="right"/>
    </xf>
    <xf numFmtId="0" fontId="19" fillId="0" borderId="8" xfId="0" applyFont="1" applyBorder="1" applyAlignment="1">
      <alignment horizontal="right"/>
    </xf>
    <xf numFmtId="0" fontId="20" fillId="0" borderId="4" xfId="0" applyFont="1" applyBorder="1"/>
    <xf numFmtId="0" fontId="17" fillId="0" borderId="5" xfId="0" applyFont="1" applyBorder="1"/>
    <xf numFmtId="165" fontId="17" fillId="0" borderId="0" xfId="0" applyNumberFormat="1" applyFont="1" applyBorder="1" applyAlignment="1">
      <alignment horizontal="right"/>
    </xf>
    <xf numFmtId="0" fontId="18" fillId="0" borderId="4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16" fillId="0" borderId="4" xfId="0" applyFont="1" applyBorder="1"/>
    <xf numFmtId="165" fontId="22" fillId="0" borderId="0" xfId="0" applyNumberFormat="1" applyFont="1" applyBorder="1" applyAlignment="1">
      <alignment horizontal="right"/>
    </xf>
    <xf numFmtId="164" fontId="22" fillId="0" borderId="0" xfId="0" applyNumberFormat="1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0" fontId="23" fillId="0" borderId="0" xfId="0" applyFont="1"/>
    <xf numFmtId="0" fontId="18" fillId="0" borderId="0" xfId="0" applyFont="1"/>
    <xf numFmtId="0" fontId="15" fillId="0" borderId="0" xfId="0" applyFont="1"/>
    <xf numFmtId="164" fontId="13" fillId="0" borderId="11" xfId="0" applyNumberFormat="1" applyFont="1" applyBorder="1" applyAlignment="1">
      <alignment horizontal="right"/>
    </xf>
    <xf numFmtId="166" fontId="13" fillId="0" borderId="11" xfId="0" applyNumberFormat="1" applyFont="1" applyBorder="1" applyAlignment="1">
      <alignment horizontal="right"/>
    </xf>
    <xf numFmtId="164" fontId="13" fillId="0" borderId="13" xfId="0" applyNumberFormat="1" applyFont="1" applyBorder="1" applyAlignment="1">
      <alignment horizontal="right"/>
    </xf>
    <xf numFmtId="166" fontId="13" fillId="0" borderId="13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49" fontId="6" fillId="0" borderId="0" xfId="0" applyNumberFormat="1" applyFont="1"/>
    <xf numFmtId="2" fontId="13" fillId="0" borderId="0" xfId="0" applyNumberFormat="1" applyFont="1" applyBorder="1" applyAlignment="1">
      <alignment horizontal="right"/>
    </xf>
    <xf numFmtId="165" fontId="13" fillId="0" borderId="8" xfId="0" applyNumberFormat="1" applyFont="1" applyBorder="1" applyAlignment="1">
      <alignment horizontal="right"/>
    </xf>
    <xf numFmtId="165" fontId="13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4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D/Desktop/2009%20trade/egypt/part%20III%20egy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67368/Desktop/TRADE%2023/unsd%20con.rat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s"/>
      <sheetName val="exports"/>
      <sheetName val="HS"/>
      <sheetName val="Intra"/>
      <sheetName val="notes"/>
      <sheetName val="con.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E4">
            <v>0.17577163748857486</v>
          </cell>
          <cell r="F4">
            <v>0.1878428131339695</v>
          </cell>
        </row>
        <row r="5">
          <cell r="F5">
            <v>0.18694384206984224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View"/>
      <sheetName val="Sheet1"/>
      <sheetName val="Sheet2"/>
    </sheetNames>
    <sheetDataSet>
      <sheetData sheetId="0" refreshError="1"/>
      <sheetData sheetId="1" refreshError="1"/>
      <sheetData sheetId="2">
        <row r="45">
          <cell r="F45">
            <v>3.5220233333333333</v>
          </cell>
        </row>
        <row r="52">
          <cell r="F52">
            <v>3.5220233333333333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Normal="100" zoomScaleSheetLayoutView="125" workbookViewId="0">
      <pane xSplit="2" ySplit="4" topLeftCell="C5" activePane="bottomRight" state="frozen"/>
      <selection pane="topRight" activeCell="L1" sqref="L1"/>
      <selection pane="bottomLeft" activeCell="A5" sqref="A5"/>
      <selection pane="bottomRight" activeCell="H47" sqref="H47"/>
    </sheetView>
  </sheetViews>
  <sheetFormatPr defaultColWidth="9.109375" defaultRowHeight="13.2"/>
  <cols>
    <col min="1" max="1" width="16.5546875" style="3" customWidth="1"/>
    <col min="2" max="2" width="5.6640625" style="3" customWidth="1"/>
    <col min="3" max="12" width="8.109375" style="3" customWidth="1"/>
    <col min="13" max="13" width="5.109375" style="3" customWidth="1"/>
    <col min="14" max="14" width="17.109375" style="3" customWidth="1"/>
    <col min="15" max="16384" width="9.109375" style="3"/>
  </cols>
  <sheetData>
    <row r="1" spans="1:26" ht="18">
      <c r="A1" s="1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6" ht="18">
      <c r="A2" s="80" t="s">
        <v>53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26" ht="13.8" thickBot="1"/>
    <row r="4" spans="1:26" ht="13.8" thickBot="1">
      <c r="A4" s="4"/>
      <c r="B4" s="5"/>
      <c r="C4" s="36">
        <v>2005</v>
      </c>
      <c r="D4" s="36">
        <v>2006</v>
      </c>
      <c r="E4" s="36">
        <v>2007</v>
      </c>
      <c r="F4" s="36">
        <v>2008</v>
      </c>
      <c r="G4" s="36">
        <v>2009</v>
      </c>
      <c r="H4" s="36">
        <v>2010</v>
      </c>
      <c r="I4" s="36">
        <v>2011</v>
      </c>
      <c r="J4" s="36">
        <v>2012</v>
      </c>
      <c r="K4" s="36">
        <v>2013</v>
      </c>
      <c r="L4" s="36">
        <v>2014</v>
      </c>
      <c r="M4" s="4"/>
      <c r="N4" s="5"/>
    </row>
    <row r="5" spans="1:26">
      <c r="A5" s="6" t="s">
        <v>0</v>
      </c>
      <c r="B5" s="7" t="s">
        <v>1</v>
      </c>
      <c r="C5" s="34">
        <v>0.37600063168106124</v>
      </c>
      <c r="D5" s="34">
        <v>0.37600063168106124</v>
      </c>
      <c r="E5" s="34">
        <v>0.37600063168106124</v>
      </c>
      <c r="F5" s="34">
        <v>0.37600063168106124</v>
      </c>
      <c r="G5" s="34">
        <v>0.37600063168106124</v>
      </c>
      <c r="H5" s="34">
        <v>0.37600063168106124</v>
      </c>
      <c r="I5" s="34">
        <v>2.6490066225165565</v>
      </c>
      <c r="J5" s="34">
        <v>0.37600002012235728</v>
      </c>
      <c r="K5" s="34">
        <v>0.37749999999999762</v>
      </c>
      <c r="L5" s="34">
        <v>0.37750000000000072</v>
      </c>
      <c r="M5" s="8" t="s">
        <v>2</v>
      </c>
      <c r="N5" s="9" t="s">
        <v>3</v>
      </c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>
      <c r="A6" s="22" t="s">
        <v>4</v>
      </c>
      <c r="B6" s="7" t="s">
        <v>5</v>
      </c>
      <c r="C6" s="32">
        <v>0.37600063168106124</v>
      </c>
      <c r="D6" s="32">
        <v>0.37600063168106124</v>
      </c>
      <c r="E6" s="32">
        <v>0.37600063168106124</v>
      </c>
      <c r="F6" s="32">
        <v>0.37600063168106124</v>
      </c>
      <c r="G6" s="32">
        <v>0.37600063168106124</v>
      </c>
      <c r="H6" s="32">
        <v>0.37600063168106124</v>
      </c>
      <c r="I6" s="32">
        <v>2.6490066225165565</v>
      </c>
      <c r="J6" s="32">
        <v>0.37599999999999939</v>
      </c>
      <c r="K6" s="32">
        <v>0.37749999999999984</v>
      </c>
      <c r="L6" s="32">
        <v>0.37750000000000034</v>
      </c>
      <c r="M6" s="10" t="s">
        <v>6</v>
      </c>
      <c r="N6" s="27" t="s">
        <v>7</v>
      </c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>
      <c r="A7" s="11" t="s">
        <v>8</v>
      </c>
      <c r="B7" s="12" t="s">
        <v>1</v>
      </c>
      <c r="C7" s="34">
        <v>5.7889354147772227</v>
      </c>
      <c r="D7" s="34">
        <v>5.7383320581484316</v>
      </c>
      <c r="E7" s="34">
        <f>1/'[1]con. rates'!$E$4</f>
        <v>5.6891999999999996</v>
      </c>
      <c r="F7" s="34">
        <f>1/'[1]con. rates'!$F$4</f>
        <v>5.3235999999999999</v>
      </c>
      <c r="G7" s="34">
        <v>5.5854999999999997</v>
      </c>
      <c r="H7" s="34">
        <v>5.6807000000000007</v>
      </c>
      <c r="I7" s="34">
        <v>5.932359239946134</v>
      </c>
      <c r="J7" s="34">
        <v>6.0683293889192305</v>
      </c>
      <c r="K7" s="34">
        <v>6.0683293889192305</v>
      </c>
      <c r="L7" s="34">
        <v>7.0765398550724639</v>
      </c>
      <c r="M7" s="8" t="s">
        <v>2</v>
      </c>
      <c r="N7" s="13" t="s">
        <v>9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>
      <c r="A8" s="22" t="s">
        <v>10</v>
      </c>
      <c r="B8" s="7" t="s">
        <v>5</v>
      </c>
      <c r="C8" s="34">
        <v>5.7884886256198502</v>
      </c>
      <c r="D8" s="34">
        <v>5.7380027924946928</v>
      </c>
      <c r="E8" s="34">
        <f>1/'[1]con. rates'!$F$5</f>
        <v>5.3491999999999997</v>
      </c>
      <c r="F8" s="34">
        <f>1/'[1]con. rates'!$F$5</f>
        <v>5.3491999999999997</v>
      </c>
      <c r="G8" s="34">
        <v>5.6134000000000004</v>
      </c>
      <c r="H8" s="34">
        <v>5.7096</v>
      </c>
      <c r="I8" s="34">
        <v>5.9322888550089283</v>
      </c>
      <c r="J8" s="34">
        <v>6.0683293889192305</v>
      </c>
      <c r="K8" s="34">
        <v>6.0683293889192305</v>
      </c>
      <c r="L8" s="34">
        <v>7.0765398550724639</v>
      </c>
      <c r="M8" s="8" t="s">
        <v>6</v>
      </c>
      <c r="N8" s="27" t="s">
        <v>11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>
      <c r="A9" s="11" t="s">
        <v>12</v>
      </c>
      <c r="B9" s="12" t="s">
        <v>1</v>
      </c>
      <c r="C9" s="33" t="s">
        <v>39</v>
      </c>
      <c r="D9" s="33" t="s">
        <v>39</v>
      </c>
      <c r="E9" s="33" t="s">
        <v>39</v>
      </c>
      <c r="F9" s="33" t="s">
        <v>39</v>
      </c>
      <c r="G9" s="33" t="s">
        <v>39</v>
      </c>
      <c r="H9" s="33">
        <v>1181.8490731371294</v>
      </c>
      <c r="I9" s="33">
        <v>1194.2571864665313</v>
      </c>
      <c r="J9" s="33">
        <v>1169.56852621588</v>
      </c>
      <c r="K9" s="33" t="s">
        <v>39</v>
      </c>
      <c r="L9" s="33" t="s">
        <v>39</v>
      </c>
      <c r="M9" s="14" t="s">
        <v>2</v>
      </c>
      <c r="N9" s="13" t="s">
        <v>13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>
      <c r="A10" s="22" t="s">
        <v>4</v>
      </c>
      <c r="B10" s="7" t="s">
        <v>5</v>
      </c>
      <c r="C10" s="34" t="s">
        <v>39</v>
      </c>
      <c r="D10" s="34" t="s">
        <v>39</v>
      </c>
      <c r="E10" s="34">
        <v>1267.0000920812545</v>
      </c>
      <c r="F10" s="34">
        <v>1200.0002704118992</v>
      </c>
      <c r="G10" s="34">
        <v>1170.0993833703822</v>
      </c>
      <c r="H10" s="34">
        <v>1170.1152515309836</v>
      </c>
      <c r="I10" s="34">
        <v>1170.0574076098906</v>
      </c>
      <c r="J10" s="34">
        <v>1169.9987287202769</v>
      </c>
      <c r="K10" s="34" t="s">
        <v>39</v>
      </c>
      <c r="L10" s="34" t="s">
        <v>39</v>
      </c>
      <c r="M10" s="8" t="s">
        <v>6</v>
      </c>
      <c r="N10" s="27" t="s">
        <v>7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>
      <c r="A11" s="11" t="s">
        <v>14</v>
      </c>
      <c r="B11" s="12" t="s">
        <v>1</v>
      </c>
      <c r="C11" s="33">
        <v>0.7089986103627236</v>
      </c>
      <c r="D11" s="33">
        <v>0.70899861036272371</v>
      </c>
      <c r="E11" s="33">
        <v>0.70899861036272371</v>
      </c>
      <c r="F11" s="33">
        <f>1/1.40908</f>
        <v>0.70968291367417036</v>
      </c>
      <c r="G11" s="33">
        <v>0.71</v>
      </c>
      <c r="H11" s="33">
        <v>0.71</v>
      </c>
      <c r="I11" s="33">
        <v>0.71000035500017755</v>
      </c>
      <c r="J11" s="33">
        <v>0.71000035500017755</v>
      </c>
      <c r="K11" s="33">
        <v>0.71000035500017755</v>
      </c>
      <c r="L11" s="33">
        <v>0.71000035500017755</v>
      </c>
      <c r="M11" s="14" t="s">
        <v>2</v>
      </c>
      <c r="N11" s="13" t="s">
        <v>15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>
      <c r="A12" s="22" t="s">
        <v>4</v>
      </c>
      <c r="B12" s="7" t="s">
        <v>5</v>
      </c>
      <c r="C12" s="34">
        <v>0.7089986103627236</v>
      </c>
      <c r="D12" s="34">
        <v>0.7089986103627236</v>
      </c>
      <c r="E12" s="34">
        <v>0.7089986103627236</v>
      </c>
      <c r="F12" s="34">
        <f>1/1.40903</f>
        <v>0.7097080970596793</v>
      </c>
      <c r="G12" s="34">
        <v>0.71</v>
      </c>
      <c r="H12" s="34">
        <v>0.71</v>
      </c>
      <c r="I12" s="34">
        <v>0.71000035500017755</v>
      </c>
      <c r="J12" s="34">
        <v>0.71000035500017755</v>
      </c>
      <c r="K12" s="34">
        <v>0.71000035500017755</v>
      </c>
      <c r="L12" s="34">
        <v>0.71000035500017755</v>
      </c>
      <c r="M12" s="8" t="s">
        <v>6</v>
      </c>
      <c r="N12" s="27" t="s">
        <v>7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>
      <c r="A13" s="11" t="s">
        <v>36</v>
      </c>
      <c r="B13" s="12" t="s">
        <v>1</v>
      </c>
      <c r="C13" s="33">
        <v>0.29199723186624188</v>
      </c>
      <c r="D13" s="33">
        <v>0.29004843808916086</v>
      </c>
      <c r="E13" s="33">
        <v>0.28374106924984538</v>
      </c>
      <c r="F13" s="33">
        <v>0.26887141224709282</v>
      </c>
      <c r="G13" s="33">
        <v>0.28779959938295768</v>
      </c>
      <c r="H13" s="33">
        <v>0.28665533422578693</v>
      </c>
      <c r="I13" s="33">
        <v>0.27593799999999996</v>
      </c>
      <c r="J13" s="33">
        <v>0.27988399999999997</v>
      </c>
      <c r="K13" s="33">
        <f>1/[2]Sheet2!$F$45</f>
        <v>0.28392770443504539</v>
      </c>
      <c r="L13" s="33">
        <v>0.28392770443504539</v>
      </c>
      <c r="M13" s="14" t="s">
        <v>2</v>
      </c>
      <c r="N13" s="13" t="s">
        <v>35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>
      <c r="A14" s="22" t="s">
        <v>4</v>
      </c>
      <c r="B14" s="7" t="s">
        <v>5</v>
      </c>
      <c r="C14" s="34">
        <v>0.29199723186624188</v>
      </c>
      <c r="D14" s="34">
        <v>0.29014942695488177</v>
      </c>
      <c r="E14" s="34">
        <v>0.28340012129525194</v>
      </c>
      <c r="F14" s="34">
        <v>0.26824322149379287</v>
      </c>
      <c r="G14" s="34">
        <v>0.2875529816368666</v>
      </c>
      <c r="H14" s="34">
        <v>0.28620574185959319</v>
      </c>
      <c r="I14" s="34">
        <v>0.27593799999999996</v>
      </c>
      <c r="J14" s="34">
        <v>0.27988399999999997</v>
      </c>
      <c r="K14" s="34">
        <f>1/[2]Sheet2!$F$52</f>
        <v>0.28392770443504539</v>
      </c>
      <c r="L14" s="34">
        <v>0.28392770443504539</v>
      </c>
      <c r="M14" s="8" t="s">
        <v>6</v>
      </c>
      <c r="N14" s="27" t="s">
        <v>7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>
      <c r="A15" s="11" t="s">
        <v>16</v>
      </c>
      <c r="B15" s="12" t="s">
        <v>1</v>
      </c>
      <c r="C15" s="35">
        <v>1508</v>
      </c>
      <c r="D15" s="35">
        <v>1508</v>
      </c>
      <c r="E15" s="35">
        <v>1508</v>
      </c>
      <c r="F15" s="35">
        <v>1508</v>
      </c>
      <c r="G15" s="35">
        <v>1508</v>
      </c>
      <c r="H15" s="35">
        <v>1508</v>
      </c>
      <c r="I15" s="35">
        <v>1508</v>
      </c>
      <c r="J15" s="35">
        <v>1508</v>
      </c>
      <c r="K15" s="35">
        <v>1508</v>
      </c>
      <c r="L15" s="35">
        <v>1508</v>
      </c>
      <c r="M15" s="14" t="s">
        <v>2</v>
      </c>
      <c r="N15" s="13" t="s">
        <v>17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>
      <c r="A16" s="22" t="s">
        <v>10</v>
      </c>
      <c r="B16" s="7" t="s">
        <v>5</v>
      </c>
      <c r="C16" s="40">
        <v>1508</v>
      </c>
      <c r="D16" s="40">
        <v>1508</v>
      </c>
      <c r="E16" s="40">
        <v>1508</v>
      </c>
      <c r="F16" s="40">
        <v>1508</v>
      </c>
      <c r="G16" s="40">
        <v>1508</v>
      </c>
      <c r="H16" s="40">
        <v>1508</v>
      </c>
      <c r="I16" s="40">
        <v>1508</v>
      </c>
      <c r="J16" s="40">
        <v>1508</v>
      </c>
      <c r="K16" s="40">
        <v>1508</v>
      </c>
      <c r="L16" s="77">
        <v>1508</v>
      </c>
      <c r="M16" s="8" t="s">
        <v>6</v>
      </c>
      <c r="N16" s="27" t="s">
        <v>18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>
      <c r="A17" s="53" t="s">
        <v>45</v>
      </c>
      <c r="B17" s="54" t="s">
        <v>1</v>
      </c>
      <c r="C17" s="55" t="s">
        <v>39</v>
      </c>
      <c r="D17" s="55" t="s">
        <v>39</v>
      </c>
      <c r="E17" s="55">
        <v>1.258879823555404</v>
      </c>
      <c r="F17" s="55">
        <v>1.2280818098978483</v>
      </c>
      <c r="G17" s="55">
        <v>1.2489384023579957</v>
      </c>
      <c r="H17" s="55">
        <v>1.2660327218817298</v>
      </c>
      <c r="I17" s="33" t="s">
        <v>39</v>
      </c>
      <c r="J17" s="33" t="s">
        <v>39</v>
      </c>
      <c r="K17" s="33" t="s">
        <v>39</v>
      </c>
      <c r="L17" s="33" t="s">
        <v>39</v>
      </c>
      <c r="M17" s="56" t="s">
        <v>2</v>
      </c>
      <c r="N17" s="57" t="s">
        <v>46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>
      <c r="A18" s="58" t="s">
        <v>4</v>
      </c>
      <c r="B18" s="59" t="s">
        <v>5</v>
      </c>
      <c r="C18" s="60" t="s">
        <v>39</v>
      </c>
      <c r="D18" s="60" t="s">
        <v>39</v>
      </c>
      <c r="E18" s="60">
        <v>1.2605428653904089</v>
      </c>
      <c r="F18" s="60">
        <v>1.2245357784863757</v>
      </c>
      <c r="G18" s="60">
        <v>1.2500531272579085</v>
      </c>
      <c r="H18" s="60">
        <v>1.2677227642441331</v>
      </c>
      <c r="I18" s="32" t="s">
        <v>39</v>
      </c>
      <c r="J18" s="32" t="s">
        <v>39</v>
      </c>
      <c r="K18" s="32" t="s">
        <v>39</v>
      </c>
      <c r="L18" s="32" t="s">
        <v>39</v>
      </c>
      <c r="M18" s="61" t="s">
        <v>6</v>
      </c>
      <c r="N18" s="62" t="s">
        <v>7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>
      <c r="A19" s="53" t="s">
        <v>47</v>
      </c>
      <c r="B19" s="54" t="s">
        <v>1</v>
      </c>
      <c r="C19" s="55">
        <f>1/0.11284</f>
        <v>8.8621056362991855</v>
      </c>
      <c r="D19" s="55">
        <f>1/0.113876</f>
        <v>8.7814816115775045</v>
      </c>
      <c r="E19" s="55">
        <f>1/0.122552</f>
        <v>8.1598015536262167</v>
      </c>
      <c r="F19" s="55">
        <v>8.4206980758704901</v>
      </c>
      <c r="G19" s="55">
        <v>7.7026766801463511</v>
      </c>
      <c r="H19" s="55">
        <v>8.1598015536262167</v>
      </c>
      <c r="I19" s="55">
        <v>8.0820489610526067</v>
      </c>
      <c r="J19" s="55">
        <v>8.6208382903153495</v>
      </c>
      <c r="K19" s="55">
        <v>8.4049505158538373</v>
      </c>
      <c r="L19" s="55">
        <v>8.4073177293516288</v>
      </c>
      <c r="M19" s="56" t="s">
        <v>2</v>
      </c>
      <c r="N19" s="57" t="s">
        <v>48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>
      <c r="A20" s="58" t="s">
        <v>52</v>
      </c>
      <c r="B20" s="59" t="s">
        <v>5</v>
      </c>
      <c r="C20" s="60">
        <f>1/0.112676</f>
        <v>8.8750044375022181</v>
      </c>
      <c r="D20" s="60">
        <f>1/0.113808</f>
        <v>8.7867285252354836</v>
      </c>
      <c r="E20" s="60">
        <f>1/0.122264</f>
        <v>8.1790224432375851</v>
      </c>
      <c r="F20" s="60">
        <v>8.4202017480338824</v>
      </c>
      <c r="G20" s="60">
        <v>7.66977036707521</v>
      </c>
      <c r="H20" s="60">
        <v>8.1790224432375851</v>
      </c>
      <c r="I20" s="60">
        <v>8.0828982039800188</v>
      </c>
      <c r="J20" s="60">
        <v>8.6215815429182339</v>
      </c>
      <c r="K20" s="60">
        <v>8.4063636172582648</v>
      </c>
      <c r="L20" s="60">
        <v>8.4079539244124941</v>
      </c>
      <c r="M20" s="61" t="s">
        <v>6</v>
      </c>
      <c r="N20" s="62" t="s">
        <v>27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>
      <c r="A21" s="11" t="s">
        <v>19</v>
      </c>
      <c r="B21" s="12" t="s">
        <v>1</v>
      </c>
      <c r="C21" s="33">
        <v>0.38450003460500315</v>
      </c>
      <c r="D21" s="33">
        <v>0.38450003460500315</v>
      </c>
      <c r="E21" s="33">
        <v>0.38450003460500315</v>
      </c>
      <c r="F21" s="33">
        <v>0.38449954180471263</v>
      </c>
      <c r="G21" s="33">
        <v>0.38449954180471263</v>
      </c>
      <c r="H21" s="33">
        <v>0.38449855620792145</v>
      </c>
      <c r="I21" s="33">
        <v>0.38449855620792145</v>
      </c>
      <c r="J21" s="33">
        <v>0.38450003460500315</v>
      </c>
      <c r="K21" s="33">
        <v>0.38450003460500315</v>
      </c>
      <c r="L21" s="78">
        <v>0.38450003460500315</v>
      </c>
      <c r="M21" s="14" t="s">
        <v>2</v>
      </c>
      <c r="N21" s="13" t="s">
        <v>20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>
      <c r="A22" s="22" t="s">
        <v>21</v>
      </c>
      <c r="B22" s="7" t="s">
        <v>5</v>
      </c>
      <c r="C22" s="32">
        <v>0.38450003460500315</v>
      </c>
      <c r="D22" s="32">
        <v>0.38450003460500315</v>
      </c>
      <c r="E22" s="32">
        <v>0.38450003460500315</v>
      </c>
      <c r="F22" s="32">
        <v>0.38449954180471263</v>
      </c>
      <c r="G22" s="32">
        <v>0.38449954180471263</v>
      </c>
      <c r="H22" s="32">
        <v>0.38449855620792145</v>
      </c>
      <c r="I22" s="32">
        <v>0.38449855620792145</v>
      </c>
      <c r="J22" s="32">
        <v>0.38450003460500315</v>
      </c>
      <c r="K22" s="32">
        <v>0.38450003460500315</v>
      </c>
      <c r="L22" s="79">
        <v>0.38450003460500315</v>
      </c>
      <c r="M22" s="8" t="s">
        <v>6</v>
      </c>
      <c r="N22" s="27" t="s">
        <v>22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>
      <c r="A23" s="11" t="s">
        <v>23</v>
      </c>
      <c r="B23" s="12" t="s">
        <v>1</v>
      </c>
      <c r="C23" s="34">
        <v>3.6399373930768393</v>
      </c>
      <c r="D23" s="34">
        <v>3.6399373930768393</v>
      </c>
      <c r="E23" s="34">
        <v>3.6399373930768393</v>
      </c>
      <c r="F23" s="34">
        <v>3.6399373930768393</v>
      </c>
      <c r="G23" s="34">
        <v>3.6399373930768393</v>
      </c>
      <c r="H23" s="34">
        <v>3.6399373930768393</v>
      </c>
      <c r="I23" s="34">
        <v>3.6399373930768393</v>
      </c>
      <c r="J23" s="34">
        <v>3.64000364000364</v>
      </c>
      <c r="K23" s="34">
        <v>3.64000364000364</v>
      </c>
      <c r="L23" s="34">
        <v>3.64000364000364</v>
      </c>
      <c r="M23" s="14" t="s">
        <v>2</v>
      </c>
      <c r="N23" s="13" t="s">
        <v>24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>
      <c r="A24" s="22" t="s">
        <v>21</v>
      </c>
      <c r="B24" s="7" t="s">
        <v>5</v>
      </c>
      <c r="C24" s="32">
        <v>3.6399373930768393</v>
      </c>
      <c r="D24" s="34">
        <v>3.6399373930768393</v>
      </c>
      <c r="E24" s="34">
        <v>3.6399373930768393</v>
      </c>
      <c r="F24" s="34">
        <v>3.6399373930768393</v>
      </c>
      <c r="G24" s="34">
        <v>3.6399373930768393</v>
      </c>
      <c r="H24" s="34">
        <v>3.6399373930768393</v>
      </c>
      <c r="I24" s="34">
        <v>3.6399373930768393</v>
      </c>
      <c r="J24" s="34">
        <v>3.64000364000364</v>
      </c>
      <c r="K24" s="34">
        <v>3.64000364000364</v>
      </c>
      <c r="L24" s="34">
        <v>3.64000364000364</v>
      </c>
      <c r="M24" s="8" t="s">
        <v>6</v>
      </c>
      <c r="N24" s="27" t="s">
        <v>22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>
      <c r="A25" s="11" t="s">
        <v>25</v>
      </c>
      <c r="B25" s="12" t="s">
        <v>1</v>
      </c>
      <c r="C25" s="33">
        <v>3.747751349190485</v>
      </c>
      <c r="D25" s="33">
        <v>3.7450378248820315</v>
      </c>
      <c r="E25" s="33">
        <v>3.7466748260918434</v>
      </c>
      <c r="F25" s="33">
        <v>3.7499531255859297</v>
      </c>
      <c r="G25" s="33">
        <v>3.7499531255859297</v>
      </c>
      <c r="H25" s="33">
        <v>3.7499531255859297</v>
      </c>
      <c r="I25" s="33">
        <v>3.7499531255859297</v>
      </c>
      <c r="J25" s="33">
        <v>3.7499531255859297</v>
      </c>
      <c r="K25" s="33">
        <v>3.7499531255859297</v>
      </c>
      <c r="L25" s="33">
        <v>3.7499531255859297</v>
      </c>
      <c r="M25" s="14" t="s">
        <v>2</v>
      </c>
      <c r="N25" s="13" t="s">
        <v>56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>
      <c r="A26" s="49" t="s">
        <v>21</v>
      </c>
      <c r="B26" s="50" t="s">
        <v>5</v>
      </c>
      <c r="C26" s="32">
        <v>3.7465672077958567</v>
      </c>
      <c r="D26" s="32">
        <v>3.7450378248820315</v>
      </c>
      <c r="E26" s="32">
        <v>3.7466748260918434</v>
      </c>
      <c r="F26" s="32">
        <v>3.7499531255859297</v>
      </c>
      <c r="G26" s="34">
        <v>3.7499531255859297</v>
      </c>
      <c r="H26" s="34">
        <v>3.7499531255859297</v>
      </c>
      <c r="I26" s="34">
        <v>3.7499531255859297</v>
      </c>
      <c r="J26" s="34">
        <v>3.7499531255859297</v>
      </c>
      <c r="K26" s="34">
        <v>3.7499531255859297</v>
      </c>
      <c r="L26" s="34">
        <v>3.7499531255859297</v>
      </c>
      <c r="M26" s="8" t="s">
        <v>6</v>
      </c>
      <c r="N26" s="27" t="s">
        <v>22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>
      <c r="A27" s="11" t="s">
        <v>43</v>
      </c>
      <c r="B27" s="12" t="s">
        <v>1</v>
      </c>
      <c r="C27" s="33" t="s">
        <v>39</v>
      </c>
      <c r="D27" s="33" t="s">
        <v>39</v>
      </c>
      <c r="E27" s="33" t="s">
        <v>39</v>
      </c>
      <c r="F27" s="33" t="s">
        <v>39</v>
      </c>
      <c r="G27" s="33" t="s">
        <v>39</v>
      </c>
      <c r="H27" s="33" t="s">
        <v>39</v>
      </c>
      <c r="I27" s="33" t="s">
        <v>39</v>
      </c>
      <c r="J27" s="33" t="s">
        <v>39</v>
      </c>
      <c r="K27" s="33" t="s">
        <v>39</v>
      </c>
      <c r="L27" s="33" t="s">
        <v>39</v>
      </c>
      <c r="M27" s="14" t="s">
        <v>2</v>
      </c>
      <c r="N27" s="13" t="s">
        <v>42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>
      <c r="A28" s="49" t="s">
        <v>4</v>
      </c>
      <c r="B28" s="50" t="s">
        <v>5</v>
      </c>
      <c r="C28" s="32" t="s">
        <v>39</v>
      </c>
      <c r="D28" s="32" t="s">
        <v>39</v>
      </c>
      <c r="E28" s="32" t="s">
        <v>39</v>
      </c>
      <c r="F28" s="32" t="s">
        <v>39</v>
      </c>
      <c r="G28" s="32" t="s">
        <v>39</v>
      </c>
      <c r="H28" s="32" t="s">
        <v>39</v>
      </c>
      <c r="I28" s="32" t="s">
        <v>39</v>
      </c>
      <c r="J28" s="32" t="s">
        <v>39</v>
      </c>
      <c r="K28" s="32" t="s">
        <v>39</v>
      </c>
      <c r="L28" s="32" t="s">
        <v>39</v>
      </c>
      <c r="M28" s="10" t="s">
        <v>6</v>
      </c>
      <c r="N28" s="51" t="s">
        <v>7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>
      <c r="A29" s="6" t="s">
        <v>37</v>
      </c>
      <c r="B29" s="7" t="s">
        <v>1</v>
      </c>
      <c r="C29" s="33">
        <v>50</v>
      </c>
      <c r="D29" s="33">
        <v>50</v>
      </c>
      <c r="E29" s="70">
        <v>50</v>
      </c>
      <c r="F29" s="70">
        <v>46.65</v>
      </c>
      <c r="G29" s="70">
        <v>46.81</v>
      </c>
      <c r="H29" s="70">
        <v>46.7</v>
      </c>
      <c r="I29" s="70">
        <v>48.56</v>
      </c>
      <c r="J29" s="71">
        <v>48.56</v>
      </c>
      <c r="K29" s="74" t="s">
        <v>39</v>
      </c>
      <c r="L29" s="74" t="s">
        <v>39</v>
      </c>
      <c r="M29" s="8" t="s">
        <v>2</v>
      </c>
      <c r="N29" s="9" t="s">
        <v>38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>
      <c r="A30" s="49" t="s">
        <v>10</v>
      </c>
      <c r="B30" s="50" t="s">
        <v>5</v>
      </c>
      <c r="C30" s="32">
        <v>50</v>
      </c>
      <c r="D30" s="32">
        <v>50</v>
      </c>
      <c r="E30" s="72">
        <v>50</v>
      </c>
      <c r="F30" s="72">
        <v>46.47</v>
      </c>
      <c r="G30" s="72">
        <v>46.61</v>
      </c>
      <c r="H30" s="72">
        <v>46.5</v>
      </c>
      <c r="I30" s="72">
        <v>48.1</v>
      </c>
      <c r="J30" s="73">
        <v>48.1</v>
      </c>
      <c r="K30" s="73" t="s">
        <v>39</v>
      </c>
      <c r="L30" s="73" t="s">
        <v>39</v>
      </c>
      <c r="M30" s="10" t="s">
        <v>6</v>
      </c>
      <c r="N30" s="51" t="s">
        <v>18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s="68" customFormat="1">
      <c r="A31" s="63" t="s">
        <v>44</v>
      </c>
      <c r="B31" s="59" t="s">
        <v>1</v>
      </c>
      <c r="C31" s="64">
        <f>1/0.77051</f>
        <v>1.2978416892707427</v>
      </c>
      <c r="D31" s="64">
        <f>1/0.752048</f>
        <v>1.3297023594238664</v>
      </c>
      <c r="E31" s="65">
        <v>1.2792287785539853</v>
      </c>
      <c r="F31" s="65">
        <v>1.2286355633478352</v>
      </c>
      <c r="G31" s="65">
        <v>1.3458261892393122</v>
      </c>
      <c r="H31" s="65">
        <v>1.4320636179941657</v>
      </c>
      <c r="I31" s="65">
        <v>1.4066913494108777</v>
      </c>
      <c r="J31" s="65">
        <v>1.5618654921438164</v>
      </c>
      <c r="K31" s="65">
        <v>1.6247745625294492</v>
      </c>
      <c r="L31" s="65" t="s">
        <v>39</v>
      </c>
      <c r="M31" s="61" t="s">
        <v>2</v>
      </c>
      <c r="N31" s="66" t="s">
        <v>51</v>
      </c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1:26" s="68" customFormat="1">
      <c r="A32" s="58" t="s">
        <v>4</v>
      </c>
      <c r="B32" s="59" t="s">
        <v>5</v>
      </c>
      <c r="C32" s="64">
        <f>1/0.771153</f>
        <v>1.2967595276164394</v>
      </c>
      <c r="D32" s="64">
        <f>1/0.751659</f>
        <v>1.3303905095262614</v>
      </c>
      <c r="E32" s="65">
        <v>1.2798591131088288</v>
      </c>
      <c r="F32" s="65">
        <v>1.2234990114127986</v>
      </c>
      <c r="G32" s="65">
        <v>1.3478033501000068</v>
      </c>
      <c r="H32" s="65">
        <v>1.4317683627871949</v>
      </c>
      <c r="I32" s="65">
        <v>1.4059477212399334</v>
      </c>
      <c r="J32" s="65">
        <v>1.560939060939061</v>
      </c>
      <c r="K32" s="65">
        <v>1.6236929271936091</v>
      </c>
      <c r="L32" s="65" t="s">
        <v>39</v>
      </c>
      <c r="M32" s="61" t="s">
        <v>6</v>
      </c>
      <c r="N32" s="62" t="s">
        <v>7</v>
      </c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26">
      <c r="A33" s="11" t="s">
        <v>34</v>
      </c>
      <c r="B33" s="12" t="s">
        <v>1</v>
      </c>
      <c r="C33" s="41">
        <v>3.6726000000000001</v>
      </c>
      <c r="D33" s="33">
        <v>3.6724999999999999</v>
      </c>
      <c r="E33" s="33">
        <v>3.6724999999999999</v>
      </c>
      <c r="F33" s="33">
        <v>3.6724999999999999</v>
      </c>
      <c r="G33" s="33">
        <v>3.6724999999999999</v>
      </c>
      <c r="H33" s="33">
        <v>3.6724999999999999</v>
      </c>
      <c r="I33" s="33">
        <v>3.6724999999999999</v>
      </c>
      <c r="J33" s="33">
        <v>3.6724999999999999</v>
      </c>
      <c r="K33" s="33">
        <v>3.6724999999999999</v>
      </c>
      <c r="L33" s="33">
        <v>3.6724999999999999</v>
      </c>
      <c r="M33" s="14" t="s">
        <v>2</v>
      </c>
      <c r="N33" s="15" t="s">
        <v>55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>
      <c r="A34" s="22" t="s">
        <v>26</v>
      </c>
      <c r="B34" s="7" t="s">
        <v>5</v>
      </c>
      <c r="C34" s="42">
        <v>3.6726000000000001</v>
      </c>
      <c r="D34" s="32">
        <v>3.6724999999999999</v>
      </c>
      <c r="E34" s="32">
        <v>3.6724999999999999</v>
      </c>
      <c r="F34" s="32">
        <v>3.6724999999999999</v>
      </c>
      <c r="G34" s="34">
        <v>3.6724999999999999</v>
      </c>
      <c r="H34" s="34">
        <v>3.6724999999999999</v>
      </c>
      <c r="I34" s="34">
        <v>3.6724999999999999</v>
      </c>
      <c r="J34" s="34">
        <v>3.6724999999999999</v>
      </c>
      <c r="K34" s="34">
        <v>3.6724999999999999</v>
      </c>
      <c r="L34" s="34">
        <v>3.6724999999999999</v>
      </c>
      <c r="M34" s="8" t="s">
        <v>6</v>
      </c>
      <c r="N34" s="27" t="s">
        <v>27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>
      <c r="A35" s="11" t="s">
        <v>28</v>
      </c>
      <c r="B35" s="12" t="s">
        <v>1</v>
      </c>
      <c r="C35" s="43">
        <v>183.48623853211009</v>
      </c>
      <c r="D35" s="35">
        <v>197.05</v>
      </c>
      <c r="E35" s="35">
        <v>198.88623707239458</v>
      </c>
      <c r="F35" s="35">
        <v>200.08</v>
      </c>
      <c r="G35" s="35">
        <v>207.32</v>
      </c>
      <c r="H35" s="35">
        <v>218.53146853146853</v>
      </c>
      <c r="I35" s="35">
        <v>213.81227282446014</v>
      </c>
      <c r="J35" s="35">
        <v>214.27040925648168</v>
      </c>
      <c r="K35" s="35">
        <v>214.86892995272882</v>
      </c>
      <c r="L35" s="35">
        <v>214.86892995272882</v>
      </c>
      <c r="M35" s="14" t="s">
        <v>2</v>
      </c>
      <c r="N35" s="13" t="s">
        <v>29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13.8" thickBot="1">
      <c r="A36" s="31" t="s">
        <v>21</v>
      </c>
      <c r="B36" s="17" t="s">
        <v>5</v>
      </c>
      <c r="C36" s="44">
        <v>183.48623853211009</v>
      </c>
      <c r="D36" s="48">
        <v>197.05</v>
      </c>
      <c r="E36" s="48">
        <v>198.96538002387584</v>
      </c>
      <c r="F36" s="48">
        <v>200.08</v>
      </c>
      <c r="G36" s="48">
        <v>207.32</v>
      </c>
      <c r="H36" s="48">
        <v>219.68365553602814</v>
      </c>
      <c r="I36" s="48">
        <v>213.81227282446014</v>
      </c>
      <c r="J36" s="48">
        <v>214.36227224008576</v>
      </c>
      <c r="K36" s="48">
        <v>214.86892995272882</v>
      </c>
      <c r="L36" s="48">
        <v>214.86892995272882</v>
      </c>
      <c r="M36" s="18" t="s">
        <v>6</v>
      </c>
      <c r="N36" s="26" t="s">
        <v>22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idden="1">
      <c r="A37" s="29" t="s">
        <v>30</v>
      </c>
      <c r="B37" s="7" t="s">
        <v>1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8" t="s">
        <v>2</v>
      </c>
      <c r="N37" s="30" t="s">
        <v>31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idden="1">
      <c r="A38" s="23" t="s">
        <v>21</v>
      </c>
      <c r="B38" s="7" t="s">
        <v>5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8" t="s">
        <v>6</v>
      </c>
      <c r="N38" s="27" t="s">
        <v>22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25.5" hidden="1" customHeight="1">
      <c r="A39" s="25" t="s">
        <v>32</v>
      </c>
      <c r="B39" s="12" t="s">
        <v>1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4" t="s">
        <v>2</v>
      </c>
      <c r="N39" s="16" t="s">
        <v>33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3.8" hidden="1" thickBot="1">
      <c r="A40" s="24" t="s">
        <v>4</v>
      </c>
      <c r="B40" s="17" t="s">
        <v>5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8" t="s">
        <v>6</v>
      </c>
      <c r="N40" s="26" t="s">
        <v>7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7.25" customHeight="1">
      <c r="A41" s="52" t="s">
        <v>62</v>
      </c>
      <c r="N41" s="46" t="s">
        <v>59</v>
      </c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>
      <c r="A42" s="76" t="s">
        <v>63</v>
      </c>
      <c r="N42" s="75" t="s">
        <v>60</v>
      </c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>
      <c r="A43" s="76" t="s">
        <v>64</v>
      </c>
      <c r="N43" s="52" t="s">
        <v>61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>
      <c r="A44" s="52" t="s">
        <v>50</v>
      </c>
      <c r="N44" s="46" t="s">
        <v>49</v>
      </c>
    </row>
    <row r="45" spans="1:26">
      <c r="A45" s="52" t="s">
        <v>57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37"/>
      <c r="N45" s="47" t="s">
        <v>40</v>
      </c>
    </row>
    <row r="46" spans="1:26" ht="14.4">
      <c r="A46" s="52" t="s">
        <v>58</v>
      </c>
      <c r="B46" s="38"/>
      <c r="C46" s="38"/>
      <c r="D46" s="69"/>
      <c r="E46" s="38"/>
      <c r="F46" s="38"/>
      <c r="G46" s="38"/>
      <c r="H46" s="38"/>
      <c r="I46" s="38"/>
      <c r="J46" s="38"/>
      <c r="K46" s="38"/>
      <c r="L46" s="38"/>
      <c r="M46" s="38"/>
      <c r="N46" s="47" t="s">
        <v>41</v>
      </c>
    </row>
  </sheetData>
  <mergeCells count="1">
    <mergeCell ref="A2:N2"/>
  </mergeCells>
  <phoneticPr fontId="0" type="noConversion"/>
  <printOptions horizontalCentered="1" verticalCentered="1"/>
  <pageMargins left="0.55000000000000004" right="0.54" top="0.56000000000000005" bottom="0.57999999999999996" header="0.51181102362204722" footer="0.51181102362204722"/>
  <pageSetup paperSize="9" scale="85" orientation="landscape" horizontalDpi="4294967292" r:id="rId1"/>
  <headerFooter alignWithMargins="0"/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convert</vt:lpstr>
      <vt:lpstr>convert!Print_Area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MATNI</dc:creator>
  <cp:lastModifiedBy>867368</cp:lastModifiedBy>
  <cp:lastPrinted>2012-10-19T06:07:13Z</cp:lastPrinted>
  <dcterms:created xsi:type="dcterms:W3CDTF">2003-08-21T11:52:57Z</dcterms:created>
  <dcterms:modified xsi:type="dcterms:W3CDTF">2015-12-08T07:40:26Z</dcterms:modified>
</cp:coreProperties>
</file>