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36" yWindow="-36" windowWidth="15648" windowHeight="11220" activeTab="4"/>
  </bookViews>
  <sheets>
    <sheet name="Bahrain ISIC3-W$S" sheetId="23" r:id="rId1"/>
    <sheet name="Bahrain ISIC3-OUT" sheetId="19" r:id="rId2"/>
    <sheet name="Bahrain ISIC3-VA" sheetId="20" r:id="rId3"/>
    <sheet name="Bahrain MIN&amp;MAN" sheetId="21" r:id="rId4"/>
    <sheet name="Bahrain Metadata " sheetId="22" r:id="rId5"/>
  </sheets>
  <externalReferences>
    <externalReference r:id="rId6"/>
    <externalReference r:id="rId7"/>
    <externalReference r:id="rId8"/>
  </externalReferences>
  <definedNames>
    <definedName name="COUNTRY_NAME_CURRENCY_LIST">[1]COVER!$G$27:$K$40</definedName>
    <definedName name="_xlnm.Print_Area" localSheetId="1">'Bahrain ISIC3-OUT'!$A$1:$N$56</definedName>
    <definedName name="_xlnm.Print_Area" localSheetId="2">'Bahrain ISIC3-VA'!$A$1:$N$56</definedName>
    <definedName name="_xlnm.Print_Area" localSheetId="0">'Bahrain ISIC3-W$S'!$A$1:$N$56</definedName>
    <definedName name="_xlnm.Print_Area" localSheetId="4">'Bahrain Metadata '!$A$1:$Q$32</definedName>
    <definedName name="_xlnm.Print_Area" localSheetId="3">'Bahrain MIN&amp;MAN'!$A$1:$N$25</definedName>
    <definedName name="_xlnm.Print_Titles" localSheetId="1">'Bahrain ISIC3-OUT'!$1:$7</definedName>
    <definedName name="_xlnm.Print_Titles" localSheetId="2">'Bahrain ISIC3-VA'!$1:$7</definedName>
    <definedName name="_xlnm.Print_Titles" localSheetId="0">'Bahrain ISIC3-W$S'!$1:$7</definedName>
  </definedNames>
  <calcPr calcId="125725"/>
</workbook>
</file>

<file path=xl/calcChain.xml><?xml version="1.0" encoding="utf-8"?>
<calcChain xmlns="http://schemas.openxmlformats.org/spreadsheetml/2006/main">
  <c r="J17" i="21"/>
  <c r="P21" i="23"/>
  <c r="P23"/>
  <c r="P24"/>
  <c r="P26"/>
  <c r="P30"/>
  <c r="P33"/>
  <c r="P34"/>
  <c r="P37"/>
  <c r="P39"/>
  <c r="P41"/>
  <c r="P42"/>
  <c r="P43"/>
  <c r="P45"/>
  <c r="P47"/>
  <c r="P49"/>
  <c r="P52"/>
  <c r="K54"/>
  <c r="K53"/>
  <c r="K51"/>
  <c r="K50"/>
  <c r="K48"/>
  <c r="K46"/>
  <c r="K44"/>
  <c r="K40"/>
  <c r="K38"/>
  <c r="K36"/>
  <c r="K35"/>
  <c r="K32"/>
  <c r="K31"/>
  <c r="K29"/>
  <c r="K28"/>
  <c r="K27"/>
  <c r="K25"/>
  <c r="K22"/>
  <c r="K20"/>
  <c r="K18"/>
  <c r="J54"/>
  <c r="J53"/>
  <c r="J51"/>
  <c r="J50"/>
  <c r="J48"/>
  <c r="J46"/>
  <c r="J44"/>
  <c r="J40"/>
  <c r="J38"/>
  <c r="J36"/>
  <c r="J35"/>
  <c r="J32"/>
  <c r="J31"/>
  <c r="J29"/>
  <c r="J28"/>
  <c r="J27"/>
  <c r="J25"/>
  <c r="J17" s="1"/>
  <c r="J22"/>
  <c r="J20"/>
  <c r="J18"/>
  <c r="K17"/>
  <c r="K54" i="20"/>
  <c r="J54"/>
  <c r="K53"/>
  <c r="J53"/>
  <c r="K51"/>
  <c r="J51"/>
  <c r="K50"/>
  <c r="J50"/>
  <c r="K48"/>
  <c r="J48"/>
  <c r="K46"/>
  <c r="J46"/>
  <c r="K44"/>
  <c r="J44"/>
  <c r="K40"/>
  <c r="J40"/>
  <c r="K38"/>
  <c r="J38"/>
  <c r="K36"/>
  <c r="J36"/>
  <c r="K35"/>
  <c r="J35"/>
  <c r="K32"/>
  <c r="J32"/>
  <c r="K31"/>
  <c r="J31"/>
  <c r="K29"/>
  <c r="J29"/>
  <c r="K28"/>
  <c r="J28"/>
  <c r="K27"/>
  <c r="J27"/>
  <c r="K25"/>
  <c r="J25"/>
  <c r="K22"/>
  <c r="J22"/>
  <c r="K20"/>
  <c r="K17" s="1"/>
  <c r="J20"/>
  <c r="K18"/>
  <c r="J18"/>
  <c r="J17" s="1"/>
  <c r="H17" i="21"/>
  <c r="G17"/>
  <c r="F17"/>
  <c r="E17"/>
  <c r="D17"/>
  <c r="C17"/>
  <c r="V9"/>
  <c r="U9"/>
  <c r="T9"/>
  <c r="S9"/>
  <c r="R9"/>
  <c r="Q9"/>
  <c r="P9"/>
  <c r="I55" i="20"/>
  <c r="H55"/>
  <c r="G55"/>
  <c r="F55"/>
  <c r="E55"/>
  <c r="I54"/>
  <c r="H54"/>
  <c r="G54"/>
  <c r="F54"/>
  <c r="E54"/>
  <c r="I53"/>
  <c r="H53"/>
  <c r="G53"/>
  <c r="F53"/>
  <c r="E53"/>
  <c r="I51"/>
  <c r="H51"/>
  <c r="G51"/>
  <c r="F51"/>
  <c r="E51"/>
  <c r="I50"/>
  <c r="H50"/>
  <c r="G50"/>
  <c r="F50"/>
  <c r="E50"/>
  <c r="I48"/>
  <c r="H48"/>
  <c r="G48"/>
  <c r="F48"/>
  <c r="E48"/>
  <c r="I46"/>
  <c r="H46"/>
  <c r="G46"/>
  <c r="F46"/>
  <c r="E46"/>
  <c r="I44"/>
  <c r="H44"/>
  <c r="G44"/>
  <c r="F44"/>
  <c r="E44"/>
  <c r="I40"/>
  <c r="H40"/>
  <c r="G40"/>
  <c r="F40"/>
  <c r="E40"/>
  <c r="I38"/>
  <c r="H38"/>
  <c r="G38"/>
  <c r="F38"/>
  <c r="E38"/>
  <c r="I36"/>
  <c r="H36"/>
  <c r="G36"/>
  <c r="F36"/>
  <c r="E36"/>
  <c r="I35"/>
  <c r="H35"/>
  <c r="G35"/>
  <c r="F35"/>
  <c r="E35"/>
  <c r="I32"/>
  <c r="H32"/>
  <c r="G32"/>
  <c r="F32"/>
  <c r="E32"/>
  <c r="I31"/>
  <c r="H31"/>
  <c r="G31"/>
  <c r="F31"/>
  <c r="E31"/>
  <c r="I29"/>
  <c r="H29"/>
  <c r="G29"/>
  <c r="F29"/>
  <c r="E29"/>
  <c r="I28"/>
  <c r="H28"/>
  <c r="G28"/>
  <c r="F28"/>
  <c r="E28"/>
  <c r="I27"/>
  <c r="H27"/>
  <c r="G27"/>
  <c r="F27"/>
  <c r="E27"/>
  <c r="I25"/>
  <c r="H25"/>
  <c r="G25"/>
  <c r="F25"/>
  <c r="E25"/>
  <c r="I22"/>
  <c r="H22"/>
  <c r="G22"/>
  <c r="F22"/>
  <c r="E22"/>
  <c r="I20"/>
  <c r="H20"/>
  <c r="G20"/>
  <c r="F20"/>
  <c r="E20"/>
  <c r="I18"/>
  <c r="H18"/>
  <c r="G18"/>
  <c r="F18"/>
  <c r="E18"/>
  <c r="I16"/>
  <c r="H16"/>
  <c r="G16"/>
  <c r="G8" s="1"/>
  <c r="F16"/>
  <c r="E16"/>
  <c r="I12"/>
  <c r="I8" s="1"/>
  <c r="H12"/>
  <c r="G12"/>
  <c r="F12"/>
  <c r="E12"/>
  <c r="I17" l="1"/>
  <c r="H8"/>
  <c r="P29" i="23"/>
  <c r="P36"/>
  <c r="P46"/>
  <c r="P20"/>
  <c r="P28"/>
  <c r="P35"/>
  <c r="P44"/>
  <c r="P51"/>
  <c r="P18"/>
  <c r="P25"/>
  <c r="P31"/>
  <c r="P38"/>
  <c r="P48"/>
  <c r="P22"/>
  <c r="E8" i="20"/>
  <c r="F8"/>
  <c r="P19" i="23"/>
  <c r="P27"/>
  <c r="P32"/>
  <c r="P40"/>
  <c r="P50"/>
  <c r="H17" i="20"/>
  <c r="G17"/>
  <c r="G56" s="1"/>
  <c r="E17"/>
  <c r="P54" i="23"/>
  <c r="P53"/>
  <c r="I56" i="20"/>
  <c r="F17"/>
  <c r="F56" s="1"/>
  <c r="H56" l="1"/>
  <c r="E56"/>
</calcChain>
</file>

<file path=xl/comments1.xml><?xml version="1.0" encoding="utf-8"?>
<comments xmlns="http://schemas.openxmlformats.org/spreadsheetml/2006/main">
  <authors>
    <author>compaq</author>
    <author xml:space="preserve"> </author>
    <author>867368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- AIDMO Database
- Data converted back to ISIC 3</t>
        </r>
      </text>
    </comment>
    <comment ref="E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F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G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J7" authorId="2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source aidmo mail</t>
        </r>
      </text>
    </comment>
    <comment ref="K7" authorId="2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source aidmo mail</t>
        </r>
      </text>
    </comment>
    <comment ref="J17" authorId="2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DIFF FROM SOURCE
BUT IF SWITCH (35) WITH 2012  BETTER RESULT</t>
        </r>
      </text>
    </comment>
    <comment ref="K17" authorId="2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DIFF FROM SOURCE
BUT IF SWITCH (35) WITH 2011  BETTER RESULT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  <author>867368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G7" authorId="0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H7" authorId="0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I7" authorId="0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J7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source aidmo mail</t>
        </r>
      </text>
    </comment>
    <comment ref="K7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source aidmo mail</t>
        </r>
      </text>
    </comment>
  </commentList>
</comments>
</file>

<file path=xl/comments3.xml><?xml version="1.0" encoding="utf-8"?>
<comments xmlns="http://schemas.openxmlformats.org/spreadsheetml/2006/main">
  <authors>
    <author>compaq</author>
    <author xml:space="preserve"> </author>
    <author>867368</author>
  </authors>
  <commentList>
    <comment ref="D7" author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- AIDMO Database
- Data converted back to ISIC 3</t>
        </r>
      </text>
    </comment>
    <comment ref="E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F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G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from national 
 by email</t>
        </r>
      </text>
    </comment>
    <comment ref="J7" authorId="2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source aidmo mail</t>
        </r>
      </text>
    </comment>
    <comment ref="K7" authorId="2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source aidmo mail</t>
        </r>
      </text>
    </comment>
  </commentList>
</comments>
</file>

<file path=xl/comments4.xml><?xml version="1.0" encoding="utf-8"?>
<comments xmlns="http://schemas.openxmlformats.org/spreadsheetml/2006/main">
  <authors>
    <author>escwauser1</author>
    <author>867368</author>
  </authors>
  <commentList>
    <comment ref="A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opec statistical bulliten 
2011,2007,2005</t>
        </r>
      </text>
    </comment>
    <comment ref="A8" authorId="0">
      <text>
        <r>
          <rPr>
            <b/>
            <sz val="10"/>
            <color indexed="81"/>
            <rFont val="Tahoma"/>
            <family val="2"/>
          </rPr>
          <t>escwauser1:
marketed natural gas</t>
        </r>
        <r>
          <rPr>
            <sz val="10"/>
            <color indexed="81"/>
            <rFont val="Tahoma"/>
            <family val="2"/>
          </rPr>
          <t xml:space="preserve">
opec statistical bulliten 
2011,2007,2005</t>
        </r>
      </text>
    </comment>
    <comment ref="C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6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16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16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7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17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17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8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18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18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19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19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19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0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20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20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1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21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21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22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2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22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22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C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3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K23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L23" authorId="1">
      <text>
        <r>
          <rPr>
            <b/>
            <sz val="9"/>
            <color indexed="81"/>
            <rFont val="Tahoma"/>
          </rPr>
          <t>867368:</t>
        </r>
        <r>
          <rPr>
            <sz val="9"/>
            <color indexed="81"/>
            <rFont val="Tahoma"/>
          </rPr>
          <t xml:space="preserve">
ABSTRACT 2012
http://www.cio.gov.bh/cio_eng/</t>
        </r>
      </text>
    </comment>
    <comment ref="A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aluminium product total</t>
        </r>
      </text>
    </comment>
    <comment ref="C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 ABSTRACTS
</t>
        </r>
        <r>
          <rPr>
            <sz val="10"/>
            <color indexed="10"/>
            <rFont val="Tahoma"/>
            <family val="2"/>
          </rPr>
          <t>http://www.cio.gov.bh/cio_ara/English/Publications/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 ABSTRACTS
</t>
        </r>
        <r>
          <rPr>
            <sz val="10"/>
            <color indexed="10"/>
            <rFont val="Tahoma"/>
            <family val="2"/>
          </rPr>
          <t>http://www.cio.gov.bh/cio_ara/English/Publications/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 ABSTRACTS
</t>
        </r>
        <r>
          <rPr>
            <sz val="10"/>
            <color indexed="10"/>
            <rFont val="Tahoma"/>
            <family val="2"/>
          </rPr>
          <t>http://www.cio.gov.bh/cio_ara/English/Publications/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 ABSTRACTS
</t>
        </r>
        <r>
          <rPr>
            <sz val="10"/>
            <color indexed="10"/>
            <rFont val="Tahoma"/>
            <family val="2"/>
          </rPr>
          <t>http://www.cio.gov.bh/cio_ara/English/Publications/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Bahrain Summary Statistics - first Decade of the 3rd Millennium (2000 - 2009) 
</t>
        </r>
        <r>
          <rPr>
            <sz val="10"/>
            <color indexed="10"/>
            <rFont val="Tahoma"/>
            <family val="2"/>
          </rPr>
          <t>http://www.cio.gov.bh/cio_eng/SubDetailed.aspx?subcatid=392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abstract 2010
</t>
        </r>
        <r>
          <rPr>
            <sz val="10"/>
            <color indexed="10"/>
            <rFont val="Tahoma"/>
            <family val="2"/>
          </rPr>
          <t>http://www.cio.gov.bh/cio_eng/SubDetailed.aspx?subcatid=432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abstract 2010
</t>
        </r>
        <r>
          <rPr>
            <sz val="10"/>
            <color indexed="10"/>
            <rFont val="Tahoma"/>
            <family val="2"/>
          </rPr>
          <t>http://www.cio.gov.bh/cio_eng/SubDetailed.aspx?subcatid=432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abstract 2012
</t>
        </r>
        <r>
          <rPr>
            <sz val="10"/>
            <color indexed="10"/>
            <rFont val="Tahoma"/>
            <family val="2"/>
          </rPr>
          <t>http://www.cio.gov.bh/cio_eng/SubDetailed.aspx?subcatid=432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abstract 2012
</t>
        </r>
        <r>
          <rPr>
            <sz val="10"/>
            <color indexed="10"/>
            <rFont val="Tahoma"/>
            <family val="2"/>
          </rPr>
          <t>http://www.cio.gov.bh/cio_eng/SubDetailed.aspx?subcatid=432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10"/>
            <color indexed="81"/>
            <rFont val="Tahoma"/>
            <family val="2"/>
          </rPr>
          <t>escwauser1:</t>
        </r>
        <r>
          <rPr>
            <sz val="10"/>
            <color indexed="81"/>
            <rFont val="Tahoma"/>
            <family val="2"/>
          </rPr>
          <t xml:space="preserve">
abstract 2012
</t>
        </r>
        <r>
          <rPr>
            <sz val="10"/>
            <color indexed="10"/>
            <rFont val="Tahoma"/>
            <family val="2"/>
          </rPr>
          <t>http://www.cio.gov.bh/cio_eng/SubDetailed.aspx?subcatid=432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<sst xmlns="http://schemas.openxmlformats.org/spreadsheetml/2006/main" count="791" uniqueCount="212">
  <si>
    <t xml:space="preserve"> </t>
  </si>
  <si>
    <t>ISIC</t>
  </si>
  <si>
    <t>C</t>
  </si>
  <si>
    <t>Mining &amp; quarrying</t>
  </si>
  <si>
    <t>…</t>
  </si>
  <si>
    <t>التعدين واستغلال المحاجر</t>
  </si>
  <si>
    <t>جيم</t>
  </si>
  <si>
    <t xml:space="preserve">Extraction of crude petroleum </t>
  </si>
  <si>
    <t xml:space="preserve">استخراج النفط الخام </t>
  </si>
  <si>
    <t>&amp; natural gas</t>
  </si>
  <si>
    <t>والغاز الطبيعي</t>
  </si>
  <si>
    <t>Other mining &amp; quarrying</t>
  </si>
  <si>
    <t>D</t>
  </si>
  <si>
    <t>Manufacturing</t>
  </si>
  <si>
    <t>الصناعة التحويلية</t>
  </si>
  <si>
    <t>دال</t>
  </si>
  <si>
    <t>Food products &amp; beverages</t>
  </si>
  <si>
    <t>صنع المنتجات الغذائية والمشروبات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</si>
  <si>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</si>
  <si>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</si>
  <si>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</si>
  <si>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</si>
  <si>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</si>
  <si>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</si>
  <si>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</si>
  <si>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</si>
  <si>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</si>
  <si>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</si>
  <si>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</si>
  <si>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</si>
  <si>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</si>
  <si>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</si>
  <si>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</si>
  <si>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</si>
  <si>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</si>
  <si>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</si>
  <si>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Publishing &amp; printing </t>
  </si>
  <si>
    <t>الطباعة والنشر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</si>
  <si>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</si>
  <si>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</si>
  <si>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</si>
  <si>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</si>
  <si>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</si>
  <si>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</si>
  <si>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</si>
  <si>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</si>
  <si>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</si>
  <si>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</si>
  <si>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</si>
  <si>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</si>
  <si>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</si>
  <si>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</si>
  <si>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</si>
  <si>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</si>
  <si>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</si>
  <si>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</si>
  <si>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</si>
  <si>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</si>
  <si>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</si>
  <si>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</si>
  <si>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</si>
  <si>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وآلات الحساب الالكتروني</t>
  </si>
  <si>
    <t xml:space="preserve">Electrical machinery </t>
  </si>
  <si>
    <t xml:space="preserve">صنع الآلات والأجهزة الكهربائية </t>
  </si>
  <si>
    <t>&amp; aparatus n.e.c.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</si>
  <si>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</si>
  <si>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</si>
  <si>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</si>
  <si>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</si>
  <si>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</si>
  <si>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>instruments, watches &amp; clocks</t>
  </si>
  <si>
    <t>الدقة والأدوات البصرية والساعات بأنواعها</t>
  </si>
  <si>
    <t xml:space="preserve">Motor vehicles, trailers </t>
  </si>
  <si>
    <t xml:space="preserve">صنع المركبات ذات المحركات والمركبات </t>
  </si>
  <si>
    <t>&amp; semi-trailers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</si>
  <si>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</si>
  <si>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</si>
  <si>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</si>
  <si>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</si>
  <si>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manufacturing n.e.c.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</si>
  <si>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</si>
  <si>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</si>
  <si>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</si>
  <si>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</si>
  <si>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</si>
  <si>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</si>
  <si>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</si>
  <si>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(Thousand Dinars)</t>
  </si>
  <si>
    <t>Output</t>
  </si>
  <si>
    <t>القيمة المضافة</t>
  </si>
  <si>
    <t>Value Added</t>
  </si>
  <si>
    <t>Main Products of Mining and Quarrying Industries</t>
  </si>
  <si>
    <t>Product</t>
  </si>
  <si>
    <t>Unit</t>
  </si>
  <si>
    <t>الوحدة</t>
  </si>
  <si>
    <t xml:space="preserve">نوع المنتج </t>
  </si>
  <si>
    <t>المنتجات الرئيسية للصناعات التحويلية</t>
  </si>
  <si>
    <t>Main Products of Manufacturing Industries</t>
  </si>
  <si>
    <t>Fuel Oil</t>
  </si>
  <si>
    <t>زيت الوقود</t>
  </si>
  <si>
    <t xml:space="preserve">Electrical Energy </t>
  </si>
  <si>
    <t>mm KWH</t>
  </si>
  <si>
    <t>مليون ك.و.س.</t>
  </si>
  <si>
    <t>الطاقة الكهربائية</t>
  </si>
  <si>
    <t>METADATA:</t>
  </si>
  <si>
    <t>البيانات الفوقية:</t>
  </si>
  <si>
    <t>Data Supplier</t>
  </si>
  <si>
    <t>الجهة المزودة للبيانات</t>
  </si>
  <si>
    <t>Data Source</t>
  </si>
  <si>
    <t>مصدر البيانات</t>
  </si>
  <si>
    <t>الإختلافات عن  التصنيف الصناعي  الدولي الموحد (التنقيح الثالث)</t>
  </si>
  <si>
    <t>ISIC-Rev.3 is used</t>
  </si>
  <si>
    <t>Concepts and Definitions of Variables</t>
  </si>
  <si>
    <t>Reference Period</t>
  </si>
  <si>
    <t xml:space="preserve">الفترة المرجعية </t>
  </si>
  <si>
    <t>Calendar Year</t>
  </si>
  <si>
    <t xml:space="preserve">السنة الميلادية </t>
  </si>
  <si>
    <t>Survey Scope and Method</t>
  </si>
  <si>
    <t>Adjustment of Non-Response</t>
  </si>
  <si>
    <t xml:space="preserve">ضبط البيانات في حالة عدم الإجابة </t>
  </si>
  <si>
    <t>Not reported</t>
  </si>
  <si>
    <t>Additional Notes</t>
  </si>
  <si>
    <t xml:space="preserve">ملاحظات إضافية </t>
  </si>
  <si>
    <t>000' b/d</t>
  </si>
  <si>
    <t xml:space="preserve">النفط الخام </t>
  </si>
  <si>
    <t>الكيروسين ووقود الطائرات</t>
  </si>
  <si>
    <t>Urea</t>
  </si>
  <si>
    <t>اليوريا</t>
  </si>
  <si>
    <t>النفط الخام يشمل سوائل الغاز الطبيعي</t>
  </si>
  <si>
    <t>Natural gas is marketed</t>
  </si>
  <si>
    <t>يتم تسويق الغاز الطبيعي</t>
  </si>
  <si>
    <t>تعدين ركزات الفلز</t>
  </si>
  <si>
    <t>Mining of metal ores</t>
  </si>
  <si>
    <t>والثوريوم</t>
  </si>
  <si>
    <t>thorium ores</t>
  </si>
  <si>
    <t xml:space="preserve">تعدين ركزات اليورانيوم </t>
  </si>
  <si>
    <t xml:space="preserve">Mining of uranium &amp; </t>
  </si>
  <si>
    <t>استخراج الخث</t>
  </si>
  <si>
    <t>extraction of peat</t>
  </si>
  <si>
    <t xml:space="preserve">تعدين الفحم واللغنيت؛ </t>
  </si>
  <si>
    <t xml:space="preserve">Mining of coal &amp; lignite; </t>
  </si>
  <si>
    <t xml:space="preserve">الإنتاج </t>
  </si>
  <si>
    <t>II-3-4</t>
  </si>
  <si>
    <t xml:space="preserve">II-3-1 </t>
  </si>
  <si>
    <t>البحرين</t>
  </si>
  <si>
    <t>Bahrain</t>
  </si>
  <si>
    <t xml:space="preserve">الألمنيوم </t>
  </si>
  <si>
    <t>000' metric ton</t>
  </si>
  <si>
    <t xml:space="preserve">Aluminium          </t>
  </si>
  <si>
    <t xml:space="preserve">الأمونيا </t>
  </si>
  <si>
    <t xml:space="preserve">Ammonia </t>
  </si>
  <si>
    <t>000' Barrels</t>
  </si>
  <si>
    <t xml:space="preserve">L.P.G.                  </t>
  </si>
  <si>
    <t xml:space="preserve">الديزل </t>
  </si>
  <si>
    <t xml:space="preserve">Diesel </t>
  </si>
  <si>
    <t>النفثا</t>
  </si>
  <si>
    <t xml:space="preserve">Naphtha </t>
  </si>
  <si>
    <t xml:space="preserve">Kerosene &amp; Jet fuel </t>
  </si>
  <si>
    <t xml:space="preserve">بنزين </t>
  </si>
  <si>
    <t>Gasoline</t>
  </si>
  <si>
    <t>1 cubic meter = 35.3 cubic feets</t>
  </si>
  <si>
    <t>مليار متر مكعب</t>
  </si>
  <si>
    <t>bn. cum</t>
  </si>
  <si>
    <t xml:space="preserve">Crude Oil </t>
  </si>
  <si>
    <t>تم تحويل بيانات المنتجات النفطية من برميل/دفق في اليوم (أوابك)</t>
  </si>
  <si>
    <t>Petroleum products data converted from barrels/stream day (OAPEC)</t>
  </si>
  <si>
    <t>طريقة التعداد الكامل</t>
  </si>
  <si>
    <t>Full enumeration method.</t>
  </si>
  <si>
    <t>يغطي جميع المنشآت الصناعية في البحرين</t>
  </si>
  <si>
    <t>Covers all industrial establishments operating in Bahrain.</t>
  </si>
  <si>
    <t>Value Added at Producers' Prices</t>
  </si>
  <si>
    <t>الإنتاج هو الإنتاج الإجمالي  ( مفهوم الحسابات القومية)</t>
  </si>
  <si>
    <t>Output is Gross Output (National Accounts Concept)</t>
  </si>
  <si>
    <t>Deviations from ISIC (Revision 3)</t>
  </si>
  <si>
    <t>AIDMO Database</t>
  </si>
  <si>
    <t>Central Statistics Organization, Directorate of Statistics</t>
  </si>
  <si>
    <t xml:space="preserve">التصنيف الصناعي  </t>
  </si>
  <si>
    <t>اللافلزية الأخرى</t>
  </si>
  <si>
    <t>في مكان آخر</t>
  </si>
  <si>
    <t xml:space="preserve">غير المصنفة في مكان آخر </t>
  </si>
  <si>
    <t xml:space="preserve">في مكان آخر 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</si>
  <si>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</si>
  <si>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</si>
  <si>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</si>
  <si>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</si>
  <si>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(ألف دينار)</t>
  </si>
  <si>
    <t>المنتجات الرئيسية للصناعات الاستخراجية</t>
  </si>
  <si>
    <t>ألف طن متري</t>
  </si>
  <si>
    <t>الغاز النفطي المسيّل</t>
  </si>
  <si>
    <t>المفاهيم وتعريف المتغيّرات</t>
  </si>
  <si>
    <t>نطاق المسح وطرقه</t>
  </si>
  <si>
    <t>لم يتم الإبلاغ عن ذلك</t>
  </si>
  <si>
    <t>يستخدم التنقيح الثالث</t>
  </si>
  <si>
    <t>أنشطة أخرى للتعدين واستغلال المحاجر</t>
  </si>
  <si>
    <t xml:space="preserve">المقطورة وشبه المقطورة </t>
  </si>
  <si>
    <t>ألف برميل / يوم</t>
  </si>
  <si>
    <t xml:space="preserve">ألف برميل  </t>
  </si>
  <si>
    <t>الجهاز المركزي للإحصاء، إدارة الإحصاء</t>
  </si>
  <si>
    <t>قاعدة بيانات إيدمو</t>
  </si>
  <si>
    <t>القيمة المضافة هي وفقاً لسعر المنتج</t>
  </si>
  <si>
    <t>(*) Marketed</t>
  </si>
  <si>
    <t>(*) الغاز المسوق</t>
  </si>
  <si>
    <t>Crude oil includes NGL</t>
  </si>
  <si>
    <r>
      <t>(</t>
    </r>
    <r>
      <rPr>
        <i/>
        <sz val="10"/>
        <rFont val="Times New Roman"/>
        <family val="1"/>
      </rPr>
      <t>Thousand Dinars</t>
    </r>
    <r>
      <rPr>
        <sz val="10"/>
        <rFont val="Times New Roman"/>
        <family val="1"/>
      </rPr>
      <t>)</t>
    </r>
  </si>
  <si>
    <r>
      <t>الغاز الطبيعي</t>
    </r>
    <r>
      <rPr>
        <b/>
        <vertAlign val="superscript"/>
        <sz val="10"/>
        <color indexed="8"/>
        <rFont val="Times New Roman"/>
        <family val="1"/>
      </rPr>
      <t>(*)</t>
    </r>
  </si>
  <si>
    <r>
      <t>Natural gas</t>
    </r>
    <r>
      <rPr>
        <b/>
        <vertAlign val="superscript"/>
        <sz val="10"/>
        <color indexed="8"/>
        <rFont val="Times New Roman"/>
        <family val="1"/>
      </rPr>
      <t>(*)</t>
    </r>
  </si>
  <si>
    <t>II-3-3</t>
  </si>
  <si>
    <t>رواتب العاملين وأجورهم</t>
  </si>
  <si>
    <t>Wages and Salaries Paid to Employees</t>
  </si>
  <si>
    <t xml:space="preserve">II-3-2 </t>
  </si>
  <si>
    <t>II-3-5</t>
  </si>
  <si>
    <t>-</t>
  </si>
</sst>
</file>

<file path=xl/styles.xml><?xml version="1.0" encoding="utf-8"?>
<styleSheet xmlns="http://schemas.openxmlformats.org/spreadsheetml/2006/main">
  <numFmts count="4">
    <numFmt numFmtId="164" formatCode="General_)"/>
    <numFmt numFmtId="165" formatCode="0.0"/>
    <numFmt numFmtId="166" formatCode="#,##0.0"/>
    <numFmt numFmtId="168" formatCode="_-* #,##0.00_-;_-* #,##0.00\-;_-* &quot;-&quot;??_-;_-@_-"/>
  </numFmts>
  <fonts count="37">
    <font>
      <sz val="11"/>
      <color theme="1"/>
      <name val="Calibri"/>
      <family val="2"/>
      <scheme val="minor"/>
    </font>
    <font>
      <sz val="10"/>
      <name val="MS Sans Serif"/>
      <charset val="178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i/>
      <sz val="10"/>
      <name val="Times New Roman"/>
      <family val="1"/>
    </font>
    <font>
      <sz val="10"/>
      <name val="MS Sans Serif"/>
      <family val="2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0"/>
      <color indexed="10"/>
      <name val="Tahoma"/>
      <family val="2"/>
    </font>
    <font>
      <b/>
      <sz val="13"/>
      <color indexed="8"/>
      <name val="Arial"/>
      <family val="2"/>
    </font>
    <font>
      <sz val="10"/>
      <name val="Arial"/>
      <family val="2"/>
    </font>
    <font>
      <b/>
      <sz val="10"/>
      <name val="Arabic Transparent"/>
      <charset val="178"/>
    </font>
    <font>
      <b/>
      <vertAlign val="superscript"/>
      <sz val="10"/>
      <color indexed="8"/>
      <name val="Times New Roman"/>
      <family val="1"/>
    </font>
    <font>
      <sz val="9"/>
      <color indexed="81"/>
      <name val="Tahoma"/>
    </font>
    <font>
      <b/>
      <sz val="9"/>
      <color indexed="81"/>
      <name val="Tahoma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  <charset val="178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Times New Roman"/>
      <family val="1"/>
    </font>
    <font>
      <b/>
      <sz val="13.8"/>
      <color theme="1"/>
      <name val="Arial"/>
      <family val="2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168" fontId="21" fillId="0" borderId="0" applyFont="0" applyFill="0" applyBorder="0" applyAlignment="0" applyProtection="0"/>
    <xf numFmtId="0" fontId="22" fillId="0" borderId="0" applyNumberFormat="0">
      <alignment horizontal="right" readingOrder="2"/>
    </xf>
    <xf numFmtId="0" fontId="1" fillId="0" borderId="0"/>
    <xf numFmtId="0" fontId="21" fillId="0" borderId="0"/>
    <xf numFmtId="0" fontId="13" fillId="0" borderId="0"/>
    <xf numFmtId="0" fontId="26" fillId="0" borderId="0"/>
    <xf numFmtId="0" fontId="13" fillId="0" borderId="0"/>
    <xf numFmtId="0" fontId="26" fillId="2" borderId="26" applyNumberFormat="0" applyFont="0" applyAlignment="0" applyProtection="0"/>
    <xf numFmtId="9" fontId="13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1" fontId="3" fillId="0" borderId="2" xfId="3" applyNumberFormat="1" applyFont="1" applyFill="1" applyBorder="1" applyAlignment="1">
      <alignment horizontal="right" vertical="center" indent="1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6" fillId="0" borderId="5" xfId="3" applyFont="1" applyFill="1" applyBorder="1" applyAlignment="1">
      <alignment vertical="center"/>
    </xf>
    <xf numFmtId="3" fontId="6" fillId="0" borderId="6" xfId="3" applyNumberFormat="1" applyFont="1" applyFill="1" applyBorder="1" applyAlignment="1">
      <alignment horizontal="right" vertical="center"/>
    </xf>
    <xf numFmtId="3" fontId="6" fillId="0" borderId="6" xfId="3" applyNumberFormat="1" applyFont="1" applyFill="1" applyBorder="1" applyAlignment="1">
      <alignment horizontal="right" vertical="center" indent="1"/>
    </xf>
    <xf numFmtId="0" fontId="6" fillId="0" borderId="7" xfId="3" applyFont="1" applyFill="1" applyBorder="1" applyAlignment="1">
      <alignment horizontal="right" vertical="center" readingOrder="2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165" fontId="3" fillId="0" borderId="12" xfId="3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horizontal="right" vertical="center"/>
    </xf>
    <xf numFmtId="3" fontId="7" fillId="0" borderId="11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right" vertical="center" readingOrder="2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0" fontId="3" fillId="0" borderId="13" xfId="3" applyFont="1" applyFill="1" applyBorder="1" applyAlignment="1">
      <alignment vertical="center"/>
    </xf>
    <xf numFmtId="3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vertical="center"/>
    </xf>
    <xf numFmtId="165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164" fontId="3" fillId="0" borderId="9" xfId="3" applyNumberFormat="1" applyFont="1" applyFill="1" applyBorder="1" applyAlignment="1" applyProtection="1">
      <alignment horizontal="fill" vertical="center"/>
    </xf>
    <xf numFmtId="0" fontId="3" fillId="0" borderId="14" xfId="3" applyFont="1" applyFill="1" applyBorder="1" applyAlignment="1">
      <alignment horizontal="left" vertical="center"/>
    </xf>
    <xf numFmtId="0" fontId="3" fillId="0" borderId="15" xfId="3" applyFont="1" applyFill="1" applyBorder="1" applyAlignment="1">
      <alignment horizontal="left" vertical="center"/>
    </xf>
    <xf numFmtId="165" fontId="3" fillId="0" borderId="16" xfId="3" applyNumberFormat="1" applyFont="1" applyFill="1" applyBorder="1" applyAlignment="1">
      <alignment vertical="center"/>
    </xf>
    <xf numFmtId="3" fontId="7" fillId="0" borderId="15" xfId="3" applyNumberFormat="1" applyFont="1" applyFill="1" applyBorder="1" applyAlignment="1">
      <alignment horizontal="right" vertical="center"/>
    </xf>
    <xf numFmtId="3" fontId="7" fillId="0" borderId="15" xfId="3" applyNumberFormat="1" applyFont="1" applyFill="1" applyBorder="1" applyAlignment="1">
      <alignment horizontal="right" vertical="center" indent="1"/>
    </xf>
    <xf numFmtId="0" fontId="3" fillId="0" borderId="14" xfId="3" applyFont="1" applyFill="1" applyBorder="1" applyAlignment="1">
      <alignment horizontal="right" vertical="center" readingOrder="2"/>
    </xf>
    <xf numFmtId="0" fontId="3" fillId="0" borderId="15" xfId="3" applyFont="1" applyFill="1" applyBorder="1" applyAlignment="1">
      <alignment horizontal="center" vertical="center"/>
    </xf>
    <xf numFmtId="0" fontId="3" fillId="0" borderId="16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7" xfId="3" applyNumberFormat="1" applyFont="1" applyFill="1" applyBorder="1" applyAlignment="1">
      <alignment horizontal="right" vertical="center" indent="1"/>
    </xf>
    <xf numFmtId="0" fontId="3" fillId="0" borderId="18" xfId="3" applyFont="1" applyFill="1" applyBorder="1" applyAlignment="1">
      <alignment horizontal="left" vertical="center"/>
    </xf>
    <xf numFmtId="0" fontId="3" fillId="0" borderId="19" xfId="3" applyFont="1" applyFill="1" applyBorder="1" applyAlignment="1">
      <alignment horizontal="left" vertical="center"/>
    </xf>
    <xf numFmtId="0" fontId="6" fillId="0" borderId="20" xfId="3" applyFont="1" applyFill="1" applyBorder="1" applyAlignment="1">
      <alignment vertical="center"/>
    </xf>
    <xf numFmtId="3" fontId="6" fillId="0" borderId="19" xfId="3" applyNumberFormat="1" applyFont="1" applyFill="1" applyBorder="1" applyAlignment="1">
      <alignment horizontal="right" vertical="center"/>
    </xf>
    <xf numFmtId="3" fontId="6" fillId="0" borderId="19" xfId="3" applyNumberFormat="1" applyFont="1" applyFill="1" applyBorder="1" applyAlignment="1">
      <alignment horizontal="right" vertical="center" indent="1"/>
    </xf>
    <xf numFmtId="0" fontId="6" fillId="0" borderId="18" xfId="3" applyFont="1" applyFill="1" applyBorder="1" applyAlignment="1">
      <alignment horizontal="right" vertical="center" readingOrder="2"/>
    </xf>
    <xf numFmtId="0" fontId="3" fillId="0" borderId="19" xfId="3" applyFont="1" applyFill="1" applyBorder="1" applyAlignment="1">
      <alignment horizontal="right" vertical="center"/>
    </xf>
    <xf numFmtId="0" fontId="3" fillId="0" borderId="20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Alignment="1">
      <alignment vertical="center"/>
    </xf>
    <xf numFmtId="0" fontId="3" fillId="0" borderId="21" xfId="3" applyFont="1" applyFill="1" applyBorder="1" applyAlignment="1">
      <alignment horizontal="right" vertical="center"/>
    </xf>
    <xf numFmtId="0" fontId="12" fillId="0" borderId="0" xfId="3" applyFont="1" applyFill="1" applyAlignment="1">
      <alignment vertical="center"/>
    </xf>
    <xf numFmtId="0" fontId="7" fillId="0" borderId="0" xfId="3" applyFont="1" applyFill="1" applyAlignment="1">
      <alignment horizontal="right" vertical="center"/>
    </xf>
    <xf numFmtId="3" fontId="6" fillId="0" borderId="17" xfId="3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Continuous" vertical="center"/>
    </xf>
    <xf numFmtId="0" fontId="3" fillId="0" borderId="0" xfId="3" applyFont="1" applyFill="1" applyBorder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164" fontId="5" fillId="0" borderId="0" xfId="3" applyNumberFormat="1" applyFont="1" applyFill="1" applyAlignment="1" applyProtection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vertical="center"/>
    </xf>
    <xf numFmtId="0" fontId="16" fillId="0" borderId="0" xfId="3" applyFont="1"/>
    <xf numFmtId="0" fontId="16" fillId="0" borderId="15" xfId="3" applyFont="1" applyBorder="1"/>
    <xf numFmtId="0" fontId="18" fillId="0" borderId="7" xfId="3" applyFont="1" applyBorder="1"/>
    <xf numFmtId="0" fontId="16" fillId="0" borderId="6" xfId="3" applyFont="1" applyBorder="1"/>
    <xf numFmtId="0" fontId="16" fillId="0" borderId="5" xfId="3" applyFont="1" applyBorder="1"/>
    <xf numFmtId="0" fontId="18" fillId="0" borderId="5" xfId="3" applyFont="1" applyBorder="1"/>
    <xf numFmtId="0" fontId="15" fillId="0" borderId="8" xfId="3" applyFont="1" applyBorder="1"/>
    <xf numFmtId="0" fontId="16" fillId="0" borderId="0" xfId="3" applyFont="1" applyBorder="1"/>
    <xf numFmtId="0" fontId="16" fillId="0" borderId="9" xfId="3" applyFont="1" applyBorder="1"/>
    <xf numFmtId="0" fontId="15" fillId="0" borderId="9" xfId="3" applyFont="1" applyBorder="1"/>
    <xf numFmtId="0" fontId="16" fillId="0" borderId="8" xfId="3" applyFont="1" applyBorder="1"/>
    <xf numFmtId="0" fontId="16" fillId="0" borderId="14" xfId="3" applyFont="1" applyBorder="1"/>
    <xf numFmtId="0" fontId="16" fillId="0" borderId="16" xfId="3" applyFont="1" applyBorder="1"/>
    <xf numFmtId="0" fontId="15" fillId="0" borderId="0" xfId="3" applyFont="1"/>
    <xf numFmtId="3" fontId="3" fillId="0" borderId="17" xfId="3" applyNumberFormat="1" applyFont="1" applyFill="1" applyBorder="1" applyAlignment="1">
      <alignment horizontal="right" vertical="center"/>
    </xf>
    <xf numFmtId="0" fontId="27" fillId="0" borderId="0" xfId="3" applyFont="1" applyFill="1" applyAlignment="1">
      <alignment vertical="center"/>
    </xf>
    <xf numFmtId="0" fontId="28" fillId="0" borderId="0" xfId="3" applyFont="1" applyFill="1" applyAlignment="1">
      <alignment vertical="center"/>
    </xf>
    <xf numFmtId="0" fontId="28" fillId="0" borderId="0" xfId="3" applyFont="1" applyFill="1" applyBorder="1" applyAlignment="1">
      <alignment horizontal="center" vertical="center"/>
    </xf>
    <xf numFmtId="1" fontId="28" fillId="0" borderId="0" xfId="3" applyNumberFormat="1" applyFont="1" applyFill="1" applyAlignment="1">
      <alignment vertical="center"/>
    </xf>
    <xf numFmtId="0" fontId="29" fillId="0" borderId="9" xfId="3" applyFont="1" applyFill="1" applyBorder="1" applyAlignment="1">
      <alignment vertical="center"/>
    </xf>
    <xf numFmtId="0" fontId="29" fillId="0" borderId="8" xfId="3" applyFont="1" applyFill="1" applyBorder="1" applyAlignment="1">
      <alignment horizontal="right" vertical="center" readingOrder="2"/>
    </xf>
    <xf numFmtId="0" fontId="28" fillId="0" borderId="0" xfId="3" applyFont="1" applyFill="1" applyBorder="1" applyAlignment="1">
      <alignment horizontal="right" vertical="center"/>
    </xf>
    <xf numFmtId="0" fontId="29" fillId="0" borderId="16" xfId="3" applyFont="1" applyFill="1" applyBorder="1" applyAlignment="1">
      <alignment vertical="center"/>
    </xf>
    <xf numFmtId="0" fontId="29" fillId="0" borderId="14" xfId="3" applyFont="1" applyFill="1" applyBorder="1" applyAlignment="1">
      <alignment horizontal="right" vertical="center" readingOrder="2"/>
    </xf>
    <xf numFmtId="0" fontId="28" fillId="0" borderId="0" xfId="3" applyFont="1" applyFill="1" applyAlignment="1">
      <alignment horizontal="right" vertical="center" readingOrder="2"/>
    </xf>
    <xf numFmtId="0" fontId="29" fillId="0" borderId="8" xfId="3" applyFont="1" applyFill="1" applyBorder="1" applyAlignment="1">
      <alignment horizontal="right" vertical="center"/>
    </xf>
    <xf numFmtId="164" fontId="27" fillId="0" borderId="0" xfId="3" applyNumberFormat="1" applyFont="1" applyFill="1" applyAlignment="1" applyProtection="1">
      <alignment horizontal="left" vertical="center"/>
    </xf>
    <xf numFmtId="3" fontId="30" fillId="0" borderId="0" xfId="3" applyNumberFormat="1" applyFont="1" applyFill="1" applyBorder="1" applyAlignment="1">
      <alignment horizontal="right" vertical="center" indent="1"/>
    </xf>
    <xf numFmtId="1" fontId="3" fillId="0" borderId="0" xfId="3" applyNumberFormat="1" applyFont="1" applyFill="1" applyBorder="1" applyAlignment="1">
      <alignment vertical="center"/>
    </xf>
    <xf numFmtId="3" fontId="30" fillId="0" borderId="15" xfId="3" applyNumberFormat="1" applyFont="1" applyFill="1" applyBorder="1" applyAlignment="1">
      <alignment horizontal="right" vertical="center" indent="1"/>
    </xf>
    <xf numFmtId="0" fontId="14" fillId="0" borderId="0" xfId="3" applyFont="1"/>
    <xf numFmtId="0" fontId="17" fillId="0" borderId="0" xfId="3" applyFont="1"/>
    <xf numFmtId="0" fontId="16" fillId="0" borderId="7" xfId="3" applyFont="1" applyBorder="1"/>
    <xf numFmtId="166" fontId="3" fillId="0" borderId="17" xfId="3" applyNumberFormat="1" applyFont="1" applyFill="1" applyBorder="1" applyAlignment="1">
      <alignment horizontal="right" vertical="center" indent="1"/>
    </xf>
    <xf numFmtId="0" fontId="3" fillId="0" borderId="0" xfId="3" applyFont="1" applyFill="1" applyAlignment="1">
      <alignment horizontal="right" vertical="center" indent="1"/>
    </xf>
    <xf numFmtId="166" fontId="6" fillId="0" borderId="0" xfId="3" applyNumberFormat="1" applyFont="1" applyFill="1" applyBorder="1" applyAlignment="1">
      <alignment horizontal="right" vertical="center" indent="1"/>
    </xf>
    <xf numFmtId="164" fontId="4" fillId="0" borderId="0" xfId="3" applyNumberFormat="1" applyFont="1" applyFill="1" applyAlignment="1" applyProtection="1">
      <alignment horizontal="right" vertical="center"/>
    </xf>
    <xf numFmtId="164" fontId="4" fillId="0" borderId="0" xfId="3" applyNumberFormat="1" applyFont="1" applyFill="1" applyBorder="1" applyAlignment="1" applyProtection="1">
      <alignment horizontal="right" vertical="center"/>
    </xf>
    <xf numFmtId="0" fontId="2" fillId="0" borderId="0" xfId="3" applyFont="1" applyFill="1" applyBorder="1" applyAlignment="1">
      <alignment vertical="center"/>
    </xf>
    <xf numFmtId="3" fontId="6" fillId="0" borderId="15" xfId="3" applyNumberFormat="1" applyFont="1" applyFill="1" applyBorder="1" applyAlignment="1">
      <alignment horizontal="right" vertical="center"/>
    </xf>
    <xf numFmtId="3" fontId="6" fillId="0" borderId="22" xfId="3" applyNumberFormat="1" applyFont="1" applyFill="1" applyBorder="1" applyAlignment="1">
      <alignment horizontal="right" vertical="center"/>
    </xf>
    <xf numFmtId="0" fontId="30" fillId="0" borderId="0" xfId="3" applyFont="1" applyFill="1" applyAlignment="1">
      <alignment vertical="center"/>
    </xf>
    <xf numFmtId="1" fontId="30" fillId="0" borderId="0" xfId="3" applyNumberFormat="1" applyFont="1" applyFill="1" applyAlignment="1">
      <alignment vertical="center"/>
    </xf>
    <xf numFmtId="1" fontId="31" fillId="0" borderId="0" xfId="3" applyNumberFormat="1" applyFont="1" applyFill="1" applyAlignment="1">
      <alignment vertical="center"/>
    </xf>
    <xf numFmtId="0" fontId="30" fillId="0" borderId="0" xfId="3" applyFont="1" applyFill="1" applyAlignment="1">
      <alignment horizontal="center" vertical="center"/>
    </xf>
    <xf numFmtId="164" fontId="30" fillId="0" borderId="0" xfId="3" applyNumberFormat="1" applyFont="1" applyFill="1" applyAlignment="1" applyProtection="1">
      <alignment vertical="center"/>
    </xf>
    <xf numFmtId="0" fontId="32" fillId="0" borderId="0" xfId="3" applyFont="1" applyBorder="1" applyAlignment="1">
      <alignment horizontal="center" vertical="center"/>
    </xf>
    <xf numFmtId="0" fontId="29" fillId="0" borderId="0" xfId="3" applyFont="1" applyFill="1" applyAlignment="1">
      <alignment horizontal="left" vertical="center" readingOrder="1"/>
    </xf>
    <xf numFmtId="0" fontId="28" fillId="0" borderId="0" xfId="3" applyFont="1" applyFill="1" applyAlignment="1">
      <alignment horizontal="center" vertical="center"/>
    </xf>
    <xf numFmtId="0" fontId="28" fillId="0" borderId="0" xfId="3" applyFont="1" applyFill="1" applyAlignment="1">
      <alignment horizontal="left" vertical="center"/>
    </xf>
    <xf numFmtId="1" fontId="29" fillId="0" borderId="16" xfId="3" applyNumberFormat="1" applyFont="1" applyFill="1" applyBorder="1" applyAlignment="1" applyProtection="1">
      <alignment vertical="center"/>
    </xf>
    <xf numFmtId="1" fontId="29" fillId="0" borderId="14" xfId="3" applyNumberFormat="1" applyFont="1" applyFill="1" applyBorder="1" applyAlignment="1" applyProtection="1">
      <alignment horizontal="right" vertical="center" readingOrder="2"/>
    </xf>
    <xf numFmtId="1" fontId="29" fillId="0" borderId="16" xfId="3" applyNumberFormat="1" applyFont="1" applyFill="1" applyBorder="1" applyAlignment="1">
      <alignment horizontal="left" vertical="center"/>
    </xf>
    <xf numFmtId="1" fontId="29" fillId="0" borderId="14" xfId="3" applyNumberFormat="1" applyFont="1" applyFill="1" applyBorder="1" applyAlignment="1" applyProtection="1">
      <alignment horizontal="left" vertical="center"/>
    </xf>
    <xf numFmtId="1" fontId="33" fillId="0" borderId="23" xfId="3" applyNumberFormat="1" applyFont="1" applyBorder="1" applyAlignment="1">
      <alignment horizontal="center" vertical="center"/>
    </xf>
    <xf numFmtId="1" fontId="33" fillId="0" borderId="1" xfId="3" applyNumberFormat="1" applyFont="1" applyBorder="1" applyAlignment="1">
      <alignment horizontal="center" vertical="center"/>
    </xf>
    <xf numFmtId="1" fontId="33" fillId="0" borderId="24" xfId="3" applyNumberFormat="1" applyFont="1" applyBorder="1" applyAlignment="1">
      <alignment horizontal="center" vertical="center"/>
    </xf>
    <xf numFmtId="1" fontId="33" fillId="0" borderId="25" xfId="3" applyNumberFormat="1" applyFont="1" applyBorder="1" applyAlignment="1">
      <alignment horizontal="center" vertical="center"/>
    </xf>
    <xf numFmtId="1" fontId="33" fillId="0" borderId="9" xfId="3" applyNumberFormat="1" applyFont="1" applyBorder="1" applyAlignment="1">
      <alignment horizontal="center" vertical="center"/>
    </xf>
    <xf numFmtId="1" fontId="33" fillId="0" borderId="16" xfId="3" applyNumberFormat="1" applyFont="1" applyBorder="1" applyAlignment="1">
      <alignment horizontal="center" vertical="center"/>
    </xf>
    <xf numFmtId="1" fontId="29" fillId="0" borderId="9" xfId="3" applyNumberFormat="1" applyFont="1" applyFill="1" applyBorder="1" applyAlignment="1">
      <alignment vertical="center"/>
    </xf>
    <xf numFmtId="0" fontId="29" fillId="0" borderId="8" xfId="3" applyFont="1" applyFill="1" applyBorder="1" applyAlignment="1">
      <alignment horizontal="left" vertical="center"/>
    </xf>
    <xf numFmtId="0" fontId="29" fillId="0" borderId="9" xfId="3" applyFont="1" applyFill="1" applyBorder="1" applyAlignment="1">
      <alignment horizontal="right" vertical="center"/>
    </xf>
    <xf numFmtId="3" fontId="30" fillId="0" borderId="0" xfId="3" applyNumberFormat="1" applyFont="1" applyFill="1" applyBorder="1" applyAlignment="1" applyProtection="1">
      <alignment horizontal="right" vertical="center" indent="1"/>
    </xf>
    <xf numFmtId="0" fontId="29" fillId="0" borderId="8" xfId="3" applyFont="1" applyFill="1" applyBorder="1" applyAlignment="1">
      <alignment vertical="center"/>
    </xf>
    <xf numFmtId="1" fontId="29" fillId="0" borderId="9" xfId="3" applyNumberFormat="1" applyFont="1" applyFill="1" applyBorder="1" applyAlignment="1" applyProtection="1">
      <alignment vertical="center"/>
    </xf>
    <xf numFmtId="1" fontId="29" fillId="0" borderId="8" xfId="3" applyNumberFormat="1" applyFont="1" applyFill="1" applyBorder="1" applyAlignment="1" applyProtection="1">
      <alignment horizontal="left" vertical="center"/>
    </xf>
    <xf numFmtId="0" fontId="29" fillId="0" borderId="8" xfId="3" quotePrefix="1" applyFont="1" applyFill="1" applyBorder="1" applyAlignment="1">
      <alignment horizontal="left" vertical="center"/>
    </xf>
    <xf numFmtId="0" fontId="34" fillId="0" borderId="0" xfId="3" applyFont="1" applyFill="1" applyAlignment="1">
      <alignment vertical="center"/>
    </xf>
    <xf numFmtId="0" fontId="27" fillId="0" borderId="3" xfId="3" applyFont="1" applyFill="1" applyBorder="1" applyAlignment="1">
      <alignment horizontal="right" vertical="center"/>
    </xf>
    <xf numFmtId="0" fontId="27" fillId="0" borderId="4" xfId="3" applyFont="1" applyFill="1" applyBorder="1" applyAlignment="1">
      <alignment horizontal="right" vertical="center"/>
    </xf>
    <xf numFmtId="0" fontId="29" fillId="0" borderId="2" xfId="3" applyFont="1" applyFill="1" applyBorder="1" applyAlignment="1">
      <alignment horizontal="right" vertical="center" indent="1"/>
    </xf>
    <xf numFmtId="164" fontId="27" fillId="0" borderId="3" xfId="3" applyNumberFormat="1" applyFont="1" applyFill="1" applyBorder="1" applyAlignment="1" applyProtection="1">
      <alignment vertical="center"/>
    </xf>
    <xf numFmtId="164" fontId="27" fillId="0" borderId="4" xfId="3" applyNumberFormat="1" applyFont="1" applyFill="1" applyBorder="1" applyAlignment="1" applyProtection="1">
      <alignment horizontal="left" vertical="center"/>
    </xf>
    <xf numFmtId="0" fontId="35" fillId="0" borderId="0" xfId="3" applyFont="1"/>
    <xf numFmtId="164" fontId="27" fillId="0" borderId="0" xfId="3" applyNumberFormat="1" applyFont="1" applyFill="1" applyAlignment="1" applyProtection="1">
      <alignment horizontal="right" vertical="center"/>
    </xf>
    <xf numFmtId="0" fontId="29" fillId="0" borderId="16" xfId="3" applyFont="1" applyFill="1" applyBorder="1" applyAlignment="1">
      <alignment horizontal="right" vertical="center"/>
    </xf>
    <xf numFmtId="0" fontId="29" fillId="0" borderId="14" xfId="3" applyFont="1" applyFill="1" applyBorder="1" applyAlignment="1">
      <alignment vertical="center"/>
    </xf>
    <xf numFmtId="0" fontId="20" fillId="0" borderId="0" xfId="3" applyFont="1"/>
    <xf numFmtId="0" fontId="16" fillId="0" borderId="3" xfId="3" applyFont="1" applyBorder="1"/>
    <xf numFmtId="0" fontId="16" fillId="0" borderId="2" xfId="3" applyFont="1" applyBorder="1"/>
    <xf numFmtId="0" fontId="16" fillId="0" borderId="4" xfId="3" applyFont="1" applyBorder="1"/>
    <xf numFmtId="165" fontId="3" fillId="0" borderId="9" xfId="3" applyNumberFormat="1" applyFont="1" applyFill="1" applyBorder="1" applyAlignment="1">
      <alignment vertical="center" shrinkToFit="1"/>
    </xf>
    <xf numFmtId="0" fontId="3" fillId="0" borderId="8" xfId="3" applyFont="1" applyFill="1" applyBorder="1" applyAlignment="1">
      <alignment vertical="center" shrinkToFit="1"/>
    </xf>
    <xf numFmtId="1" fontId="29" fillId="0" borderId="9" xfId="3" applyNumberFormat="1" applyFont="1" applyFill="1" applyBorder="1" applyAlignment="1">
      <alignment vertical="center" shrinkToFit="1"/>
    </xf>
    <xf numFmtId="3" fontId="3" fillId="0" borderId="0" xfId="3" applyNumberFormat="1" applyFont="1" applyFill="1" applyBorder="1" applyAlignment="1">
      <alignment horizontal="right" vertical="center"/>
    </xf>
    <xf numFmtId="3" fontId="7" fillId="0" borderId="0" xfId="3" quotePrefix="1" applyNumberFormat="1" applyFont="1" applyFill="1" applyBorder="1" applyAlignment="1">
      <alignment horizontal="right" vertical="center"/>
    </xf>
    <xf numFmtId="0" fontId="5" fillId="0" borderId="0" xfId="5" applyFont="1" applyFill="1" applyAlignment="1">
      <alignment horizontal="center" vertical="center"/>
    </xf>
    <xf numFmtId="164" fontId="5" fillId="0" borderId="0" xfId="5" applyNumberFormat="1" applyFont="1" applyFill="1" applyAlignment="1" applyProtection="1">
      <alignment horizontal="center" vertical="center"/>
    </xf>
    <xf numFmtId="0" fontId="3" fillId="0" borderId="0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164" fontId="5" fillId="0" borderId="0" xfId="3" applyNumberFormat="1" applyFont="1" applyFill="1" applyBorder="1" applyAlignment="1" applyProtection="1">
      <alignment horizontal="center" vertical="center"/>
    </xf>
    <xf numFmtId="0" fontId="36" fillId="0" borderId="0" xfId="3" applyFont="1" applyFill="1" applyAlignment="1">
      <alignment horizontal="center" vertical="center"/>
    </xf>
    <xf numFmtId="0" fontId="29" fillId="0" borderId="0" xfId="3" applyFont="1" applyFill="1" applyAlignment="1">
      <alignment horizontal="center" vertical="center"/>
    </xf>
  </cellXfs>
  <cellStyles count="10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te 2" xfId="8"/>
    <cellStyle name="Percent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/Desktop/2009/syria/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67368/Desktop/industry%208th/bahrain/aidmo%20bahrain%20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/Desktop/INDUSTRY%202011/bahrain/Industrial%20Bulleting%20bahrai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قيمة المضافة"/>
      <sheetName val="الإنتاج"/>
      <sheetName val="رواتب وأجور"/>
    </sheetNames>
    <sheetDataSet>
      <sheetData sheetId="0">
        <row r="7">
          <cell r="D7">
            <v>154.13999999999999</v>
          </cell>
          <cell r="E7">
            <v>177.85</v>
          </cell>
        </row>
        <row r="9">
          <cell r="D9">
            <v>3.48</v>
          </cell>
          <cell r="E9">
            <v>3.93</v>
          </cell>
        </row>
        <row r="10">
          <cell r="D10">
            <v>56.96</v>
          </cell>
          <cell r="E10">
            <v>58.71</v>
          </cell>
        </row>
        <row r="11">
          <cell r="D11">
            <v>7.66</v>
          </cell>
          <cell r="E11">
            <v>8.51</v>
          </cell>
        </row>
        <row r="12">
          <cell r="D12">
            <v>1.32</v>
          </cell>
          <cell r="E12">
            <v>1.7</v>
          </cell>
        </row>
        <row r="13">
          <cell r="D13">
            <v>23.57</v>
          </cell>
          <cell r="E13">
            <v>28.49</v>
          </cell>
        </row>
        <row r="14">
          <cell r="D14">
            <v>49.61</v>
          </cell>
          <cell r="E14">
            <v>57.15</v>
          </cell>
        </row>
        <row r="15">
          <cell r="D15">
            <v>364.45</v>
          </cell>
          <cell r="E15">
            <v>374.39</v>
          </cell>
        </row>
        <row r="16">
          <cell r="D16">
            <v>262.14999999999998</v>
          </cell>
          <cell r="E16">
            <v>253.21</v>
          </cell>
        </row>
        <row r="17">
          <cell r="D17">
            <v>149.15</v>
          </cell>
          <cell r="E17">
            <v>153.51</v>
          </cell>
        </row>
        <row r="18">
          <cell r="D18">
            <v>391.41</v>
          </cell>
          <cell r="E18">
            <v>343.45</v>
          </cell>
        </row>
        <row r="19">
          <cell r="D19">
            <v>97.72</v>
          </cell>
          <cell r="E19">
            <v>101.47</v>
          </cell>
        </row>
        <row r="20">
          <cell r="D20">
            <v>6</v>
          </cell>
          <cell r="E20">
            <v>6.67</v>
          </cell>
        </row>
        <row r="21">
          <cell r="D21">
            <v>19.43</v>
          </cell>
          <cell r="E21">
            <v>26.02</v>
          </cell>
        </row>
        <row r="22">
          <cell r="D22">
            <v>26.7</v>
          </cell>
          <cell r="E22">
            <v>28.36</v>
          </cell>
        </row>
        <row r="23">
          <cell r="D23">
            <v>3.94</v>
          </cell>
          <cell r="E23">
            <v>4.24</v>
          </cell>
        </row>
        <row r="24">
          <cell r="D24">
            <v>0.84</v>
          </cell>
          <cell r="E24">
            <v>1.03</v>
          </cell>
        </row>
        <row r="25">
          <cell r="D25">
            <v>45.75</v>
          </cell>
          <cell r="E25">
            <v>49.38</v>
          </cell>
        </row>
        <row r="26">
          <cell r="D26">
            <v>26.16</v>
          </cell>
          <cell r="E26">
            <v>32.42</v>
          </cell>
        </row>
        <row r="27">
          <cell r="D27">
            <v>5.01</v>
          </cell>
          <cell r="E27">
            <v>7.39</v>
          </cell>
        </row>
      </sheetData>
      <sheetData sheetId="1">
        <row r="9">
          <cell r="D9">
            <v>335.04</v>
          </cell>
        </row>
      </sheetData>
      <sheetData sheetId="2">
        <row r="8">
          <cell r="D8">
            <v>35662</v>
          </cell>
          <cell r="E8">
            <v>36470</v>
          </cell>
        </row>
        <row r="10">
          <cell r="D10">
            <v>847</v>
          </cell>
          <cell r="E10">
            <v>882</v>
          </cell>
        </row>
        <row r="11">
          <cell r="D11">
            <v>16011</v>
          </cell>
          <cell r="E11">
            <v>17011</v>
          </cell>
        </row>
        <row r="12">
          <cell r="D12">
            <v>1169</v>
          </cell>
          <cell r="E12">
            <v>1189</v>
          </cell>
        </row>
        <row r="13">
          <cell r="D13">
            <v>602</v>
          </cell>
          <cell r="E13">
            <v>611</v>
          </cell>
        </row>
        <row r="14">
          <cell r="D14">
            <v>12047</v>
          </cell>
          <cell r="E14">
            <v>13088</v>
          </cell>
        </row>
        <row r="15">
          <cell r="D15">
            <v>13624</v>
          </cell>
          <cell r="E15">
            <v>15685</v>
          </cell>
        </row>
        <row r="16">
          <cell r="D16">
            <v>82436</v>
          </cell>
          <cell r="E16">
            <v>84113</v>
          </cell>
        </row>
        <row r="17">
          <cell r="D17">
            <v>36338</v>
          </cell>
          <cell r="E17">
            <v>39183</v>
          </cell>
        </row>
        <row r="18">
          <cell r="D18">
            <v>38884</v>
          </cell>
          <cell r="E18">
            <v>42484</v>
          </cell>
        </row>
        <row r="19">
          <cell r="D19">
            <v>119499</v>
          </cell>
          <cell r="E19">
            <v>105944</v>
          </cell>
        </row>
        <row r="20">
          <cell r="D20">
            <v>21249</v>
          </cell>
          <cell r="E20">
            <v>21438</v>
          </cell>
        </row>
        <row r="21">
          <cell r="D21">
            <v>1986</v>
          </cell>
          <cell r="E21">
            <v>2501</v>
          </cell>
        </row>
        <row r="22">
          <cell r="D22">
            <v>9536</v>
          </cell>
          <cell r="E22">
            <v>10082</v>
          </cell>
        </row>
        <row r="23">
          <cell r="D23">
            <v>8171</v>
          </cell>
          <cell r="E23">
            <v>8210</v>
          </cell>
        </row>
        <row r="24">
          <cell r="D24">
            <v>388</v>
          </cell>
          <cell r="E24">
            <v>395</v>
          </cell>
        </row>
        <row r="25">
          <cell r="D25">
            <v>187</v>
          </cell>
          <cell r="E25">
            <v>187</v>
          </cell>
        </row>
        <row r="26">
          <cell r="D26">
            <v>18411</v>
          </cell>
          <cell r="E26">
            <v>18762</v>
          </cell>
        </row>
        <row r="27">
          <cell r="D27">
            <v>11951</v>
          </cell>
          <cell r="E27">
            <v>11821</v>
          </cell>
        </row>
        <row r="28">
          <cell r="D28">
            <v>949</v>
          </cell>
          <cell r="E28">
            <v>737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duction"/>
      <sheetName val="Value added"/>
      <sheetName val="Index Num"/>
    </sheetNames>
    <sheetDataSet>
      <sheetData sheetId="0">
        <row r="9">
          <cell r="C9">
            <v>1599525.9897119999</v>
          </cell>
        </row>
      </sheetData>
      <sheetData sheetId="1">
        <row r="9">
          <cell r="C9">
            <v>1550260.8971568898</v>
          </cell>
          <cell r="D9">
            <v>1709679.7469236953</v>
          </cell>
          <cell r="E9">
            <v>2361649.2749581477</v>
          </cell>
          <cell r="F9">
            <v>1666604.9292748924</v>
          </cell>
          <cell r="G9">
            <v>2041896.5676075416</v>
          </cell>
        </row>
        <row r="10">
          <cell r="C10">
            <v>25738.0068071979</v>
          </cell>
          <cell r="D10">
            <v>39265.324807213008</v>
          </cell>
          <cell r="E10">
            <v>59087.868231339133</v>
          </cell>
          <cell r="F10">
            <v>50751.884492520228</v>
          </cell>
          <cell r="G10">
            <v>58303.007927556318</v>
          </cell>
        </row>
        <row r="14">
          <cell r="C14">
            <v>66988.329928357969</v>
          </cell>
          <cell r="D14">
            <v>67124.456831126838</v>
          </cell>
          <cell r="E14">
            <v>78906.455628645199</v>
          </cell>
          <cell r="F14">
            <v>96502.69515192126</v>
          </cell>
          <cell r="G14">
            <v>113820.3</v>
          </cell>
        </row>
        <row r="15">
          <cell r="C15">
            <v>1621.4924878684283</v>
          </cell>
          <cell r="D15">
            <v>1799.1000000000004</v>
          </cell>
          <cell r="E15">
            <v>2050.3121898472405</v>
          </cell>
          <cell r="F15">
            <v>2471.8000000000002</v>
          </cell>
          <cell r="G15">
            <v>3338.9000000000005</v>
          </cell>
        </row>
        <row r="16">
          <cell r="C16">
            <v>17125.900000000001</v>
          </cell>
          <cell r="D16">
            <v>23166</v>
          </cell>
          <cell r="E16">
            <v>23946.800000000003</v>
          </cell>
          <cell r="F16">
            <v>29025.200000000004</v>
          </cell>
          <cell r="G16">
            <v>32244.9</v>
          </cell>
        </row>
        <row r="17">
          <cell r="C17">
            <v>3079.9055343859109</v>
          </cell>
          <cell r="D17">
            <v>3628.0299999999993</v>
          </cell>
          <cell r="E17">
            <v>4327.6814681876531</v>
          </cell>
          <cell r="F17">
            <v>4644.2921539990393</v>
          </cell>
          <cell r="G17">
            <v>5543.2999999999993</v>
          </cell>
        </row>
        <row r="18">
          <cell r="C18">
            <v>802.9</v>
          </cell>
          <cell r="D18">
            <v>880.99909090909091</v>
          </cell>
          <cell r="E18">
            <v>1045.6055680755103</v>
          </cell>
          <cell r="F18">
            <v>1034.9000000000001</v>
          </cell>
          <cell r="G18">
            <v>1183.8999999999999</v>
          </cell>
        </row>
        <row r="19">
          <cell r="C19">
            <v>7182.0999999999995</v>
          </cell>
          <cell r="D19">
            <v>7366</v>
          </cell>
          <cell r="E19">
            <v>8487.9</v>
          </cell>
          <cell r="F19">
            <v>12084.300000000001</v>
          </cell>
          <cell r="G19">
            <v>14460.4</v>
          </cell>
        </row>
        <row r="20">
          <cell r="C20">
            <v>15279.5</v>
          </cell>
          <cell r="D20">
            <v>19873.457396121903</v>
          </cell>
          <cell r="E20">
            <v>21887.42</v>
          </cell>
          <cell r="F20">
            <v>25366.700000000004</v>
          </cell>
          <cell r="G20">
            <v>28733.200000000004</v>
          </cell>
        </row>
        <row r="21">
          <cell r="C21">
            <v>221999</v>
          </cell>
          <cell r="D21">
            <v>337096</v>
          </cell>
          <cell r="E21">
            <v>388971.93884341617</v>
          </cell>
          <cell r="F21">
            <v>241509.7730819204</v>
          </cell>
          <cell r="G21">
            <v>290672.65696574468</v>
          </cell>
        </row>
        <row r="22">
          <cell r="C22">
            <v>116670.3593470106</v>
          </cell>
          <cell r="D22">
            <v>130241.45</v>
          </cell>
          <cell r="E22">
            <v>229189.00906303173</v>
          </cell>
          <cell r="F22">
            <v>154775.83600000001</v>
          </cell>
          <cell r="G22">
            <v>170287.28552773752</v>
          </cell>
        </row>
        <row r="25">
          <cell r="C25">
            <v>78776.009999999966</v>
          </cell>
          <cell r="D25">
            <v>92123.6</v>
          </cell>
          <cell r="E25">
            <v>120070.9</v>
          </cell>
          <cell r="F25">
            <v>111720.02305939147</v>
          </cell>
          <cell r="G25">
            <v>141303.15506755156</v>
          </cell>
        </row>
        <row r="26">
          <cell r="C26">
            <v>171578</v>
          </cell>
          <cell r="D26">
            <v>234660.7</v>
          </cell>
          <cell r="E26">
            <v>278530.05097269104</v>
          </cell>
          <cell r="F26">
            <v>195809.1</v>
          </cell>
          <cell r="G26">
            <v>264953.53754687263</v>
          </cell>
        </row>
        <row r="28">
          <cell r="C28">
            <v>34390.300000000003</v>
          </cell>
          <cell r="D28">
            <v>38184</v>
          </cell>
          <cell r="E28">
            <v>53571.73</v>
          </cell>
          <cell r="F28">
            <v>50894.2</v>
          </cell>
          <cell r="G28">
            <v>61718.282562758541</v>
          </cell>
        </row>
        <row r="29">
          <cell r="C29">
            <v>5160.9600000000009</v>
          </cell>
          <cell r="D29">
            <v>6840.8</v>
          </cell>
          <cell r="E29">
            <v>9749.6999999999989</v>
          </cell>
          <cell r="F29">
            <v>9251.4</v>
          </cell>
          <cell r="G29">
            <v>10748.130448071046</v>
          </cell>
        </row>
        <row r="30">
          <cell r="C30">
            <v>10192.5</v>
          </cell>
          <cell r="D30">
            <v>15959.369999999999</v>
          </cell>
          <cell r="E30">
            <v>28861.839999999702</v>
          </cell>
          <cell r="F30">
            <v>18136.099999999999</v>
          </cell>
          <cell r="G30">
            <v>20276.261121603078</v>
          </cell>
        </row>
        <row r="31">
          <cell r="C31">
            <v>29474.25</v>
          </cell>
          <cell r="D31">
            <v>30212.51</v>
          </cell>
          <cell r="E31">
            <v>34896.710000000006</v>
          </cell>
          <cell r="F31">
            <v>31656.400000000001</v>
          </cell>
          <cell r="G31">
            <v>35309.3874751525</v>
          </cell>
        </row>
        <row r="32">
          <cell r="C32">
            <v>703.17000000000007</v>
          </cell>
          <cell r="D32">
            <v>1025.24</v>
          </cell>
          <cell r="E32">
            <v>3550.3300000000004</v>
          </cell>
          <cell r="F32">
            <v>3564.7999999999997</v>
          </cell>
          <cell r="G32">
            <v>3619.9</v>
          </cell>
        </row>
        <row r="33">
          <cell r="C33">
            <v>561.60000000000014</v>
          </cell>
          <cell r="D33">
            <v>662.1728308501315</v>
          </cell>
          <cell r="E33">
            <v>739.2896056091148</v>
          </cell>
          <cell r="F33">
            <v>615.08571428571429</v>
          </cell>
          <cell r="G33">
            <v>917.24171779141102</v>
          </cell>
        </row>
        <row r="34">
          <cell r="C34">
            <v>24669.1</v>
          </cell>
          <cell r="D34">
            <v>32609.4</v>
          </cell>
          <cell r="E34">
            <v>36706.699999999997</v>
          </cell>
          <cell r="F34">
            <v>40190.5</v>
          </cell>
          <cell r="G34">
            <v>43532.127132984926</v>
          </cell>
        </row>
        <row r="35">
          <cell r="C35">
            <v>17663.596666666697</v>
          </cell>
          <cell r="D35">
            <v>17590.222000000002</v>
          </cell>
          <cell r="E35">
            <v>19669.916431924499</v>
          </cell>
          <cell r="F35">
            <v>23828.3</v>
          </cell>
          <cell r="G35">
            <v>25292.740044847676</v>
          </cell>
        </row>
        <row r="36">
          <cell r="C36">
            <v>1049.6811884029587</v>
          </cell>
          <cell r="D36">
            <v>1407.6000000000001</v>
          </cell>
          <cell r="E36">
            <v>1443.6919999998809</v>
          </cell>
          <cell r="F36">
            <v>3061.8</v>
          </cell>
          <cell r="G36">
            <v>4482.052737040166</v>
          </cell>
        </row>
        <row r="38">
          <cell r="C38">
            <v>60391.571000000011</v>
          </cell>
          <cell r="D38">
            <v>72155.7</v>
          </cell>
          <cell r="E38">
            <v>83985.31</v>
          </cell>
          <cell r="F38">
            <v>104678.4854837239</v>
          </cell>
          <cell r="G38">
            <v>113210.1847359887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01"/>
  <sheetViews>
    <sheetView tabSelected="1" view="pageBreakPreview" zoomScale="130" zoomScaleNormal="150" zoomScaleSheetLayoutView="130" workbookViewId="0">
      <pane xSplit="3" ySplit="7" topLeftCell="D47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11" defaultRowHeight="18" customHeight="1"/>
  <cols>
    <col min="1" max="2" width="2.6640625" style="62" customWidth="1"/>
    <col min="3" max="3" width="25.6640625" style="2" customWidth="1"/>
    <col min="4" max="4" width="9.6640625" style="2" hidden="1" customWidth="1"/>
    <col min="5" max="11" width="9.6640625" style="2" customWidth="1"/>
    <col min="12" max="12" width="25.6640625" style="2" customWidth="1"/>
    <col min="13" max="14" width="2.6640625" style="2" customWidth="1"/>
    <col min="15" max="16" width="9.33203125" style="2" customWidth="1"/>
    <col min="17" max="17" width="9.5546875" style="2" customWidth="1"/>
    <col min="18" max="19" width="9.88671875" style="2" customWidth="1"/>
    <col min="20" max="22" width="8.88671875" style="2" customWidth="1"/>
    <col min="23" max="23" width="25.88671875" style="2" customWidth="1"/>
    <col min="24" max="24" width="9.5546875" style="2" customWidth="1"/>
    <col min="25" max="27" width="9" style="2" customWidth="1"/>
    <col min="28" max="28" width="8.44140625" style="2" customWidth="1"/>
    <col min="29" max="29" width="9.44140625" style="2" customWidth="1"/>
    <col min="30" max="30" width="9.5546875" style="2" customWidth="1"/>
    <col min="31" max="31" width="10" style="2" customWidth="1"/>
    <col min="32" max="32" width="9" style="2" customWidth="1"/>
    <col min="33" max="33" width="6.44140625" style="2" customWidth="1"/>
    <col min="34" max="34" width="18.44140625" style="2" customWidth="1"/>
    <col min="35" max="16384" width="11" style="2"/>
  </cols>
  <sheetData>
    <row r="1" spans="1:19" ht="18" customHeight="1">
      <c r="A1" s="1" t="s">
        <v>145</v>
      </c>
      <c r="N1" s="111" t="s">
        <v>144</v>
      </c>
    </row>
    <row r="2" spans="1:19" ht="14.25" hidden="1" customHeight="1">
      <c r="C2" s="69" t="s">
        <v>143</v>
      </c>
      <c r="D2" s="69"/>
      <c r="E2" s="69"/>
      <c r="F2" s="69"/>
      <c r="G2" s="69"/>
      <c r="H2" s="69"/>
      <c r="I2" s="69"/>
      <c r="J2" s="69"/>
      <c r="K2" s="69"/>
      <c r="L2" s="69"/>
    </row>
    <row r="3" spans="1:19" ht="18" customHeight="1">
      <c r="C3" s="69" t="s">
        <v>143</v>
      </c>
      <c r="D3" s="69"/>
      <c r="E3" s="69"/>
      <c r="F3" s="69"/>
      <c r="G3" s="69"/>
      <c r="H3" s="69"/>
      <c r="I3" s="69"/>
      <c r="J3" s="69"/>
      <c r="K3" s="69"/>
      <c r="L3" s="69"/>
    </row>
    <row r="4" spans="1:19" ht="19.5" customHeight="1">
      <c r="B4" s="162" t="s">
        <v>207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19" ht="18.75" customHeight="1">
      <c r="B5" s="163" t="s">
        <v>208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9" ht="15" customHeight="1">
      <c r="A6" s="74" t="s">
        <v>203</v>
      </c>
      <c r="B6" s="2"/>
      <c r="D6" s="3" t="s">
        <v>0</v>
      </c>
      <c r="E6" s="3"/>
      <c r="F6" s="3"/>
      <c r="G6" s="3"/>
      <c r="H6" s="3"/>
      <c r="I6" s="73"/>
      <c r="J6" s="73"/>
      <c r="K6" s="73"/>
      <c r="N6" s="67" t="s">
        <v>185</v>
      </c>
      <c r="P6" s="111"/>
      <c r="S6" s="13"/>
    </row>
    <row r="7" spans="1:19" ht="15.75" customHeight="1">
      <c r="A7" s="5" t="s">
        <v>1</v>
      </c>
      <c r="B7" s="6"/>
      <c r="C7" s="7"/>
      <c r="D7" s="8">
        <v>2003</v>
      </c>
      <c r="E7" s="8">
        <v>2006</v>
      </c>
      <c r="F7" s="8">
        <v>2007</v>
      </c>
      <c r="G7" s="8">
        <v>2008</v>
      </c>
      <c r="H7" s="8">
        <v>2009</v>
      </c>
      <c r="I7" s="8">
        <v>2010</v>
      </c>
      <c r="J7" s="8">
        <v>2011</v>
      </c>
      <c r="K7" s="8">
        <v>2012</v>
      </c>
      <c r="L7" s="9"/>
      <c r="M7" s="10"/>
      <c r="N7" s="11" t="s">
        <v>176</v>
      </c>
      <c r="O7" s="12"/>
      <c r="P7" s="12"/>
      <c r="S7" s="13"/>
    </row>
    <row r="8" spans="1:19" ht="16.5" customHeight="1">
      <c r="A8" s="19" t="s">
        <v>2</v>
      </c>
      <c r="B8" s="20"/>
      <c r="C8" s="14" t="s">
        <v>3</v>
      </c>
      <c r="D8" s="36">
        <v>910446.44465909887</v>
      </c>
      <c r="E8" s="15" t="s">
        <v>4</v>
      </c>
      <c r="F8" s="15" t="s">
        <v>4</v>
      </c>
      <c r="G8" s="15" t="s">
        <v>4</v>
      </c>
      <c r="H8" s="15" t="s">
        <v>4</v>
      </c>
      <c r="I8" s="15" t="s">
        <v>4</v>
      </c>
      <c r="J8" s="15" t="s">
        <v>4</v>
      </c>
      <c r="K8" s="15" t="s">
        <v>4</v>
      </c>
      <c r="L8" s="17" t="s">
        <v>5</v>
      </c>
      <c r="M8" s="18"/>
      <c r="N8" s="24" t="s">
        <v>6</v>
      </c>
      <c r="O8" s="18"/>
      <c r="P8" s="18"/>
      <c r="S8" s="13"/>
    </row>
    <row r="9" spans="1:19" ht="14.25" hidden="1" customHeight="1">
      <c r="A9" s="19"/>
      <c r="B9" s="20">
        <v>10</v>
      </c>
      <c r="C9" s="39" t="s">
        <v>140</v>
      </c>
      <c r="D9" s="25"/>
      <c r="E9" s="25"/>
      <c r="F9" s="25"/>
      <c r="G9" s="25"/>
      <c r="H9" s="25"/>
      <c r="I9" s="25"/>
      <c r="J9" s="25"/>
      <c r="K9" s="25"/>
      <c r="L9" s="38" t="s">
        <v>139</v>
      </c>
      <c r="M9" s="18">
        <v>10</v>
      </c>
      <c r="N9" s="24"/>
      <c r="O9" s="18"/>
      <c r="P9" s="18"/>
      <c r="Q9" s="22"/>
      <c r="S9" s="13"/>
    </row>
    <row r="10" spans="1:19" ht="14.25" hidden="1" customHeight="1">
      <c r="A10" s="19"/>
      <c r="B10" s="20"/>
      <c r="C10" s="39" t="s">
        <v>138</v>
      </c>
      <c r="D10" s="25"/>
      <c r="E10" s="25"/>
      <c r="F10" s="25"/>
      <c r="G10" s="25"/>
      <c r="H10" s="25"/>
      <c r="I10" s="25"/>
      <c r="J10" s="25"/>
      <c r="K10" s="25"/>
      <c r="L10" s="38" t="s">
        <v>137</v>
      </c>
      <c r="M10" s="18"/>
      <c r="N10" s="24"/>
      <c r="O10" s="18"/>
      <c r="P10" s="18"/>
      <c r="Q10" s="22"/>
      <c r="S10" s="13"/>
    </row>
    <row r="11" spans="1:19" ht="15" customHeight="1">
      <c r="A11" s="19"/>
      <c r="B11" s="20">
        <v>11</v>
      </c>
      <c r="C11" s="21" t="s">
        <v>7</v>
      </c>
      <c r="D11" s="25"/>
      <c r="E11" s="25"/>
      <c r="F11" s="25"/>
      <c r="G11" s="25"/>
      <c r="H11" s="25"/>
      <c r="I11" s="25"/>
      <c r="J11" s="25"/>
      <c r="K11" s="25"/>
      <c r="L11" s="23" t="s">
        <v>8</v>
      </c>
      <c r="M11" s="18">
        <v>11</v>
      </c>
      <c r="N11" s="24"/>
      <c r="O11" s="18"/>
      <c r="P11" s="18">
        <v>1000</v>
      </c>
      <c r="S11" s="13"/>
    </row>
    <row r="12" spans="1:19" ht="15" customHeight="1">
      <c r="A12" s="19"/>
      <c r="B12" s="20"/>
      <c r="C12" s="21" t="s">
        <v>9</v>
      </c>
      <c r="D12" s="25" t="s">
        <v>4</v>
      </c>
      <c r="E12" s="25" t="s">
        <v>4</v>
      </c>
      <c r="F12" s="25" t="s">
        <v>4</v>
      </c>
      <c r="G12" s="25" t="s">
        <v>4</v>
      </c>
      <c r="H12" s="25" t="s">
        <v>4</v>
      </c>
      <c r="I12" s="25" t="s">
        <v>4</v>
      </c>
      <c r="J12" s="25" t="s">
        <v>4</v>
      </c>
      <c r="K12" s="25" t="s">
        <v>4</v>
      </c>
      <c r="L12" s="23" t="s">
        <v>10</v>
      </c>
      <c r="M12" s="18"/>
      <c r="N12" s="24"/>
      <c r="O12" s="18"/>
      <c r="P12" s="18"/>
      <c r="S12" s="13"/>
    </row>
    <row r="13" spans="1:19" ht="15" customHeight="1">
      <c r="A13" s="19"/>
      <c r="B13" s="20">
        <v>12</v>
      </c>
      <c r="C13" s="39" t="s">
        <v>136</v>
      </c>
      <c r="D13" s="25"/>
      <c r="E13" s="25"/>
      <c r="F13" s="25"/>
      <c r="G13" s="25"/>
      <c r="H13" s="25"/>
      <c r="I13" s="25"/>
      <c r="J13" s="25"/>
      <c r="K13" s="25"/>
      <c r="L13" s="38" t="s">
        <v>135</v>
      </c>
      <c r="M13" s="3">
        <v>12</v>
      </c>
      <c r="N13" s="51"/>
      <c r="O13" s="3"/>
      <c r="P13" s="3"/>
      <c r="S13" s="13"/>
    </row>
    <row r="14" spans="1:19" ht="15" customHeight="1">
      <c r="A14" s="19"/>
      <c r="B14" s="20"/>
      <c r="C14" s="39" t="s">
        <v>134</v>
      </c>
      <c r="D14" s="25"/>
      <c r="E14" s="25" t="s">
        <v>4</v>
      </c>
      <c r="F14" s="25" t="s">
        <v>4</v>
      </c>
      <c r="G14" s="25" t="s">
        <v>4</v>
      </c>
      <c r="H14" s="25" t="s">
        <v>4</v>
      </c>
      <c r="I14" s="25" t="s">
        <v>4</v>
      </c>
      <c r="J14" s="25" t="s">
        <v>4</v>
      </c>
      <c r="K14" s="25" t="s">
        <v>4</v>
      </c>
      <c r="L14" s="38" t="s">
        <v>133</v>
      </c>
      <c r="M14" s="3"/>
      <c r="N14" s="51"/>
      <c r="O14" s="3"/>
      <c r="P14" s="3"/>
      <c r="S14" s="13"/>
    </row>
    <row r="15" spans="1:19" ht="15" customHeight="1">
      <c r="A15" s="19"/>
      <c r="B15" s="20">
        <v>13</v>
      </c>
      <c r="C15" s="40" t="s">
        <v>132</v>
      </c>
      <c r="D15" s="64"/>
      <c r="E15" s="25" t="s">
        <v>4</v>
      </c>
      <c r="F15" s="25" t="s">
        <v>4</v>
      </c>
      <c r="G15" s="25" t="s">
        <v>4</v>
      </c>
      <c r="H15" s="25" t="s">
        <v>4</v>
      </c>
      <c r="I15" s="25" t="s">
        <v>4</v>
      </c>
      <c r="J15" s="25" t="s">
        <v>4</v>
      </c>
      <c r="K15" s="25" t="s">
        <v>4</v>
      </c>
      <c r="L15" s="38" t="s">
        <v>131</v>
      </c>
      <c r="M15" s="18">
        <v>13</v>
      </c>
      <c r="N15" s="24"/>
      <c r="O15" s="18"/>
      <c r="P15" s="18"/>
      <c r="S15" s="13"/>
    </row>
    <row r="16" spans="1:19" ht="15" customHeight="1">
      <c r="A16" s="27"/>
      <c r="B16" s="28">
        <v>14</v>
      </c>
      <c r="C16" s="29" t="s">
        <v>11</v>
      </c>
      <c r="D16" s="30" t="s">
        <v>4</v>
      </c>
      <c r="E16" s="30" t="s">
        <v>4</v>
      </c>
      <c r="F16" s="30" t="s">
        <v>4</v>
      </c>
      <c r="G16" s="30" t="s">
        <v>4</v>
      </c>
      <c r="H16" s="30" t="s">
        <v>4</v>
      </c>
      <c r="I16" s="30" t="s">
        <v>4</v>
      </c>
      <c r="J16" s="30" t="s">
        <v>4</v>
      </c>
      <c r="K16" s="30" t="s">
        <v>4</v>
      </c>
      <c r="L16" s="32" t="s">
        <v>193</v>
      </c>
      <c r="M16" s="33">
        <v>14</v>
      </c>
      <c r="N16" s="34"/>
      <c r="O16" s="18"/>
      <c r="P16" s="18"/>
      <c r="S16" s="13"/>
    </row>
    <row r="17" spans="1:19" ht="22.5" customHeight="1">
      <c r="A17" s="19" t="s">
        <v>12</v>
      </c>
      <c r="B17" s="20"/>
      <c r="C17" s="35" t="s">
        <v>13</v>
      </c>
      <c r="D17" s="89">
        <v>420358.04728064145</v>
      </c>
      <c r="E17" s="36" t="s">
        <v>4</v>
      </c>
      <c r="F17" s="36" t="s">
        <v>4</v>
      </c>
      <c r="G17" s="36" t="s">
        <v>4</v>
      </c>
      <c r="H17" s="36" t="s">
        <v>4</v>
      </c>
      <c r="I17" s="36" t="s">
        <v>4</v>
      </c>
      <c r="J17" s="36">
        <f t="shared" ref="J17:K17" si="0">SUM(J18:J54)</f>
        <v>429947</v>
      </c>
      <c r="K17" s="36">
        <f t="shared" si="0"/>
        <v>430793</v>
      </c>
      <c r="L17" s="38" t="s">
        <v>14</v>
      </c>
      <c r="M17" s="18"/>
      <c r="N17" s="24" t="s">
        <v>15</v>
      </c>
      <c r="O17" s="18"/>
      <c r="P17" s="18"/>
      <c r="S17" s="13"/>
    </row>
    <row r="18" spans="1:19" ht="14.1" customHeight="1">
      <c r="A18" s="19"/>
      <c r="B18" s="20">
        <v>15</v>
      </c>
      <c r="C18" s="40" t="s">
        <v>16</v>
      </c>
      <c r="D18" s="25" t="s">
        <v>4</v>
      </c>
      <c r="E18" s="25" t="s">
        <v>4</v>
      </c>
      <c r="F18" s="25" t="s">
        <v>4</v>
      </c>
      <c r="G18" s="25" t="s">
        <v>4</v>
      </c>
      <c r="H18" s="25" t="s">
        <v>4</v>
      </c>
      <c r="I18" s="25" t="s">
        <v>4</v>
      </c>
      <c r="J18" s="25">
        <f>'[2]رواتب وأجور'!$D$8</f>
        <v>35662</v>
      </c>
      <c r="K18" s="25">
        <f>'[2]رواتب وأجور'!$E$8</f>
        <v>36470</v>
      </c>
      <c r="L18" s="38" t="s">
        <v>17</v>
      </c>
      <c r="M18" s="18">
        <v>15</v>
      </c>
      <c r="N18" s="24"/>
      <c r="O18" s="18"/>
      <c r="P18" s="160">
        <f>K18-J18</f>
        <v>808</v>
      </c>
      <c r="S18" s="13"/>
    </row>
    <row r="19" spans="1:19" ht="14.1" customHeight="1">
      <c r="A19" s="19"/>
      <c r="B19" s="20">
        <v>16</v>
      </c>
      <c r="C19" s="39" t="s">
        <v>18</v>
      </c>
      <c r="D19" s="25" t="s">
        <v>4</v>
      </c>
      <c r="E19" s="25" t="s">
        <v>4</v>
      </c>
      <c r="F19" s="25" t="s">
        <v>4</v>
      </c>
      <c r="G19" s="25" t="s">
        <v>4</v>
      </c>
      <c r="H19" s="25" t="s">
        <v>4</v>
      </c>
      <c r="I19" s="25" t="s">
        <v>4</v>
      </c>
      <c r="J19" s="161" t="s">
        <v>211</v>
      </c>
      <c r="K19" s="25" t="s">
        <v>211</v>
      </c>
      <c r="L19" s="38" t="s">
        <v>19</v>
      </c>
      <c r="M19" s="18">
        <v>16</v>
      </c>
      <c r="N19" s="24"/>
      <c r="O19" s="18"/>
      <c r="P19" s="160" t="e">
        <f>K19-J19</f>
        <v>#VALUE!</v>
      </c>
      <c r="S19" s="13"/>
    </row>
    <row r="20" spans="1:19" ht="14.1" customHeight="1">
      <c r="A20" s="19"/>
      <c r="B20" s="20">
        <v>17</v>
      </c>
      <c r="C20" s="40" t="s">
        <v>20</v>
      </c>
      <c r="D20" s="25" t="s">
        <v>4</v>
      </c>
      <c r="E20" s="25" t="s">
        <v>4</v>
      </c>
      <c r="F20" s="25" t="s">
        <v>4</v>
      </c>
      <c r="G20" s="25" t="s">
        <v>4</v>
      </c>
      <c r="H20" s="25" t="s">
        <v>4</v>
      </c>
      <c r="I20" s="25" t="s">
        <v>4</v>
      </c>
      <c r="J20" s="25">
        <f>'[2]رواتب وأجور'!$D$10</f>
        <v>847</v>
      </c>
      <c r="K20" s="25">
        <f>'[2]رواتب وأجور'!$E$10</f>
        <v>882</v>
      </c>
      <c r="L20" s="38" t="s">
        <v>21</v>
      </c>
      <c r="M20" s="18">
        <v>17</v>
      </c>
      <c r="N20" s="24"/>
      <c r="O20" s="18"/>
      <c r="P20" s="160">
        <f>K20-J20</f>
        <v>35</v>
      </c>
      <c r="S20" s="13"/>
    </row>
    <row r="21" spans="1:19" ht="14.1" customHeight="1">
      <c r="A21" s="19"/>
      <c r="B21" s="20">
        <v>18</v>
      </c>
      <c r="C21" s="40" t="s">
        <v>22</v>
      </c>
      <c r="D21" s="25"/>
      <c r="E21" s="25"/>
      <c r="F21" s="25"/>
      <c r="G21" s="25"/>
      <c r="H21" s="25"/>
      <c r="I21" s="25"/>
      <c r="J21" s="25"/>
      <c r="K21" s="25"/>
      <c r="L21" s="38" t="s">
        <v>23</v>
      </c>
      <c r="M21" s="18">
        <v>18</v>
      </c>
      <c r="N21" s="24"/>
      <c r="O21" s="18"/>
      <c r="P21" s="160">
        <f t="shared" ref="P21:P54" si="1">K21-J21</f>
        <v>0</v>
      </c>
      <c r="S21" s="13"/>
    </row>
    <row r="22" spans="1:19" ht="14.1" customHeight="1">
      <c r="A22" s="19"/>
      <c r="B22" s="20"/>
      <c r="C22" s="40" t="s">
        <v>24</v>
      </c>
      <c r="D22" s="25" t="s">
        <v>4</v>
      </c>
      <c r="E22" s="25" t="s">
        <v>4</v>
      </c>
      <c r="F22" s="25" t="s">
        <v>4</v>
      </c>
      <c r="G22" s="25" t="s">
        <v>4</v>
      </c>
      <c r="H22" s="25" t="s">
        <v>4</v>
      </c>
      <c r="I22" s="25" t="s">
        <v>4</v>
      </c>
      <c r="J22" s="25">
        <f>'[2]رواتب وأجور'!$D$11</f>
        <v>16011</v>
      </c>
      <c r="K22" s="25">
        <f>'[2]رواتب وأجور'!$E$11</f>
        <v>17011</v>
      </c>
      <c r="L22" s="38" t="s">
        <v>183</v>
      </c>
      <c r="M22" s="18"/>
      <c r="N22" s="24"/>
      <c r="O22" s="18"/>
      <c r="P22" s="160">
        <f t="shared" si="1"/>
        <v>1000</v>
      </c>
      <c r="S22" s="13"/>
    </row>
    <row r="23" spans="1:19" ht="14.1" customHeight="1">
      <c r="A23" s="19"/>
      <c r="B23" s="20">
        <v>19</v>
      </c>
      <c r="C23" s="40" t="s">
        <v>25</v>
      </c>
      <c r="D23" s="25"/>
      <c r="E23" s="25"/>
      <c r="F23" s="25"/>
      <c r="G23" s="25"/>
      <c r="H23" s="25"/>
      <c r="I23" s="25"/>
      <c r="J23" s="25"/>
      <c r="K23" s="25"/>
      <c r="L23" s="38" t="s">
        <v>184</v>
      </c>
      <c r="M23" s="18">
        <v>19</v>
      </c>
      <c r="N23" s="24"/>
      <c r="O23" s="18"/>
      <c r="P23" s="160">
        <f t="shared" si="1"/>
        <v>0</v>
      </c>
      <c r="S23" s="13"/>
    </row>
    <row r="24" spans="1:19" ht="14.1" customHeight="1">
      <c r="A24" s="19"/>
      <c r="B24" s="20"/>
      <c r="C24" s="40" t="s">
        <v>26</v>
      </c>
      <c r="D24" s="25"/>
      <c r="E24" s="25"/>
      <c r="F24" s="25"/>
      <c r="G24" s="25"/>
      <c r="H24" s="25"/>
      <c r="I24" s="25"/>
      <c r="J24" s="25"/>
      <c r="K24" s="25"/>
      <c r="L24" s="41" t="s">
        <v>27</v>
      </c>
      <c r="M24" s="18"/>
      <c r="N24" s="24"/>
      <c r="O24" s="18"/>
      <c r="P24" s="160">
        <f t="shared" si="1"/>
        <v>0</v>
      </c>
      <c r="S24" s="13"/>
    </row>
    <row r="25" spans="1:19" ht="14.1" customHeight="1">
      <c r="A25" s="19"/>
      <c r="B25" s="20"/>
      <c r="C25" s="40" t="s">
        <v>28</v>
      </c>
      <c r="D25" s="25" t="s">
        <v>4</v>
      </c>
      <c r="E25" s="25" t="s">
        <v>4</v>
      </c>
      <c r="F25" s="25" t="s">
        <v>4</v>
      </c>
      <c r="G25" s="25" t="s">
        <v>4</v>
      </c>
      <c r="H25" s="25" t="s">
        <v>4</v>
      </c>
      <c r="I25" s="25" t="s">
        <v>4</v>
      </c>
      <c r="J25" s="25">
        <f>'[2]رواتب وأجور'!$D$12</f>
        <v>1169</v>
      </c>
      <c r="K25" s="25">
        <f>'[2]رواتب وأجور'!$E$12</f>
        <v>1189</v>
      </c>
      <c r="L25" s="38" t="s">
        <v>29</v>
      </c>
      <c r="M25" s="18"/>
      <c r="N25" s="24"/>
      <c r="O25" s="18"/>
      <c r="P25" s="160">
        <f t="shared" si="1"/>
        <v>20</v>
      </c>
      <c r="S25" s="13"/>
    </row>
    <row r="26" spans="1:19" ht="14.1" customHeight="1">
      <c r="A26" s="19"/>
      <c r="B26" s="20">
        <v>20</v>
      </c>
      <c r="C26" s="40" t="s">
        <v>30</v>
      </c>
      <c r="D26" s="25"/>
      <c r="E26" s="25"/>
      <c r="F26" s="25"/>
      <c r="G26" s="25"/>
      <c r="H26" s="25"/>
      <c r="I26" s="25"/>
      <c r="J26" s="25"/>
      <c r="K26" s="25"/>
      <c r="L26" s="38" t="s">
        <v>31</v>
      </c>
      <c r="M26" s="18">
        <v>20</v>
      </c>
      <c r="N26" s="24"/>
      <c r="O26" s="18"/>
      <c r="P26" s="160">
        <f t="shared" si="1"/>
        <v>0</v>
      </c>
      <c r="S26" s="13"/>
    </row>
    <row r="27" spans="1:19" ht="14.1" customHeight="1">
      <c r="A27" s="19"/>
      <c r="B27" s="20"/>
      <c r="C27" s="40" t="s">
        <v>32</v>
      </c>
      <c r="D27" s="25" t="s">
        <v>4</v>
      </c>
      <c r="E27" s="25" t="s">
        <v>4</v>
      </c>
      <c r="F27" s="25" t="s">
        <v>4</v>
      </c>
      <c r="G27" s="25" t="s">
        <v>4</v>
      </c>
      <c r="H27" s="25" t="s">
        <v>4</v>
      </c>
      <c r="I27" s="25" t="s">
        <v>4</v>
      </c>
      <c r="J27" s="25">
        <f>'[2]رواتب وأجور'!$D$13</f>
        <v>602</v>
      </c>
      <c r="K27" s="25">
        <f>'[2]رواتب وأجور'!$E$13</f>
        <v>611</v>
      </c>
      <c r="L27" s="38" t="s">
        <v>33</v>
      </c>
      <c r="M27" s="18"/>
      <c r="N27" s="24"/>
      <c r="O27" s="18"/>
      <c r="P27" s="160">
        <f t="shared" si="1"/>
        <v>9</v>
      </c>
      <c r="S27" s="13"/>
    </row>
    <row r="28" spans="1:19" ht="14.1" customHeight="1">
      <c r="A28" s="19"/>
      <c r="B28" s="20">
        <v>21</v>
      </c>
      <c r="C28" s="40" t="s">
        <v>34</v>
      </c>
      <c r="D28" s="25" t="s">
        <v>4</v>
      </c>
      <c r="E28" s="25" t="s">
        <v>4</v>
      </c>
      <c r="F28" s="25" t="s">
        <v>4</v>
      </c>
      <c r="G28" s="25" t="s">
        <v>4</v>
      </c>
      <c r="H28" s="25" t="s">
        <v>4</v>
      </c>
      <c r="I28" s="25" t="s">
        <v>4</v>
      </c>
      <c r="J28" s="25">
        <f>'[2]رواتب وأجور'!$D$14</f>
        <v>12047</v>
      </c>
      <c r="K28" s="25">
        <f>'[2]رواتب وأجور'!$E$14</f>
        <v>13088</v>
      </c>
      <c r="L28" s="38" t="s">
        <v>35</v>
      </c>
      <c r="M28" s="18">
        <v>21</v>
      </c>
      <c r="N28" s="24"/>
      <c r="O28" s="18"/>
      <c r="P28" s="160">
        <f t="shared" si="1"/>
        <v>1041</v>
      </c>
      <c r="S28" s="13"/>
    </row>
    <row r="29" spans="1:19" ht="14.1" customHeight="1">
      <c r="A29" s="19"/>
      <c r="B29" s="20">
        <v>22</v>
      </c>
      <c r="C29" s="42" t="s">
        <v>36</v>
      </c>
      <c r="D29" s="25" t="s">
        <v>4</v>
      </c>
      <c r="E29" s="25" t="s">
        <v>4</v>
      </c>
      <c r="F29" s="25" t="s">
        <v>4</v>
      </c>
      <c r="G29" s="25" t="s">
        <v>4</v>
      </c>
      <c r="H29" s="25" t="s">
        <v>4</v>
      </c>
      <c r="I29" s="25" t="s">
        <v>4</v>
      </c>
      <c r="J29" s="25">
        <f>'[2]رواتب وأجور'!$D$15</f>
        <v>13624</v>
      </c>
      <c r="K29" s="25">
        <f>'[2]رواتب وأجور'!$E$15</f>
        <v>15685</v>
      </c>
      <c r="L29" s="38" t="s">
        <v>37</v>
      </c>
      <c r="M29" s="18">
        <v>22</v>
      </c>
      <c r="N29" s="24"/>
      <c r="O29" s="18"/>
      <c r="P29" s="160">
        <f t="shared" si="1"/>
        <v>2061</v>
      </c>
      <c r="S29" s="13"/>
    </row>
    <row r="30" spans="1:19" ht="14.1" customHeight="1">
      <c r="A30" s="19"/>
      <c r="B30" s="20">
        <v>23</v>
      </c>
      <c r="C30" s="39" t="s">
        <v>38</v>
      </c>
      <c r="D30" s="25"/>
      <c r="E30" s="25"/>
      <c r="F30" s="25"/>
      <c r="G30" s="25"/>
      <c r="H30" s="25"/>
      <c r="I30" s="25"/>
      <c r="J30" s="25"/>
      <c r="K30" s="25"/>
      <c r="L30" s="38" t="s">
        <v>39</v>
      </c>
      <c r="M30" s="18">
        <v>23</v>
      </c>
      <c r="N30" s="24"/>
      <c r="O30" s="18"/>
      <c r="P30" s="160">
        <f t="shared" si="1"/>
        <v>0</v>
      </c>
      <c r="S30" s="13"/>
    </row>
    <row r="31" spans="1:19" ht="14.1" customHeight="1">
      <c r="A31" s="19"/>
      <c r="B31" s="20"/>
      <c r="C31" s="39" t="s">
        <v>40</v>
      </c>
      <c r="D31" s="25" t="s">
        <v>4</v>
      </c>
      <c r="E31" s="25" t="s">
        <v>4</v>
      </c>
      <c r="F31" s="25" t="s">
        <v>4</v>
      </c>
      <c r="G31" s="25" t="s">
        <v>4</v>
      </c>
      <c r="H31" s="25" t="s">
        <v>4</v>
      </c>
      <c r="I31" s="25" t="s">
        <v>4</v>
      </c>
      <c r="J31" s="25">
        <f>'[2]رواتب وأجور'!$D$16</f>
        <v>82436</v>
      </c>
      <c r="K31" s="25">
        <f>'[2]رواتب وأجور'!$E$16</f>
        <v>84113</v>
      </c>
      <c r="L31" s="38" t="s">
        <v>41</v>
      </c>
      <c r="M31" s="18"/>
      <c r="N31" s="24"/>
      <c r="O31" s="18"/>
      <c r="P31" s="160">
        <f t="shared" si="1"/>
        <v>1677</v>
      </c>
      <c r="S31" s="13"/>
    </row>
    <row r="32" spans="1:19" ht="14.1" customHeight="1">
      <c r="A32" s="19"/>
      <c r="B32" s="20">
        <v>24</v>
      </c>
      <c r="C32" s="157" t="s">
        <v>42</v>
      </c>
      <c r="D32" s="25" t="s">
        <v>4</v>
      </c>
      <c r="E32" s="25" t="s">
        <v>4</v>
      </c>
      <c r="F32" s="25" t="s">
        <v>4</v>
      </c>
      <c r="G32" s="25" t="s">
        <v>4</v>
      </c>
      <c r="H32" s="25" t="s">
        <v>4</v>
      </c>
      <c r="I32" s="25" t="s">
        <v>4</v>
      </c>
      <c r="J32" s="25">
        <f>'[2]رواتب وأجور'!$D$17</f>
        <v>36338</v>
      </c>
      <c r="K32" s="25">
        <f>'[2]رواتب وأجور'!$E$17</f>
        <v>39183</v>
      </c>
      <c r="L32" s="38" t="s">
        <v>43</v>
      </c>
      <c r="M32" s="18">
        <v>24</v>
      </c>
      <c r="N32" s="24"/>
      <c r="O32" s="18"/>
      <c r="P32" s="160">
        <f t="shared" si="1"/>
        <v>2845</v>
      </c>
      <c r="S32" s="13"/>
    </row>
    <row r="33" spans="1:19" ht="14.1" customHeight="1">
      <c r="A33" s="19"/>
      <c r="B33" s="20">
        <v>25</v>
      </c>
      <c r="C33" s="40" t="s">
        <v>44</v>
      </c>
      <c r="D33" s="25" t="s">
        <v>4</v>
      </c>
      <c r="E33" s="25"/>
      <c r="F33" s="25"/>
      <c r="G33" s="25"/>
      <c r="H33" s="25"/>
      <c r="I33" s="25"/>
      <c r="J33" s="25"/>
      <c r="K33" s="25"/>
      <c r="L33" s="38" t="s">
        <v>45</v>
      </c>
      <c r="M33" s="18">
        <v>25</v>
      </c>
      <c r="N33" s="24"/>
      <c r="O33" s="18"/>
      <c r="P33" s="160">
        <f t="shared" si="1"/>
        <v>0</v>
      </c>
      <c r="S33" s="13"/>
    </row>
    <row r="34" spans="1:19" ht="14.1" customHeight="1">
      <c r="A34" s="19"/>
      <c r="B34" s="20">
        <v>26</v>
      </c>
      <c r="C34" s="40" t="s">
        <v>46</v>
      </c>
      <c r="D34" s="25"/>
      <c r="E34" s="25"/>
      <c r="F34" s="25"/>
      <c r="G34" s="25"/>
      <c r="H34" s="25"/>
      <c r="I34" s="25"/>
      <c r="L34" s="38" t="s">
        <v>47</v>
      </c>
      <c r="M34" s="18">
        <v>26</v>
      </c>
      <c r="N34" s="24"/>
      <c r="O34" s="18"/>
      <c r="P34" s="160">
        <f t="shared" si="1"/>
        <v>0</v>
      </c>
      <c r="S34" s="13"/>
    </row>
    <row r="35" spans="1:19" ht="14.1" customHeight="1">
      <c r="A35" s="19"/>
      <c r="B35" s="20"/>
      <c r="C35" s="40" t="s">
        <v>48</v>
      </c>
      <c r="D35" s="25" t="s">
        <v>4</v>
      </c>
      <c r="E35" s="25" t="s">
        <v>4</v>
      </c>
      <c r="F35" s="25" t="s">
        <v>4</v>
      </c>
      <c r="G35" s="25" t="s">
        <v>4</v>
      </c>
      <c r="H35" s="25" t="s">
        <v>4</v>
      </c>
      <c r="I35" s="25" t="s">
        <v>4</v>
      </c>
      <c r="J35" s="25">
        <f>'[2]رواتب وأجور'!$D$18</f>
        <v>38884</v>
      </c>
      <c r="K35" s="25">
        <f>'[2]رواتب وأجور'!$E$18</f>
        <v>42484</v>
      </c>
      <c r="L35" s="38" t="s">
        <v>177</v>
      </c>
      <c r="M35" s="18"/>
      <c r="N35" s="24"/>
      <c r="O35" s="18"/>
      <c r="P35" s="160">
        <f t="shared" si="1"/>
        <v>3600</v>
      </c>
      <c r="S35" s="13"/>
    </row>
    <row r="36" spans="1:19" ht="15" customHeight="1">
      <c r="A36" s="43"/>
      <c r="B36" s="44">
        <v>27</v>
      </c>
      <c r="C36" s="45" t="s">
        <v>49</v>
      </c>
      <c r="D36" s="46" t="s">
        <v>4</v>
      </c>
      <c r="E36" s="46" t="s">
        <v>4</v>
      </c>
      <c r="F36" s="46" t="s">
        <v>4</v>
      </c>
      <c r="G36" s="46" t="s">
        <v>4</v>
      </c>
      <c r="H36" s="46" t="s">
        <v>4</v>
      </c>
      <c r="I36" s="46" t="s">
        <v>4</v>
      </c>
      <c r="J36" s="46">
        <f>'[2]رواتب وأجور'!$D$19</f>
        <v>119499</v>
      </c>
      <c r="K36" s="46">
        <f>'[2]رواتب وأجور'!$E$19</f>
        <v>105944</v>
      </c>
      <c r="L36" s="48" t="s">
        <v>50</v>
      </c>
      <c r="M36" s="49">
        <v>27</v>
      </c>
      <c r="N36" s="50"/>
      <c r="O36" s="3"/>
      <c r="P36" s="160">
        <f t="shared" si="1"/>
        <v>-13555</v>
      </c>
      <c r="S36" s="13"/>
    </row>
    <row r="37" spans="1:19" ht="14.1" customHeight="1">
      <c r="A37" s="19"/>
      <c r="B37" s="20">
        <v>28</v>
      </c>
      <c r="C37" s="40" t="s">
        <v>51</v>
      </c>
      <c r="D37" s="25"/>
      <c r="E37" s="25"/>
      <c r="F37" s="25"/>
      <c r="G37" s="25"/>
      <c r="H37" s="25"/>
      <c r="I37" s="25"/>
      <c r="J37" s="25"/>
      <c r="K37" s="25"/>
      <c r="L37" s="38" t="s">
        <v>52</v>
      </c>
      <c r="M37" s="18">
        <v>28</v>
      </c>
      <c r="N37" s="24"/>
      <c r="O37" s="18"/>
      <c r="P37" s="160">
        <f t="shared" si="1"/>
        <v>0</v>
      </c>
      <c r="S37" s="13"/>
    </row>
    <row r="38" spans="1:19" ht="14.1" customHeight="1">
      <c r="A38" s="19"/>
      <c r="B38" s="20"/>
      <c r="C38" s="40" t="s">
        <v>53</v>
      </c>
      <c r="D38" s="25" t="s">
        <v>4</v>
      </c>
      <c r="E38" s="25" t="s">
        <v>4</v>
      </c>
      <c r="F38" s="25" t="s">
        <v>4</v>
      </c>
      <c r="G38" s="25" t="s">
        <v>4</v>
      </c>
      <c r="H38" s="25" t="s">
        <v>4</v>
      </c>
      <c r="I38" s="25" t="s">
        <v>4</v>
      </c>
      <c r="J38" s="25">
        <f>'[2]رواتب وأجور'!$D$20</f>
        <v>21249</v>
      </c>
      <c r="K38" s="25">
        <f>'[2]رواتب وأجور'!$E$20</f>
        <v>21438</v>
      </c>
      <c r="L38" s="38" t="s">
        <v>54</v>
      </c>
      <c r="M38" s="18"/>
      <c r="N38" s="24"/>
      <c r="O38" s="18"/>
      <c r="P38" s="160">
        <f t="shared" si="1"/>
        <v>189</v>
      </c>
      <c r="S38" s="13"/>
    </row>
    <row r="39" spans="1:19" ht="14.1" customHeight="1">
      <c r="A39" s="19"/>
      <c r="B39" s="20">
        <v>29</v>
      </c>
      <c r="C39" s="40" t="s">
        <v>55</v>
      </c>
      <c r="D39" s="25"/>
      <c r="E39" s="25"/>
      <c r="F39" s="25"/>
      <c r="G39" s="25"/>
      <c r="H39" s="25"/>
      <c r="I39" s="25"/>
      <c r="J39" s="25"/>
      <c r="K39" s="25"/>
      <c r="L39" s="38" t="s">
        <v>56</v>
      </c>
      <c r="M39" s="3">
        <v>29</v>
      </c>
      <c r="N39" s="51"/>
      <c r="O39" s="3"/>
      <c r="P39" s="160">
        <f t="shared" si="1"/>
        <v>0</v>
      </c>
      <c r="S39" s="13"/>
    </row>
    <row r="40" spans="1:19" ht="14.1" customHeight="1">
      <c r="A40" s="19"/>
      <c r="B40" s="20"/>
      <c r="C40" s="40" t="s">
        <v>57</v>
      </c>
      <c r="D40" s="25" t="s">
        <v>4</v>
      </c>
      <c r="E40" s="25" t="s">
        <v>4</v>
      </c>
      <c r="F40" s="25" t="s">
        <v>4</v>
      </c>
      <c r="G40" s="25" t="s">
        <v>4</v>
      </c>
      <c r="H40" s="25" t="s">
        <v>4</v>
      </c>
      <c r="I40" s="25" t="s">
        <v>4</v>
      </c>
      <c r="J40" s="25">
        <f>'[2]رواتب وأجور'!$D$21</f>
        <v>1986</v>
      </c>
      <c r="K40" s="25">
        <f>'[2]رواتب وأجور'!$E$21</f>
        <v>2501</v>
      </c>
      <c r="L40" s="38" t="s">
        <v>178</v>
      </c>
      <c r="M40" s="3"/>
      <c r="N40" s="51"/>
      <c r="O40" s="3"/>
      <c r="P40" s="160">
        <f t="shared" si="1"/>
        <v>515</v>
      </c>
      <c r="S40" s="13"/>
    </row>
    <row r="41" spans="1:19" ht="14.1" customHeight="1">
      <c r="A41" s="19"/>
      <c r="B41" s="20">
        <v>30</v>
      </c>
      <c r="C41" s="40" t="s">
        <v>58</v>
      </c>
      <c r="D41" s="25"/>
      <c r="E41" s="25"/>
      <c r="F41" s="25"/>
      <c r="G41" s="25"/>
      <c r="H41" s="25"/>
      <c r="I41" s="25"/>
      <c r="J41" s="25"/>
      <c r="K41" s="25"/>
      <c r="L41" s="38" t="s">
        <v>59</v>
      </c>
      <c r="M41" s="3">
        <v>30</v>
      </c>
      <c r="N41" s="51"/>
      <c r="O41" s="3"/>
      <c r="P41" s="160">
        <f t="shared" si="1"/>
        <v>0</v>
      </c>
      <c r="S41" s="13"/>
    </row>
    <row r="42" spans="1:19" ht="14.1" customHeight="1">
      <c r="A42" s="19"/>
      <c r="B42" s="20"/>
      <c r="C42" s="40" t="s">
        <v>60</v>
      </c>
      <c r="D42" s="25" t="s">
        <v>4</v>
      </c>
      <c r="E42" s="25"/>
      <c r="F42" s="25"/>
      <c r="G42" s="25"/>
      <c r="H42" s="25"/>
      <c r="I42" s="25"/>
      <c r="J42" s="25"/>
      <c r="K42" s="25"/>
      <c r="L42" s="38" t="s">
        <v>61</v>
      </c>
      <c r="M42" s="3"/>
      <c r="N42" s="51"/>
      <c r="O42" s="3"/>
      <c r="P42" s="160">
        <f t="shared" si="1"/>
        <v>0</v>
      </c>
      <c r="S42" s="13"/>
    </row>
    <row r="43" spans="1:19" ht="14.1" customHeight="1">
      <c r="A43" s="19"/>
      <c r="B43" s="20">
        <v>31</v>
      </c>
      <c r="C43" s="39" t="s">
        <v>62</v>
      </c>
      <c r="D43" s="25"/>
      <c r="E43" s="25"/>
      <c r="F43" s="25"/>
      <c r="G43" s="25"/>
      <c r="H43" s="25"/>
      <c r="I43" s="25"/>
      <c r="J43" s="25"/>
      <c r="K43" s="25"/>
      <c r="L43" s="38" t="s">
        <v>63</v>
      </c>
      <c r="M43" s="3">
        <v>31</v>
      </c>
      <c r="N43" s="51"/>
      <c r="O43" s="3"/>
      <c r="P43" s="160">
        <f t="shared" si="1"/>
        <v>0</v>
      </c>
      <c r="S43" s="13"/>
    </row>
    <row r="44" spans="1:19" ht="14.1" customHeight="1">
      <c r="A44" s="19"/>
      <c r="B44" s="20"/>
      <c r="C44" s="39" t="s">
        <v>64</v>
      </c>
      <c r="D44" s="25" t="s">
        <v>4</v>
      </c>
      <c r="E44" s="25" t="s">
        <v>4</v>
      </c>
      <c r="F44" s="25" t="s">
        <v>4</v>
      </c>
      <c r="G44" s="25" t="s">
        <v>4</v>
      </c>
      <c r="H44" s="25" t="s">
        <v>4</v>
      </c>
      <c r="I44" s="25" t="s">
        <v>4</v>
      </c>
      <c r="J44" s="25">
        <f>'[2]رواتب وأجور'!$D$22</f>
        <v>9536</v>
      </c>
      <c r="K44" s="25">
        <f>'[2]رواتب وأجور'!$E$22</f>
        <v>10082</v>
      </c>
      <c r="L44" s="38" t="s">
        <v>179</v>
      </c>
      <c r="M44" s="3"/>
      <c r="N44" s="51"/>
      <c r="O44" s="3"/>
      <c r="P44" s="160">
        <f t="shared" si="1"/>
        <v>546</v>
      </c>
      <c r="S44" s="13"/>
    </row>
    <row r="45" spans="1:19" ht="14.1" customHeight="1">
      <c r="A45" s="19"/>
      <c r="B45" s="20">
        <v>32</v>
      </c>
      <c r="C45" s="39" t="s">
        <v>65</v>
      </c>
      <c r="D45" s="25"/>
      <c r="E45" s="25"/>
      <c r="F45" s="25"/>
      <c r="G45" s="25"/>
      <c r="H45" s="25"/>
      <c r="I45" s="25"/>
      <c r="J45" s="25"/>
      <c r="K45" s="25"/>
      <c r="L45" s="38" t="s">
        <v>182</v>
      </c>
      <c r="M45" s="18">
        <v>32</v>
      </c>
      <c r="N45" s="24"/>
      <c r="O45" s="18"/>
      <c r="P45" s="160">
        <f t="shared" si="1"/>
        <v>0</v>
      </c>
      <c r="S45" s="13"/>
    </row>
    <row r="46" spans="1:19" ht="14.1" customHeight="1">
      <c r="A46" s="19"/>
      <c r="B46" s="20"/>
      <c r="C46" s="39" t="s">
        <v>66</v>
      </c>
      <c r="D46" s="25" t="s">
        <v>4</v>
      </c>
      <c r="E46" s="25" t="s">
        <v>4</v>
      </c>
      <c r="F46" s="25" t="s">
        <v>4</v>
      </c>
      <c r="G46" s="25" t="s">
        <v>4</v>
      </c>
      <c r="H46" s="25" t="s">
        <v>4</v>
      </c>
      <c r="I46" s="25" t="s">
        <v>4</v>
      </c>
      <c r="J46" s="25">
        <f>'[2]رواتب وأجور'!$D$23</f>
        <v>8171</v>
      </c>
      <c r="K46" s="25">
        <f>'[2]رواتب وأجور'!$E$23</f>
        <v>8210</v>
      </c>
      <c r="L46" s="38" t="s">
        <v>67</v>
      </c>
      <c r="M46" s="18"/>
      <c r="N46" s="24"/>
      <c r="O46" s="18"/>
      <c r="P46" s="160">
        <f t="shared" si="1"/>
        <v>39</v>
      </c>
      <c r="S46" s="13"/>
    </row>
    <row r="47" spans="1:19" ht="14.1" customHeight="1">
      <c r="A47" s="19"/>
      <c r="B47" s="20">
        <v>33</v>
      </c>
      <c r="C47" s="39" t="s">
        <v>68</v>
      </c>
      <c r="D47" s="25"/>
      <c r="E47" s="25"/>
      <c r="F47" s="25"/>
      <c r="G47" s="25"/>
      <c r="H47" s="25"/>
      <c r="I47" s="25"/>
      <c r="J47" s="25"/>
      <c r="K47" s="25"/>
      <c r="L47" s="158" t="s">
        <v>69</v>
      </c>
      <c r="M47" s="18">
        <v>33</v>
      </c>
      <c r="N47" s="24"/>
      <c r="O47" s="18"/>
      <c r="P47" s="160">
        <f t="shared" si="1"/>
        <v>0</v>
      </c>
      <c r="S47" s="13"/>
    </row>
    <row r="48" spans="1:19" ht="14.1" customHeight="1">
      <c r="A48" s="19"/>
      <c r="B48" s="20"/>
      <c r="C48" s="39" t="s">
        <v>70</v>
      </c>
      <c r="D48" s="25" t="s">
        <v>4</v>
      </c>
      <c r="E48" s="25" t="s">
        <v>4</v>
      </c>
      <c r="F48" s="25" t="s">
        <v>4</v>
      </c>
      <c r="G48" s="25" t="s">
        <v>4</v>
      </c>
      <c r="H48" s="25" t="s">
        <v>4</v>
      </c>
      <c r="I48" s="25" t="s">
        <v>4</v>
      </c>
      <c r="J48" s="25">
        <f>'[2]رواتب وأجور'!$D$24</f>
        <v>388</v>
      </c>
      <c r="K48" s="25">
        <f>'[2]رواتب وأجور'!$E$24</f>
        <v>395</v>
      </c>
      <c r="L48" s="158" t="s">
        <v>71</v>
      </c>
      <c r="M48" s="18"/>
      <c r="N48" s="24"/>
      <c r="O48" s="18"/>
      <c r="P48" s="160">
        <f t="shared" si="1"/>
        <v>7</v>
      </c>
      <c r="S48" s="13"/>
    </row>
    <row r="49" spans="1:35" ht="14.1" customHeight="1">
      <c r="A49" s="19"/>
      <c r="B49" s="20">
        <v>34</v>
      </c>
      <c r="C49" s="40" t="s">
        <v>72</v>
      </c>
      <c r="D49" s="25"/>
      <c r="E49" s="25"/>
      <c r="F49" s="25"/>
      <c r="G49" s="25"/>
      <c r="H49" s="25"/>
      <c r="I49" s="25"/>
      <c r="J49" s="25"/>
      <c r="K49" s="25"/>
      <c r="L49" s="38" t="s">
        <v>73</v>
      </c>
      <c r="M49" s="3">
        <v>34</v>
      </c>
      <c r="N49" s="51"/>
      <c r="O49" s="3"/>
      <c r="P49" s="160">
        <f t="shared" si="1"/>
        <v>0</v>
      </c>
      <c r="S49" s="13"/>
    </row>
    <row r="50" spans="1:35" ht="14.1" customHeight="1">
      <c r="A50" s="19"/>
      <c r="B50" s="20"/>
      <c r="C50" s="40" t="s">
        <v>74</v>
      </c>
      <c r="D50" s="25" t="s">
        <v>4</v>
      </c>
      <c r="E50" s="25" t="s">
        <v>4</v>
      </c>
      <c r="F50" s="25" t="s">
        <v>4</v>
      </c>
      <c r="G50" s="25" t="s">
        <v>4</v>
      </c>
      <c r="H50" s="25" t="s">
        <v>4</v>
      </c>
      <c r="I50" s="25" t="s">
        <v>4</v>
      </c>
      <c r="J50" s="25">
        <f>'[2]رواتب وأجور'!$D$25</f>
        <v>187</v>
      </c>
      <c r="K50" s="25">
        <f>'[2]رواتب وأجور'!$E$25</f>
        <v>187</v>
      </c>
      <c r="L50" s="38" t="s">
        <v>194</v>
      </c>
      <c r="M50" s="3"/>
      <c r="N50" s="51"/>
      <c r="O50" s="3"/>
      <c r="P50" s="160">
        <f t="shared" si="1"/>
        <v>0</v>
      </c>
      <c r="S50" s="13"/>
    </row>
    <row r="51" spans="1:35" ht="14.1" customHeight="1">
      <c r="A51" s="19"/>
      <c r="B51" s="20">
        <v>35</v>
      </c>
      <c r="C51" s="40" t="s">
        <v>75</v>
      </c>
      <c r="D51" s="25" t="s">
        <v>4</v>
      </c>
      <c r="E51" s="25" t="s">
        <v>4</v>
      </c>
      <c r="F51" s="25" t="s">
        <v>4</v>
      </c>
      <c r="G51" s="25" t="s">
        <v>4</v>
      </c>
      <c r="H51" s="25" t="s">
        <v>4</v>
      </c>
      <c r="I51" s="25" t="s">
        <v>4</v>
      </c>
      <c r="J51" s="25">
        <f>'[2]رواتب وأجور'!$D$26</f>
        <v>18411</v>
      </c>
      <c r="K51" s="25">
        <f>'[2]رواتب وأجور'!$E$26</f>
        <v>18762</v>
      </c>
      <c r="L51" s="38" t="s">
        <v>76</v>
      </c>
      <c r="M51" s="18">
        <v>35</v>
      </c>
      <c r="N51" s="24"/>
      <c r="O51" s="18"/>
      <c r="P51" s="160">
        <f t="shared" si="1"/>
        <v>351</v>
      </c>
      <c r="S51" s="13"/>
    </row>
    <row r="52" spans="1:35" ht="14.1" customHeight="1">
      <c r="A52" s="19"/>
      <c r="B52" s="20">
        <v>36</v>
      </c>
      <c r="C52" s="40" t="s">
        <v>77</v>
      </c>
      <c r="D52" s="25"/>
      <c r="E52" s="25"/>
      <c r="F52" s="25"/>
      <c r="G52" s="25"/>
      <c r="H52" s="25"/>
      <c r="I52" s="25"/>
      <c r="J52" s="25"/>
      <c r="K52" s="25"/>
      <c r="L52" s="38" t="s">
        <v>78</v>
      </c>
      <c r="M52" s="18">
        <v>36</v>
      </c>
      <c r="N52" s="24"/>
      <c r="O52" s="18"/>
      <c r="P52" s="160">
        <f t="shared" si="1"/>
        <v>0</v>
      </c>
      <c r="S52" s="13"/>
      <c r="AI52" s="52"/>
    </row>
    <row r="53" spans="1:35" ht="14.1" customHeight="1">
      <c r="A53" s="19"/>
      <c r="B53" s="20"/>
      <c r="C53" s="40" t="s">
        <v>79</v>
      </c>
      <c r="D53" s="25" t="s">
        <v>4</v>
      </c>
      <c r="E53" s="25" t="s">
        <v>4</v>
      </c>
      <c r="F53" s="25" t="s">
        <v>4</v>
      </c>
      <c r="G53" s="25" t="s">
        <v>4</v>
      </c>
      <c r="H53" s="25" t="s">
        <v>4</v>
      </c>
      <c r="I53" s="25" t="s">
        <v>4</v>
      </c>
      <c r="J53" s="25">
        <f>'[2]رواتب وأجور'!$D$27</f>
        <v>11951</v>
      </c>
      <c r="K53" s="25">
        <f>'[2]رواتب وأجور'!$E$27</f>
        <v>11821</v>
      </c>
      <c r="L53" s="38" t="s">
        <v>180</v>
      </c>
      <c r="M53" s="18"/>
      <c r="N53" s="24"/>
      <c r="O53" s="18"/>
      <c r="P53" s="160">
        <f t="shared" si="1"/>
        <v>-130</v>
      </c>
      <c r="S53" s="13"/>
      <c r="AI53" s="52"/>
    </row>
    <row r="54" spans="1:35" ht="14.1" customHeight="1">
      <c r="A54" s="27"/>
      <c r="B54" s="28">
        <v>37</v>
      </c>
      <c r="C54" s="29" t="s">
        <v>80</v>
      </c>
      <c r="D54" s="25" t="s">
        <v>4</v>
      </c>
      <c r="E54" s="25" t="s">
        <v>4</v>
      </c>
      <c r="F54" s="25" t="s">
        <v>4</v>
      </c>
      <c r="G54" s="25" t="s">
        <v>4</v>
      </c>
      <c r="H54" s="25" t="s">
        <v>4</v>
      </c>
      <c r="I54" s="25" t="s">
        <v>4</v>
      </c>
      <c r="J54" s="25">
        <f>'[2]رواتب وأجور'!$D$28</f>
        <v>949</v>
      </c>
      <c r="K54" s="25">
        <f>'[2]رواتب وأجور'!$E$28</f>
        <v>737</v>
      </c>
      <c r="L54" s="32" t="s">
        <v>181</v>
      </c>
      <c r="M54" s="33">
        <v>37</v>
      </c>
      <c r="N54" s="34"/>
      <c r="O54" s="18"/>
      <c r="P54" s="160">
        <f t="shared" si="1"/>
        <v>-212</v>
      </c>
      <c r="S54" s="13"/>
      <c r="AI54" s="52"/>
    </row>
    <row r="55" spans="1:35" ht="18" customHeight="1">
      <c r="A55" s="19" t="s">
        <v>81</v>
      </c>
      <c r="B55" s="20"/>
      <c r="C55" s="40" t="s">
        <v>82</v>
      </c>
      <c r="D55" s="68"/>
      <c r="E55" s="68" t="s">
        <v>4</v>
      </c>
      <c r="F55" s="68" t="s">
        <v>4</v>
      </c>
      <c r="G55" s="68" t="s">
        <v>4</v>
      </c>
      <c r="H55" s="68" t="s">
        <v>4</v>
      </c>
      <c r="I55" s="68" t="s">
        <v>4</v>
      </c>
      <c r="J55" s="68" t="s">
        <v>4</v>
      </c>
      <c r="K55" s="68" t="s">
        <v>4</v>
      </c>
      <c r="L55" s="65" t="s">
        <v>83</v>
      </c>
      <c r="N55" s="24" t="s">
        <v>84</v>
      </c>
      <c r="O55" s="18"/>
      <c r="P55" s="18"/>
      <c r="S55" s="13"/>
      <c r="AI55" s="52"/>
    </row>
    <row r="56" spans="1:35" ht="18" customHeight="1">
      <c r="A56" s="54"/>
      <c r="B56" s="55"/>
      <c r="C56" s="56" t="s">
        <v>85</v>
      </c>
      <c r="D56" s="57" t="s">
        <v>4</v>
      </c>
      <c r="E56" s="57" t="s">
        <v>4</v>
      </c>
      <c r="F56" s="57" t="s">
        <v>4</v>
      </c>
      <c r="G56" s="57" t="s">
        <v>4</v>
      </c>
      <c r="H56" s="57" t="s">
        <v>4</v>
      </c>
      <c r="I56" s="57" t="s">
        <v>4</v>
      </c>
      <c r="J56" s="57" t="s">
        <v>4</v>
      </c>
      <c r="K56" s="57" t="s">
        <v>4</v>
      </c>
      <c r="L56" s="59" t="s">
        <v>86</v>
      </c>
      <c r="M56" s="60"/>
      <c r="N56" s="61"/>
      <c r="O56" s="18"/>
      <c r="P56" s="18"/>
      <c r="S56" s="13"/>
    </row>
    <row r="57" spans="1:35" ht="18" customHeight="1">
      <c r="A57" s="2"/>
      <c r="D57" s="73"/>
      <c r="E57" s="73"/>
      <c r="F57" s="73"/>
      <c r="G57" s="73"/>
      <c r="H57" s="73"/>
      <c r="I57" s="73"/>
      <c r="J57" s="73"/>
      <c r="K57" s="73"/>
      <c r="M57" s="18"/>
      <c r="N57" s="63"/>
      <c r="P57" s="18"/>
      <c r="S57" s="13"/>
    </row>
    <row r="58" spans="1:35" ht="18" customHeight="1">
      <c r="A58" s="2"/>
      <c r="D58" s="73"/>
      <c r="E58" s="73"/>
      <c r="F58" s="73"/>
      <c r="G58" s="73"/>
      <c r="H58" s="73"/>
      <c r="I58" s="73"/>
      <c r="J58" s="73"/>
      <c r="K58" s="73"/>
      <c r="M58" s="18"/>
      <c r="N58" s="63"/>
      <c r="P58" s="18"/>
      <c r="S58" s="13"/>
    </row>
    <row r="59" spans="1:35" ht="18" customHeight="1">
      <c r="E59" s="64"/>
      <c r="F59" s="64"/>
      <c r="G59" s="64"/>
      <c r="H59" s="64"/>
      <c r="I59" s="64"/>
      <c r="J59" s="64"/>
      <c r="K59" s="64"/>
      <c r="N59" s="6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5" ht="18" customHeight="1">
      <c r="N60" s="6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5" ht="18" customHeight="1">
      <c r="N61" s="6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5" ht="18" customHeight="1">
      <c r="N62" s="6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5" ht="18" customHeight="1"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5" ht="18" customHeight="1"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7:33" s="2" customFormat="1" ht="18" customHeight="1"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7:33" s="2" customFormat="1" ht="18" customHeight="1"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7:33" s="2" customFormat="1" ht="18" customHeight="1"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7:33" s="2" customFormat="1" ht="18" customHeight="1"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7:33" s="2" customFormat="1" ht="18" customHeight="1"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7:33" s="2" customFormat="1" ht="18" customHeight="1"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7:33" s="2" customFormat="1" ht="18" customHeight="1"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7:33" s="2" customFormat="1" ht="18" customHeight="1"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7:33" s="2" customFormat="1" ht="18" customHeight="1"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7:33" s="2" customFormat="1" ht="18" customHeight="1"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7:33" s="2" customFormat="1" ht="18" customHeight="1"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7:33" s="2" customFormat="1" ht="18" customHeight="1"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7:33" s="2" customFormat="1" ht="18" customHeight="1"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7:33" s="2" customFormat="1" ht="18" customHeight="1"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7:33" s="2" customFormat="1" ht="18" customHeight="1"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7:33" s="2" customFormat="1" ht="18" customHeight="1"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7:33" s="2" customFormat="1" ht="18" customHeight="1"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7:33" s="2" customFormat="1" ht="18" customHeight="1"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7:33" s="2" customFormat="1" ht="18" customHeight="1"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7:33" s="2" customFormat="1" ht="18" customHeight="1"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7:33" s="2" customFormat="1" ht="18" customHeight="1"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7:33" s="2" customFormat="1" ht="18" customHeight="1"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7:33" s="2" customFormat="1" ht="18" customHeight="1"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7:33" s="2" customFormat="1" ht="18" customHeight="1"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7:33" s="2" customFormat="1" ht="18" customHeight="1"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7:33" s="2" customFormat="1" ht="18" customHeight="1"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7:33" s="2" customFormat="1" ht="18" customHeight="1"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7:33" s="2" customFormat="1" ht="18" customHeight="1"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7:33" s="2" customFormat="1" ht="18" customHeight="1"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7:33" s="2" customFormat="1" ht="18" customHeight="1"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7:33" s="2" customFormat="1" ht="18" customHeight="1"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7:33" s="2" customFormat="1" ht="18" customHeight="1"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8" customHeight="1">
      <c r="A97" s="2"/>
      <c r="B97" s="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8" customHeight="1">
      <c r="A98" s="2"/>
      <c r="B98" s="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18" customHeight="1">
      <c r="A99" s="2"/>
      <c r="B99" s="2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18" customHeight="1">
      <c r="A100" s="2"/>
      <c r="B100" s="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18" customHeight="1">
      <c r="A101" s="2"/>
      <c r="B101" s="2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</sheetData>
  <mergeCells count="2">
    <mergeCell ref="B4:L4"/>
    <mergeCell ref="B5:L5"/>
  </mergeCells>
  <printOptions horizontalCentered="1"/>
  <pageMargins left="0.75" right="0.75" top="0.5" bottom="0.5" header="0.5" footer="0.5"/>
  <pageSetup paperSize="9" orientation="landscape" r:id="rId1"/>
  <headerFooter alignWithMargins="0"/>
  <rowBreaks count="1" manualBreakCount="1">
    <brk id="36" max="1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05"/>
  <sheetViews>
    <sheetView tabSelected="1" view="pageBreakPreview" zoomScale="130" zoomScaleNormal="87" zoomScaleSheetLayoutView="130" workbookViewId="0">
      <pane xSplit="3" ySplit="7" topLeftCell="D35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11" defaultRowHeight="18" customHeight="1"/>
  <cols>
    <col min="1" max="2" width="2.6640625" style="20" customWidth="1"/>
    <col min="3" max="3" width="25.6640625" style="22" customWidth="1"/>
    <col min="4" max="4" width="9.6640625" style="4" hidden="1" customWidth="1"/>
    <col min="5" max="11" width="9.77734375" style="4" customWidth="1"/>
    <col min="12" max="12" width="25.33203125" style="22" customWidth="1"/>
    <col min="13" max="14" width="2.6640625" style="22" customWidth="1"/>
    <col min="15" max="16" width="9.33203125" style="22" customWidth="1"/>
    <col min="17" max="17" width="9.109375" style="22" customWidth="1"/>
    <col min="18" max="19" width="9.88671875" style="22" customWidth="1"/>
    <col min="20" max="22" width="8.88671875" style="22" customWidth="1"/>
    <col min="23" max="23" width="25.88671875" style="22" customWidth="1"/>
    <col min="24" max="24" width="9.5546875" style="22" customWidth="1"/>
    <col min="25" max="27" width="9" style="22" customWidth="1"/>
    <col min="28" max="28" width="8.44140625" style="22" customWidth="1"/>
    <col min="29" max="29" width="9.44140625" style="22" customWidth="1"/>
    <col min="30" max="30" width="9.5546875" style="22" customWidth="1"/>
    <col min="31" max="31" width="10" style="22" customWidth="1"/>
    <col min="32" max="32" width="9" style="22" customWidth="1"/>
    <col min="33" max="33" width="6.44140625" style="22" customWidth="1"/>
    <col min="34" max="34" width="18.44140625" style="22" customWidth="1"/>
    <col min="35" max="16384" width="11" style="22"/>
  </cols>
  <sheetData>
    <row r="1" spans="1:22" ht="18" customHeight="1">
      <c r="A1" s="113" t="s">
        <v>145</v>
      </c>
      <c r="N1" s="112" t="s">
        <v>144</v>
      </c>
    </row>
    <row r="2" spans="1:22" ht="15.75" customHeight="1">
      <c r="C2" s="164" t="s">
        <v>209</v>
      </c>
      <c r="D2" s="164"/>
      <c r="E2" s="164"/>
      <c r="F2" s="164"/>
      <c r="G2" s="164"/>
      <c r="H2" s="164"/>
      <c r="I2" s="164"/>
      <c r="J2" s="164"/>
      <c r="K2" s="164"/>
      <c r="L2" s="164"/>
    </row>
    <row r="3" spans="1:22" ht="18" hidden="1" customHeight="1">
      <c r="C3" s="70" t="s">
        <v>142</v>
      </c>
      <c r="L3" s="70"/>
    </row>
    <row r="4" spans="1:22" ht="15" customHeight="1">
      <c r="C4" s="165" t="s">
        <v>141</v>
      </c>
      <c r="D4" s="165"/>
      <c r="E4" s="165"/>
      <c r="F4" s="165"/>
      <c r="G4" s="165"/>
      <c r="H4" s="165"/>
      <c r="I4" s="165"/>
      <c r="J4" s="165"/>
      <c r="K4" s="165"/>
      <c r="L4" s="165"/>
    </row>
    <row r="5" spans="1:22" ht="20.100000000000001" customHeight="1">
      <c r="C5" s="166" t="s">
        <v>88</v>
      </c>
      <c r="D5" s="166"/>
      <c r="E5" s="166"/>
      <c r="F5" s="166"/>
      <c r="G5" s="166"/>
      <c r="H5" s="166"/>
      <c r="I5" s="166"/>
      <c r="J5" s="166"/>
      <c r="K5" s="166"/>
      <c r="L5" s="166"/>
    </row>
    <row r="6" spans="1:22" s="2" customFormat="1" ht="14.25" customHeight="1">
      <c r="A6" s="66" t="s">
        <v>87</v>
      </c>
      <c r="D6" s="3" t="s">
        <v>0</v>
      </c>
      <c r="E6" s="3"/>
      <c r="F6" s="3"/>
      <c r="G6" s="3"/>
      <c r="H6" s="3"/>
      <c r="I6" s="73"/>
      <c r="J6" s="73"/>
      <c r="K6" s="73"/>
      <c r="M6" s="74"/>
      <c r="N6" s="67" t="s">
        <v>185</v>
      </c>
      <c r="P6" s="111"/>
      <c r="S6" s="13"/>
    </row>
    <row r="7" spans="1:22" s="2" customFormat="1" ht="15" customHeight="1">
      <c r="A7" s="5" t="s">
        <v>1</v>
      </c>
      <c r="B7" s="6"/>
      <c r="C7" s="7"/>
      <c r="D7" s="8">
        <v>2003</v>
      </c>
      <c r="E7" s="8">
        <v>2006</v>
      </c>
      <c r="F7" s="8">
        <v>2007</v>
      </c>
      <c r="G7" s="8">
        <v>2008</v>
      </c>
      <c r="H7" s="8">
        <v>2009</v>
      </c>
      <c r="I7" s="8">
        <v>2010</v>
      </c>
      <c r="J7" s="8">
        <v>2011</v>
      </c>
      <c r="K7" s="8">
        <v>2012</v>
      </c>
      <c r="L7" s="9"/>
      <c r="M7" s="10"/>
      <c r="N7" s="11" t="s">
        <v>176</v>
      </c>
      <c r="O7" s="12"/>
      <c r="P7" s="12"/>
      <c r="S7" s="13"/>
    </row>
    <row r="8" spans="1:22" s="2" customFormat="1" ht="18" customHeight="1">
      <c r="A8" s="19" t="s">
        <v>2</v>
      </c>
      <c r="B8" s="20"/>
      <c r="C8" s="14" t="s">
        <v>3</v>
      </c>
      <c r="D8" s="110" t="s">
        <v>4</v>
      </c>
      <c r="E8" s="16">
        <v>1657640.9205349558</v>
      </c>
      <c r="F8" s="16">
        <v>1854906.6978957709</v>
      </c>
      <c r="G8" s="16">
        <v>2563710.3543951418</v>
      </c>
      <c r="H8" s="16">
        <v>1860420.7380964453</v>
      </c>
      <c r="I8" s="16">
        <v>2264250.8253044449</v>
      </c>
      <c r="J8" s="16" t="s">
        <v>4</v>
      </c>
      <c r="K8" s="16" t="s">
        <v>4</v>
      </c>
      <c r="L8" s="17" t="s">
        <v>5</v>
      </c>
      <c r="M8" s="18"/>
      <c r="N8" s="24" t="s">
        <v>6</v>
      </c>
      <c r="O8" s="18"/>
      <c r="P8" s="18"/>
      <c r="Q8" s="64"/>
      <c r="R8" s="64"/>
      <c r="S8" s="64"/>
      <c r="T8" s="64"/>
      <c r="U8" s="64"/>
      <c r="V8" s="64"/>
    </row>
    <row r="9" spans="1:22" s="2" customFormat="1" ht="18" hidden="1" customHeight="1">
      <c r="A9" s="19"/>
      <c r="B9" s="20">
        <v>10</v>
      </c>
      <c r="C9" s="39" t="s">
        <v>140</v>
      </c>
      <c r="D9" s="26"/>
      <c r="E9" s="26"/>
      <c r="F9" s="26"/>
      <c r="G9" s="26"/>
      <c r="H9" s="26"/>
      <c r="I9" s="26"/>
      <c r="J9" s="26"/>
      <c r="K9" s="26"/>
      <c r="L9" s="38" t="s">
        <v>139</v>
      </c>
      <c r="M9" s="18">
        <v>10</v>
      </c>
      <c r="N9" s="24"/>
      <c r="O9" s="18"/>
      <c r="P9" s="18"/>
      <c r="Q9" s="64"/>
      <c r="R9" s="64"/>
      <c r="S9" s="64"/>
      <c r="T9" s="64"/>
      <c r="U9" s="64"/>
      <c r="V9" s="64"/>
    </row>
    <row r="10" spans="1:22" s="2" customFormat="1" ht="18" hidden="1" customHeight="1">
      <c r="A10" s="19"/>
      <c r="B10" s="20"/>
      <c r="C10" s="39" t="s">
        <v>138</v>
      </c>
      <c r="D10" s="26"/>
      <c r="E10" s="26"/>
      <c r="F10" s="26"/>
      <c r="G10" s="26"/>
      <c r="H10" s="26"/>
      <c r="I10" s="26"/>
      <c r="J10" s="26"/>
      <c r="K10" s="26"/>
      <c r="L10" s="38" t="s">
        <v>137</v>
      </c>
      <c r="M10" s="18"/>
      <c r="N10" s="24"/>
      <c r="O10" s="18"/>
      <c r="P10" s="18"/>
      <c r="Q10" s="64"/>
      <c r="R10" s="64"/>
      <c r="S10" s="64"/>
      <c r="T10" s="64"/>
      <c r="U10" s="64"/>
      <c r="V10" s="64"/>
    </row>
    <row r="11" spans="1:22" s="2" customFormat="1" ht="14.1" customHeight="1">
      <c r="A11" s="19"/>
      <c r="B11" s="20">
        <v>11</v>
      </c>
      <c r="C11" s="21" t="s">
        <v>7</v>
      </c>
      <c r="D11" s="26"/>
      <c r="E11" s="26"/>
      <c r="F11" s="26"/>
      <c r="G11" s="26"/>
      <c r="H11" s="26"/>
      <c r="I11" s="26"/>
      <c r="J11" s="26"/>
      <c r="K11" s="26"/>
      <c r="L11" s="23" t="s">
        <v>8</v>
      </c>
      <c r="M11" s="18">
        <v>11</v>
      </c>
      <c r="N11" s="24"/>
      <c r="O11" s="18"/>
      <c r="P11" s="18"/>
      <c r="Q11" s="64"/>
      <c r="R11" s="64"/>
      <c r="S11" s="64"/>
      <c r="T11" s="64"/>
      <c r="U11" s="64"/>
      <c r="V11" s="64"/>
    </row>
    <row r="12" spans="1:22" s="2" customFormat="1" ht="14.1" customHeight="1">
      <c r="A12" s="19"/>
      <c r="B12" s="20"/>
      <c r="C12" s="21" t="s">
        <v>9</v>
      </c>
      <c r="D12" s="26" t="s">
        <v>4</v>
      </c>
      <c r="E12" s="26">
        <v>1599525.9897119999</v>
      </c>
      <c r="F12" s="26">
        <v>1766247.8653760001</v>
      </c>
      <c r="G12" s="26">
        <v>2430293.3652528478</v>
      </c>
      <c r="H12" s="26">
        <v>1745825.9181280001</v>
      </c>
      <c r="I12" s="26">
        <v>2132606.0053359997</v>
      </c>
      <c r="J12" s="26" t="s">
        <v>4</v>
      </c>
      <c r="K12" s="26" t="s">
        <v>4</v>
      </c>
      <c r="L12" s="23" t="s">
        <v>10</v>
      </c>
      <c r="M12" s="18"/>
      <c r="N12" s="24"/>
      <c r="O12" s="18"/>
      <c r="P12" s="18"/>
      <c r="Q12" s="64"/>
      <c r="R12" s="64"/>
      <c r="S12" s="64"/>
      <c r="T12" s="64"/>
      <c r="U12" s="64"/>
      <c r="V12" s="64"/>
    </row>
    <row r="13" spans="1:22" s="2" customFormat="1" ht="14.1" customHeight="1">
      <c r="A13" s="19"/>
      <c r="B13" s="20">
        <v>12</v>
      </c>
      <c r="C13" s="39" t="s">
        <v>136</v>
      </c>
      <c r="D13" s="26"/>
      <c r="E13" s="26"/>
      <c r="F13" s="26"/>
      <c r="G13" s="26"/>
      <c r="H13" s="26"/>
      <c r="I13" s="26"/>
      <c r="J13" s="26"/>
      <c r="K13" s="26"/>
      <c r="L13" s="38" t="s">
        <v>135</v>
      </c>
      <c r="M13" s="3">
        <v>12</v>
      </c>
      <c r="N13" s="51"/>
      <c r="O13" s="3"/>
      <c r="P13" s="3"/>
      <c r="Q13" s="64"/>
      <c r="R13" s="64"/>
      <c r="S13" s="64"/>
      <c r="T13" s="64"/>
      <c r="U13" s="64"/>
      <c r="V13" s="64"/>
    </row>
    <row r="14" spans="1:22" s="2" customFormat="1" ht="14.1" customHeight="1">
      <c r="A14" s="19"/>
      <c r="B14" s="20"/>
      <c r="C14" s="39" t="s">
        <v>134</v>
      </c>
      <c r="D14" s="26"/>
      <c r="E14" s="26" t="s">
        <v>4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6" t="s">
        <v>4</v>
      </c>
      <c r="L14" s="38" t="s">
        <v>133</v>
      </c>
      <c r="M14" s="3"/>
      <c r="N14" s="51"/>
      <c r="O14" s="3"/>
      <c r="P14" s="3"/>
      <c r="Q14" s="64"/>
      <c r="R14" s="64"/>
      <c r="S14" s="64"/>
      <c r="T14" s="64"/>
      <c r="U14" s="64"/>
      <c r="V14" s="64"/>
    </row>
    <row r="15" spans="1:22" s="2" customFormat="1" ht="14.1" customHeight="1">
      <c r="A15" s="19"/>
      <c r="B15" s="20">
        <v>13</v>
      </c>
      <c r="C15" s="40" t="s">
        <v>132</v>
      </c>
      <c r="E15" s="109" t="s">
        <v>4</v>
      </c>
      <c r="F15" s="109" t="s">
        <v>4</v>
      </c>
      <c r="G15" s="109" t="s">
        <v>4</v>
      </c>
      <c r="H15" s="109" t="s">
        <v>4</v>
      </c>
      <c r="I15" s="109" t="s">
        <v>4</v>
      </c>
      <c r="J15" s="109" t="s">
        <v>4</v>
      </c>
      <c r="K15" s="109" t="s">
        <v>4</v>
      </c>
      <c r="L15" s="38" t="s">
        <v>131</v>
      </c>
      <c r="M15" s="18">
        <v>13</v>
      </c>
      <c r="N15" s="24"/>
      <c r="O15" s="18"/>
      <c r="P15" s="18"/>
      <c r="Q15" s="64"/>
      <c r="R15" s="64"/>
      <c r="S15" s="64"/>
      <c r="T15" s="64"/>
      <c r="U15" s="64"/>
      <c r="V15" s="64"/>
    </row>
    <row r="16" spans="1:22" s="2" customFormat="1" ht="14.1" customHeight="1">
      <c r="A16" s="27"/>
      <c r="B16" s="28">
        <v>14</v>
      </c>
      <c r="C16" s="29" t="s">
        <v>11</v>
      </c>
      <c r="D16" s="31" t="s">
        <v>4</v>
      </c>
      <c r="E16" s="31">
        <v>58114.930822955932</v>
      </c>
      <c r="F16" s="31">
        <v>88658.832519770804</v>
      </c>
      <c r="G16" s="31">
        <v>133416.98914229393</v>
      </c>
      <c r="H16" s="31">
        <v>114594.8199684453</v>
      </c>
      <c r="I16" s="31">
        <v>131644.81996844528</v>
      </c>
      <c r="J16" s="31" t="s">
        <v>4</v>
      </c>
      <c r="K16" s="31" t="s">
        <v>4</v>
      </c>
      <c r="L16" s="32" t="s">
        <v>193</v>
      </c>
      <c r="M16" s="33">
        <v>14</v>
      </c>
      <c r="N16" s="34"/>
      <c r="O16" s="18"/>
      <c r="P16" s="18"/>
      <c r="Q16" s="64"/>
      <c r="R16" s="64"/>
      <c r="S16" s="64"/>
      <c r="T16" s="64"/>
      <c r="U16" s="64"/>
      <c r="V16" s="64"/>
    </row>
    <row r="17" spans="1:22" s="2" customFormat="1" ht="18" customHeight="1">
      <c r="A17" s="19" t="s">
        <v>12</v>
      </c>
      <c r="B17" s="20"/>
      <c r="C17" s="35" t="s">
        <v>13</v>
      </c>
      <c r="D17" s="108" t="s">
        <v>4</v>
      </c>
      <c r="E17" s="37">
        <v>4325269.3019393394</v>
      </c>
      <c r="F17" s="37">
        <v>5149535.7338963337</v>
      </c>
      <c r="G17" s="37">
        <v>6720637.457826212</v>
      </c>
      <c r="H17" s="37">
        <v>4838450.1963643152</v>
      </c>
      <c r="I17" s="37">
        <v>6265067.1335185952</v>
      </c>
      <c r="J17" s="37">
        <v>7860220</v>
      </c>
      <c r="K17" s="37">
        <v>8139540</v>
      </c>
      <c r="L17" s="38" t="s">
        <v>14</v>
      </c>
      <c r="M17" s="18"/>
      <c r="N17" s="24" t="s">
        <v>15</v>
      </c>
      <c r="O17" s="18"/>
      <c r="P17" s="18"/>
      <c r="Q17" s="64"/>
      <c r="R17" s="64"/>
      <c r="S17" s="64"/>
      <c r="T17" s="64"/>
      <c r="U17" s="64"/>
      <c r="V17" s="64"/>
    </row>
    <row r="18" spans="1:22" s="2" customFormat="1" ht="14.1" customHeight="1">
      <c r="A18" s="19"/>
      <c r="B18" s="20">
        <v>15</v>
      </c>
      <c r="C18" s="40" t="s">
        <v>16</v>
      </c>
      <c r="D18" s="26" t="s">
        <v>4</v>
      </c>
      <c r="E18" s="26">
        <v>147053.18718232322</v>
      </c>
      <c r="F18" s="26">
        <v>165322.80450021356</v>
      </c>
      <c r="G18" s="26">
        <v>193958.0296479215</v>
      </c>
      <c r="H18" s="26">
        <v>228531.9048696871</v>
      </c>
      <c r="I18" s="26">
        <v>267804.19999999995</v>
      </c>
      <c r="J18" s="26">
        <v>335040</v>
      </c>
      <c r="K18" s="26">
        <v>385080</v>
      </c>
      <c r="L18" s="38" t="s">
        <v>17</v>
      </c>
      <c r="M18" s="18">
        <v>15</v>
      </c>
      <c r="N18" s="24"/>
      <c r="O18" s="18"/>
      <c r="P18" s="18">
        <v>1000</v>
      </c>
      <c r="S18" s="13"/>
    </row>
    <row r="19" spans="1:22" s="2" customFormat="1" ht="14.1" customHeight="1">
      <c r="A19" s="19"/>
      <c r="B19" s="20">
        <v>16</v>
      </c>
      <c r="C19" s="39" t="s">
        <v>18</v>
      </c>
      <c r="D19" s="26" t="s">
        <v>4</v>
      </c>
      <c r="E19" s="26" t="s">
        <v>211</v>
      </c>
      <c r="F19" s="26" t="s">
        <v>211</v>
      </c>
      <c r="G19" s="26" t="s">
        <v>211</v>
      </c>
      <c r="H19" s="26" t="s">
        <v>211</v>
      </c>
      <c r="I19" s="26" t="s">
        <v>211</v>
      </c>
      <c r="J19" s="26" t="s">
        <v>211</v>
      </c>
      <c r="K19" s="26" t="s">
        <v>211</v>
      </c>
      <c r="L19" s="38" t="s">
        <v>19</v>
      </c>
      <c r="M19" s="18">
        <v>16</v>
      </c>
      <c r="N19" s="24"/>
      <c r="O19" s="18"/>
      <c r="P19" s="18"/>
      <c r="S19" s="13"/>
    </row>
    <row r="20" spans="1:22" s="2" customFormat="1" ht="14.1" customHeight="1">
      <c r="A20" s="19"/>
      <c r="B20" s="20">
        <v>17</v>
      </c>
      <c r="C20" s="40" t="s">
        <v>20</v>
      </c>
      <c r="D20" s="26" t="s">
        <v>4</v>
      </c>
      <c r="E20" s="26">
        <v>5023.3924878684284</v>
      </c>
      <c r="F20" s="26">
        <v>5610.8</v>
      </c>
      <c r="G20" s="26">
        <v>6057.3</v>
      </c>
      <c r="H20" s="26">
        <v>7048.6</v>
      </c>
      <c r="I20" s="26">
        <v>8125.8</v>
      </c>
      <c r="J20" s="26">
        <v>8460</v>
      </c>
      <c r="K20" s="26">
        <v>9050</v>
      </c>
      <c r="L20" s="38" t="s">
        <v>21</v>
      </c>
      <c r="M20" s="18">
        <v>17</v>
      </c>
      <c r="N20" s="24"/>
      <c r="O20" s="18"/>
      <c r="P20" s="18"/>
      <c r="S20" s="13"/>
    </row>
    <row r="21" spans="1:22" s="2" customFormat="1" ht="14.1" customHeight="1">
      <c r="A21" s="19"/>
      <c r="B21" s="20">
        <v>18</v>
      </c>
      <c r="C21" s="40" t="s">
        <v>22</v>
      </c>
      <c r="D21" s="26"/>
      <c r="E21" s="26"/>
      <c r="F21" s="26"/>
      <c r="G21" s="26"/>
      <c r="H21" s="26"/>
      <c r="I21" s="26"/>
      <c r="J21" s="26"/>
      <c r="K21" s="26"/>
      <c r="L21" s="38" t="s">
        <v>23</v>
      </c>
      <c r="M21" s="18">
        <v>18</v>
      </c>
      <c r="N21" s="24"/>
      <c r="O21" s="18"/>
      <c r="P21" s="18"/>
      <c r="S21" s="13"/>
    </row>
    <row r="22" spans="1:22" s="2" customFormat="1" ht="14.1" customHeight="1">
      <c r="A22" s="19"/>
      <c r="B22" s="20"/>
      <c r="C22" s="40" t="s">
        <v>24</v>
      </c>
      <c r="D22" s="26" t="s">
        <v>4</v>
      </c>
      <c r="E22" s="26">
        <v>53400</v>
      </c>
      <c r="F22" s="26">
        <v>62206</v>
      </c>
      <c r="G22" s="26">
        <v>64117.3</v>
      </c>
      <c r="H22" s="26">
        <v>66074.3</v>
      </c>
      <c r="I22" s="26">
        <v>74402.5</v>
      </c>
      <c r="J22" s="26">
        <v>137970</v>
      </c>
      <c r="K22" s="26">
        <v>142220</v>
      </c>
      <c r="L22" s="38" t="s">
        <v>183</v>
      </c>
      <c r="M22" s="18"/>
      <c r="N22" s="24"/>
      <c r="O22" s="18"/>
      <c r="P22" s="18"/>
      <c r="S22" s="13"/>
    </row>
    <row r="23" spans="1:22" s="2" customFormat="1" ht="14.1" customHeight="1">
      <c r="A23" s="19"/>
      <c r="B23" s="20">
        <v>19</v>
      </c>
      <c r="C23" s="40" t="s">
        <v>25</v>
      </c>
      <c r="D23" s="26"/>
      <c r="E23" s="26"/>
      <c r="F23" s="26"/>
      <c r="G23" s="26"/>
      <c r="H23" s="26"/>
      <c r="I23" s="26"/>
      <c r="J23" s="26"/>
      <c r="K23" s="26"/>
      <c r="L23" s="38" t="s">
        <v>184</v>
      </c>
      <c r="M23" s="18">
        <v>19</v>
      </c>
      <c r="N23" s="24"/>
      <c r="O23" s="18"/>
      <c r="P23" s="18"/>
      <c r="S23" s="13"/>
    </row>
    <row r="24" spans="1:22" s="2" customFormat="1" ht="14.1" customHeight="1">
      <c r="A24" s="19"/>
      <c r="B24" s="20"/>
      <c r="C24" s="40" t="s">
        <v>26</v>
      </c>
      <c r="D24" s="26"/>
      <c r="E24" s="26"/>
      <c r="F24" s="26"/>
      <c r="G24" s="26"/>
      <c r="H24" s="26"/>
      <c r="I24" s="26"/>
      <c r="J24" s="26"/>
      <c r="K24" s="26"/>
      <c r="L24" s="41" t="s">
        <v>27</v>
      </c>
      <c r="M24" s="18"/>
      <c r="N24" s="24"/>
      <c r="O24" s="18"/>
      <c r="P24" s="18"/>
      <c r="S24" s="13"/>
    </row>
    <row r="25" spans="1:22" s="2" customFormat="1" ht="14.1" customHeight="1">
      <c r="A25" s="19"/>
      <c r="B25" s="20"/>
      <c r="C25" s="40" t="s">
        <v>28</v>
      </c>
      <c r="D25" s="26" t="s">
        <v>4</v>
      </c>
      <c r="E25" s="26">
        <v>6108.46</v>
      </c>
      <c r="F25" s="26">
        <v>7231.67</v>
      </c>
      <c r="G25" s="26">
        <v>8097.17</v>
      </c>
      <c r="H25" s="26">
        <v>10344.92692566706</v>
      </c>
      <c r="I25" s="26">
        <v>11346.5</v>
      </c>
      <c r="J25" s="26">
        <v>14700</v>
      </c>
      <c r="K25" s="26">
        <v>14380</v>
      </c>
      <c r="L25" s="38" t="s">
        <v>29</v>
      </c>
      <c r="M25" s="18"/>
      <c r="N25" s="24"/>
      <c r="O25" s="18"/>
      <c r="P25" s="18"/>
      <c r="S25" s="13"/>
    </row>
    <row r="26" spans="1:22" s="2" customFormat="1" ht="14.1" customHeight="1">
      <c r="A26" s="19"/>
      <c r="B26" s="20">
        <v>20</v>
      </c>
      <c r="C26" s="40" t="s">
        <v>30</v>
      </c>
      <c r="D26" s="26"/>
      <c r="E26" s="26"/>
      <c r="F26" s="26"/>
      <c r="G26" s="26"/>
      <c r="H26" s="26"/>
      <c r="I26" s="26"/>
      <c r="J26" s="26"/>
      <c r="K26" s="26"/>
      <c r="L26" s="38" t="s">
        <v>31</v>
      </c>
      <c r="M26" s="18">
        <v>20</v>
      </c>
      <c r="N26" s="24"/>
      <c r="O26" s="18"/>
      <c r="P26" s="18"/>
      <c r="S26" s="13"/>
    </row>
    <row r="27" spans="1:22" s="2" customFormat="1" ht="14.1" customHeight="1">
      <c r="A27" s="19"/>
      <c r="B27" s="20"/>
      <c r="C27" s="40" t="s">
        <v>32</v>
      </c>
      <c r="D27" s="26" t="s">
        <v>4</v>
      </c>
      <c r="E27" s="26">
        <v>1694.3</v>
      </c>
      <c r="F27" s="26">
        <v>1781.8</v>
      </c>
      <c r="G27" s="26">
        <v>2027.8</v>
      </c>
      <c r="H27" s="26">
        <v>1949.2</v>
      </c>
      <c r="I27" s="26">
        <v>2204.6</v>
      </c>
      <c r="J27" s="26">
        <v>2358</v>
      </c>
      <c r="K27" s="26">
        <v>2802</v>
      </c>
      <c r="L27" s="38" t="s">
        <v>33</v>
      </c>
      <c r="M27" s="18"/>
      <c r="N27" s="24"/>
      <c r="O27" s="18"/>
      <c r="P27" s="18"/>
      <c r="S27" s="13"/>
    </row>
    <row r="28" spans="1:22" s="2" customFormat="1" ht="14.1" customHeight="1">
      <c r="A28" s="19"/>
      <c r="B28" s="20">
        <v>21</v>
      </c>
      <c r="C28" s="40" t="s">
        <v>34</v>
      </c>
      <c r="D28" s="26" t="s">
        <v>4</v>
      </c>
      <c r="E28" s="26">
        <v>12399.9</v>
      </c>
      <c r="F28" s="26">
        <v>14466</v>
      </c>
      <c r="G28" s="26">
        <v>16257.3</v>
      </c>
      <c r="H28" s="26">
        <v>20186.900000000001</v>
      </c>
      <c r="I28" s="26">
        <v>22704.5</v>
      </c>
      <c r="J28" s="26">
        <v>36660</v>
      </c>
      <c r="K28" s="26">
        <v>42070</v>
      </c>
      <c r="L28" s="38" t="s">
        <v>35</v>
      </c>
      <c r="M28" s="18">
        <v>21</v>
      </c>
      <c r="N28" s="24"/>
      <c r="O28" s="18"/>
      <c r="P28" s="18"/>
      <c r="S28" s="13"/>
    </row>
    <row r="29" spans="1:22" s="2" customFormat="1" ht="14.1" customHeight="1">
      <c r="A29" s="19"/>
      <c r="B29" s="20">
        <v>22</v>
      </c>
      <c r="C29" s="42" t="s">
        <v>36</v>
      </c>
      <c r="D29" s="26" t="s">
        <v>4</v>
      </c>
      <c r="E29" s="26">
        <v>37086</v>
      </c>
      <c r="F29" s="26">
        <v>49880.857396121901</v>
      </c>
      <c r="G29" s="26">
        <v>53636.020000000004</v>
      </c>
      <c r="H29" s="26">
        <v>58830</v>
      </c>
      <c r="I29" s="26">
        <v>64970.200000000004</v>
      </c>
      <c r="J29" s="26">
        <v>94283</v>
      </c>
      <c r="K29" s="26">
        <v>104602</v>
      </c>
      <c r="L29" s="38" t="s">
        <v>37</v>
      </c>
      <c r="M29" s="18">
        <v>22</v>
      </c>
      <c r="N29" s="24"/>
      <c r="O29" s="18"/>
      <c r="P29" s="18"/>
      <c r="S29" s="13"/>
    </row>
    <row r="30" spans="1:22" s="2" customFormat="1" ht="14.1" customHeight="1">
      <c r="A30" s="19"/>
      <c r="B30" s="20">
        <v>23</v>
      </c>
      <c r="C30" s="39" t="s">
        <v>38</v>
      </c>
      <c r="D30" s="26"/>
      <c r="E30" s="26"/>
      <c r="F30" s="26"/>
      <c r="G30" s="26"/>
      <c r="H30" s="26"/>
      <c r="I30" s="26"/>
      <c r="J30" s="26"/>
      <c r="K30" s="26"/>
      <c r="L30" s="38" t="s">
        <v>39</v>
      </c>
      <c r="M30" s="18">
        <v>23</v>
      </c>
      <c r="N30" s="24"/>
      <c r="O30" s="18"/>
      <c r="P30" s="18"/>
      <c r="S30" s="13"/>
    </row>
    <row r="31" spans="1:22" s="2" customFormat="1" ht="14.1" customHeight="1">
      <c r="A31" s="19"/>
      <c r="B31" s="20"/>
      <c r="C31" s="39" t="s">
        <v>40</v>
      </c>
      <c r="D31" s="26" t="s">
        <v>4</v>
      </c>
      <c r="E31" s="26">
        <v>2387827</v>
      </c>
      <c r="F31" s="26">
        <v>2911003</v>
      </c>
      <c r="G31" s="26">
        <v>3888072.1388434162</v>
      </c>
      <c r="H31" s="26">
        <v>2492154.2285689604</v>
      </c>
      <c r="I31" s="26">
        <v>3242348.12115</v>
      </c>
      <c r="J31" s="26">
        <v>4158290</v>
      </c>
      <c r="K31" s="26">
        <v>4454840</v>
      </c>
      <c r="L31" s="38" t="s">
        <v>41</v>
      </c>
      <c r="M31" s="18"/>
      <c r="N31" s="24"/>
      <c r="O31" s="18"/>
      <c r="P31" s="18"/>
      <c r="S31" s="13"/>
    </row>
    <row r="32" spans="1:22" s="2" customFormat="1" ht="14.1" customHeight="1">
      <c r="A32" s="19"/>
      <c r="B32" s="20">
        <v>24</v>
      </c>
      <c r="C32" s="157" t="s">
        <v>42</v>
      </c>
      <c r="D32" s="26" t="s">
        <v>4</v>
      </c>
      <c r="E32" s="26">
        <v>173238.7</v>
      </c>
      <c r="F32" s="26">
        <v>198660.5</v>
      </c>
      <c r="G32" s="26">
        <v>322225.82769883168</v>
      </c>
      <c r="H32" s="26">
        <v>229631.736</v>
      </c>
      <c r="I32" s="26">
        <v>258587.84677347619</v>
      </c>
      <c r="J32" s="26">
        <v>367960</v>
      </c>
      <c r="K32" s="26">
        <v>357485</v>
      </c>
      <c r="L32" s="38" t="s">
        <v>43</v>
      </c>
      <c r="M32" s="18">
        <v>24</v>
      </c>
      <c r="N32" s="24"/>
      <c r="O32" s="18"/>
      <c r="P32" s="18"/>
      <c r="S32" s="13"/>
    </row>
    <row r="33" spans="1:19" s="2" customFormat="1" ht="14.1" customHeight="1">
      <c r="A33" s="19"/>
      <c r="B33" s="20">
        <v>25</v>
      </c>
      <c r="C33" s="40" t="s">
        <v>44</v>
      </c>
      <c r="D33" s="26" t="s">
        <v>4</v>
      </c>
      <c r="E33" s="26" t="s">
        <v>211</v>
      </c>
      <c r="F33" s="26" t="s">
        <v>211</v>
      </c>
      <c r="G33" s="26" t="s">
        <v>211</v>
      </c>
      <c r="H33" s="26" t="s">
        <v>211</v>
      </c>
      <c r="I33" s="26" t="s">
        <v>211</v>
      </c>
      <c r="J33" s="26" t="s">
        <v>211</v>
      </c>
      <c r="K33" s="26" t="s">
        <v>211</v>
      </c>
      <c r="L33" s="38" t="s">
        <v>45</v>
      </c>
      <c r="M33" s="18">
        <v>25</v>
      </c>
      <c r="N33" s="24"/>
      <c r="O33" s="18"/>
      <c r="P33" s="18"/>
      <c r="S33" s="13"/>
    </row>
    <row r="34" spans="1:19" s="2" customFormat="1" ht="14.1" customHeight="1">
      <c r="A34" s="19"/>
      <c r="B34" s="20">
        <v>26</v>
      </c>
      <c r="C34" s="40" t="s">
        <v>46</v>
      </c>
      <c r="D34" s="26"/>
      <c r="E34" s="26"/>
      <c r="F34" s="26"/>
      <c r="G34" s="26"/>
      <c r="H34" s="26"/>
      <c r="I34" s="26"/>
      <c r="J34" s="26"/>
      <c r="K34" s="26"/>
      <c r="L34" s="38" t="s">
        <v>47</v>
      </c>
      <c r="M34" s="18">
        <v>26</v>
      </c>
      <c r="N34" s="24"/>
      <c r="O34" s="18"/>
      <c r="P34" s="18"/>
      <c r="S34" s="13"/>
    </row>
    <row r="35" spans="1:19" s="2" customFormat="1" ht="14.1" customHeight="1">
      <c r="A35" s="19"/>
      <c r="B35" s="20"/>
      <c r="C35" s="40" t="s">
        <v>48</v>
      </c>
      <c r="D35" s="26" t="s">
        <v>4</v>
      </c>
      <c r="E35" s="26">
        <v>271302.61</v>
      </c>
      <c r="F35" s="26">
        <v>335731.4</v>
      </c>
      <c r="G35" s="26">
        <v>434998.10000000003</v>
      </c>
      <c r="H35" s="26">
        <v>375492.10000000003</v>
      </c>
      <c r="I35" s="26">
        <v>444530.41727311804</v>
      </c>
      <c r="J35" s="26">
        <v>478410</v>
      </c>
      <c r="K35" s="26">
        <v>492060</v>
      </c>
      <c r="L35" s="38" t="s">
        <v>177</v>
      </c>
      <c r="M35" s="18"/>
      <c r="N35" s="24"/>
      <c r="O35" s="18"/>
      <c r="P35" s="18"/>
      <c r="S35" s="13"/>
    </row>
    <row r="36" spans="1:19" s="2" customFormat="1" ht="14.1" customHeight="1">
      <c r="A36" s="43"/>
      <c r="B36" s="44">
        <v>27</v>
      </c>
      <c r="C36" s="45" t="s">
        <v>49</v>
      </c>
      <c r="D36" s="47" t="s">
        <v>4</v>
      </c>
      <c r="E36" s="47">
        <v>884027</v>
      </c>
      <c r="F36" s="47">
        <v>950360</v>
      </c>
      <c r="G36" s="47">
        <v>1178698.519636044</v>
      </c>
      <c r="H36" s="47">
        <v>856870.8</v>
      </c>
      <c r="I36" s="47">
        <v>1316420.084</v>
      </c>
      <c r="J36" s="47">
        <v>1579490</v>
      </c>
      <c r="K36" s="47">
        <v>1449910</v>
      </c>
      <c r="L36" s="48" t="s">
        <v>50</v>
      </c>
      <c r="M36" s="49">
        <v>27</v>
      </c>
      <c r="N36" s="50"/>
      <c r="O36" s="3"/>
      <c r="P36" s="3"/>
      <c r="S36" s="13"/>
    </row>
    <row r="37" spans="1:19" s="2" customFormat="1" ht="14.1" customHeight="1">
      <c r="A37" s="19"/>
      <c r="B37" s="20">
        <v>28</v>
      </c>
      <c r="C37" s="40" t="s">
        <v>51</v>
      </c>
      <c r="D37" s="26"/>
      <c r="E37" s="26"/>
      <c r="F37" s="26"/>
      <c r="G37" s="26"/>
      <c r="H37" s="26"/>
      <c r="I37" s="26"/>
      <c r="J37" s="26"/>
      <c r="K37" s="26"/>
      <c r="L37" s="38" t="s">
        <v>52</v>
      </c>
      <c r="M37" s="18">
        <v>28</v>
      </c>
      <c r="N37" s="24"/>
      <c r="O37" s="18"/>
      <c r="P37" s="18"/>
      <c r="S37" s="13"/>
    </row>
    <row r="38" spans="1:19" s="2" customFormat="1" ht="14.1" customHeight="1">
      <c r="A38" s="19"/>
      <c r="B38" s="20"/>
      <c r="C38" s="40" t="s">
        <v>53</v>
      </c>
      <c r="D38" s="26" t="s">
        <v>4</v>
      </c>
      <c r="E38" s="26">
        <v>63260</v>
      </c>
      <c r="F38" s="26">
        <v>93599</v>
      </c>
      <c r="G38" s="26">
        <v>124993.53</v>
      </c>
      <c r="H38" s="26">
        <v>111772.9</v>
      </c>
      <c r="I38" s="26">
        <v>136312.68382999999</v>
      </c>
      <c r="J38" s="26">
        <v>219270</v>
      </c>
      <c r="K38" s="26">
        <v>227422</v>
      </c>
      <c r="L38" s="38" t="s">
        <v>54</v>
      </c>
      <c r="M38" s="18"/>
      <c r="N38" s="24"/>
      <c r="O38" s="18"/>
      <c r="P38" s="18"/>
      <c r="S38" s="13"/>
    </row>
    <row r="39" spans="1:19" s="2" customFormat="1" ht="14.1" customHeight="1">
      <c r="A39" s="19"/>
      <c r="B39" s="20">
        <v>29</v>
      </c>
      <c r="C39" s="40" t="s">
        <v>55</v>
      </c>
      <c r="D39" s="26"/>
      <c r="E39" s="26"/>
      <c r="F39" s="26"/>
      <c r="G39" s="26"/>
      <c r="H39" s="26"/>
      <c r="I39" s="26"/>
      <c r="J39" s="26"/>
      <c r="K39" s="26"/>
      <c r="L39" s="38" t="s">
        <v>56</v>
      </c>
      <c r="M39" s="3">
        <v>29</v>
      </c>
      <c r="N39" s="51"/>
      <c r="O39" s="3"/>
      <c r="P39" s="3"/>
      <c r="S39" s="13"/>
    </row>
    <row r="40" spans="1:19" s="2" customFormat="1" ht="14.1" customHeight="1">
      <c r="A40" s="19"/>
      <c r="B40" s="20"/>
      <c r="C40" s="40" t="s">
        <v>57</v>
      </c>
      <c r="D40" s="26" t="s">
        <v>4</v>
      </c>
      <c r="E40" s="26">
        <v>8543.9500000000007</v>
      </c>
      <c r="F40" s="26">
        <v>10911.6</v>
      </c>
      <c r="G40" s="26">
        <v>14877.3</v>
      </c>
      <c r="H40" s="26">
        <v>13872.8</v>
      </c>
      <c r="I40" s="26">
        <v>16117.2</v>
      </c>
      <c r="J40" s="26">
        <v>18180</v>
      </c>
      <c r="K40" s="26">
        <v>20410</v>
      </c>
      <c r="L40" s="38" t="s">
        <v>178</v>
      </c>
      <c r="M40" s="3"/>
      <c r="N40" s="51"/>
      <c r="O40" s="3"/>
      <c r="P40" s="3"/>
      <c r="S40" s="13"/>
    </row>
    <row r="41" spans="1:19" s="2" customFormat="1" ht="14.1" customHeight="1">
      <c r="A41" s="19"/>
      <c r="B41" s="20">
        <v>30</v>
      </c>
      <c r="C41" s="40" t="s">
        <v>58</v>
      </c>
      <c r="D41" s="26"/>
      <c r="E41" s="26"/>
      <c r="F41" s="26"/>
      <c r="G41" s="26"/>
      <c r="H41" s="26"/>
      <c r="I41" s="26"/>
      <c r="J41" s="26"/>
      <c r="K41" s="26"/>
      <c r="L41" s="38" t="s">
        <v>59</v>
      </c>
      <c r="M41" s="3">
        <v>30</v>
      </c>
      <c r="N41" s="51"/>
      <c r="O41" s="3"/>
      <c r="P41" s="3"/>
      <c r="S41" s="13"/>
    </row>
    <row r="42" spans="1:19" s="2" customFormat="1" ht="14.1" customHeight="1">
      <c r="A42" s="19"/>
      <c r="B42" s="20"/>
      <c r="C42" s="40" t="s">
        <v>60</v>
      </c>
      <c r="D42" s="26" t="s">
        <v>4</v>
      </c>
      <c r="E42" s="26" t="s">
        <v>211</v>
      </c>
      <c r="F42" s="26" t="s">
        <v>211</v>
      </c>
      <c r="G42" s="26" t="s">
        <v>211</v>
      </c>
      <c r="H42" s="26" t="s">
        <v>211</v>
      </c>
      <c r="I42" s="26" t="s">
        <v>211</v>
      </c>
      <c r="J42" s="26" t="s">
        <v>211</v>
      </c>
      <c r="K42" s="26" t="s">
        <v>211</v>
      </c>
      <c r="L42" s="38" t="s">
        <v>61</v>
      </c>
      <c r="M42" s="3"/>
      <c r="N42" s="51"/>
      <c r="O42" s="3"/>
      <c r="P42" s="3"/>
      <c r="S42" s="13"/>
    </row>
    <row r="43" spans="1:19" s="2" customFormat="1" ht="14.1" customHeight="1">
      <c r="A43" s="19"/>
      <c r="B43" s="20">
        <v>31</v>
      </c>
      <c r="C43" s="39" t="s">
        <v>62</v>
      </c>
      <c r="D43" s="26"/>
      <c r="E43" s="26"/>
      <c r="F43" s="26"/>
      <c r="G43" s="26"/>
      <c r="H43" s="26"/>
      <c r="I43" s="26"/>
      <c r="J43" s="26"/>
      <c r="K43" s="26"/>
      <c r="L43" s="38" t="s">
        <v>63</v>
      </c>
      <c r="M43" s="3">
        <v>31</v>
      </c>
      <c r="N43" s="51"/>
      <c r="O43" s="3"/>
      <c r="P43" s="3"/>
      <c r="S43" s="13"/>
    </row>
    <row r="44" spans="1:19" s="2" customFormat="1" ht="14.1" customHeight="1">
      <c r="A44" s="19"/>
      <c r="B44" s="20"/>
      <c r="C44" s="39" t="s">
        <v>64</v>
      </c>
      <c r="D44" s="26" t="s">
        <v>4</v>
      </c>
      <c r="E44" s="26">
        <v>136538.9</v>
      </c>
      <c r="F44" s="26">
        <v>171020</v>
      </c>
      <c r="G44" s="26">
        <v>209902.16999999969</v>
      </c>
      <c r="H44" s="26">
        <v>164886.79999999999</v>
      </c>
      <c r="I44" s="26">
        <v>178383.3</v>
      </c>
      <c r="J44" s="26">
        <v>181120</v>
      </c>
      <c r="K44" s="26">
        <v>188220</v>
      </c>
      <c r="L44" s="38" t="s">
        <v>179</v>
      </c>
      <c r="M44" s="3"/>
      <c r="N44" s="51"/>
      <c r="O44" s="3"/>
      <c r="P44" s="3"/>
      <c r="S44" s="13"/>
    </row>
    <row r="45" spans="1:19" s="2" customFormat="1" ht="14.1" customHeight="1">
      <c r="A45" s="19"/>
      <c r="B45" s="20">
        <v>32</v>
      </c>
      <c r="C45" s="39" t="s">
        <v>65</v>
      </c>
      <c r="D45" s="26"/>
      <c r="E45" s="26"/>
      <c r="F45" s="26"/>
      <c r="G45" s="26"/>
      <c r="H45" s="26"/>
      <c r="I45" s="26"/>
      <c r="J45" s="26"/>
      <c r="K45" s="26"/>
      <c r="L45" s="38" t="s">
        <v>182</v>
      </c>
      <c r="M45" s="18">
        <v>32</v>
      </c>
      <c r="N45" s="24"/>
      <c r="O45" s="18"/>
      <c r="P45" s="18"/>
      <c r="S45" s="13"/>
    </row>
    <row r="46" spans="1:19" s="2" customFormat="1" ht="14.1" customHeight="1">
      <c r="A46" s="19"/>
      <c r="B46" s="20"/>
      <c r="C46" s="39" t="s">
        <v>66</v>
      </c>
      <c r="D46" s="26" t="s">
        <v>4</v>
      </c>
      <c r="E46" s="26">
        <v>39450.25</v>
      </c>
      <c r="F46" s="26">
        <v>56530</v>
      </c>
      <c r="G46" s="26">
        <v>62512.4</v>
      </c>
      <c r="H46" s="26">
        <v>52671.3</v>
      </c>
      <c r="I46" s="26">
        <v>58749.3</v>
      </c>
      <c r="J46" s="26">
        <v>57420</v>
      </c>
      <c r="K46" s="26">
        <v>61002</v>
      </c>
      <c r="L46" s="38" t="s">
        <v>67</v>
      </c>
      <c r="M46" s="18"/>
      <c r="N46" s="24"/>
      <c r="O46" s="18"/>
      <c r="P46" s="18"/>
      <c r="S46" s="13"/>
    </row>
    <row r="47" spans="1:19" s="2" customFormat="1" ht="14.1" customHeight="1">
      <c r="A47" s="19"/>
      <c r="B47" s="20">
        <v>33</v>
      </c>
      <c r="C47" s="39" t="s">
        <v>68</v>
      </c>
      <c r="D47" s="26"/>
      <c r="E47" s="26"/>
      <c r="F47" s="26"/>
      <c r="G47" s="26"/>
      <c r="H47" s="26"/>
      <c r="I47" s="26"/>
      <c r="J47" s="26"/>
      <c r="K47" s="26"/>
      <c r="L47" s="158" t="s">
        <v>69</v>
      </c>
      <c r="M47" s="18">
        <v>33</v>
      </c>
      <c r="N47" s="24"/>
      <c r="O47" s="18"/>
      <c r="P47" s="18"/>
      <c r="S47" s="13"/>
    </row>
    <row r="48" spans="1:19" s="2" customFormat="1" ht="14.1" customHeight="1">
      <c r="A48" s="19"/>
      <c r="B48" s="20"/>
      <c r="C48" s="39" t="s">
        <v>70</v>
      </c>
      <c r="D48" s="26" t="s">
        <v>4</v>
      </c>
      <c r="E48" s="26">
        <v>1658.71</v>
      </c>
      <c r="F48" s="26">
        <v>2562.63</v>
      </c>
      <c r="G48" s="26">
        <v>5506.77</v>
      </c>
      <c r="H48" s="26">
        <v>6812.4</v>
      </c>
      <c r="I48" s="26">
        <v>7261.8</v>
      </c>
      <c r="J48" s="26">
        <v>7790</v>
      </c>
      <c r="K48" s="26">
        <v>8240</v>
      </c>
      <c r="L48" s="158" t="s">
        <v>71</v>
      </c>
      <c r="M48" s="18"/>
      <c r="N48" s="24"/>
      <c r="O48" s="18"/>
      <c r="P48" s="18"/>
      <c r="S48" s="13"/>
    </row>
    <row r="49" spans="1:35" s="2" customFormat="1" ht="14.1" customHeight="1">
      <c r="A49" s="19"/>
      <c r="B49" s="20">
        <v>34</v>
      </c>
      <c r="C49" s="40" t="s">
        <v>72</v>
      </c>
      <c r="D49" s="26"/>
      <c r="E49" s="26"/>
      <c r="F49" s="26"/>
      <c r="G49" s="26"/>
      <c r="H49" s="26"/>
      <c r="I49" s="26"/>
      <c r="J49" s="26"/>
      <c r="K49" s="26"/>
      <c r="L49" s="38" t="s">
        <v>73</v>
      </c>
      <c r="M49" s="3">
        <v>34</v>
      </c>
      <c r="N49" s="51"/>
      <c r="O49" s="3"/>
      <c r="P49" s="3"/>
      <c r="S49" s="13"/>
    </row>
    <row r="50" spans="1:35" s="2" customFormat="1" ht="14.1" customHeight="1">
      <c r="A50" s="19"/>
      <c r="B50" s="20"/>
      <c r="C50" s="40" t="s">
        <v>74</v>
      </c>
      <c r="D50" s="26" t="s">
        <v>4</v>
      </c>
      <c r="E50" s="26">
        <v>1026.9000000000001</v>
      </c>
      <c r="F50" s="26">
        <v>1210.8</v>
      </c>
      <c r="G50" s="26">
        <v>1351.81</v>
      </c>
      <c r="H50" s="26">
        <v>1124.7</v>
      </c>
      <c r="I50" s="26">
        <v>1677.2</v>
      </c>
      <c r="J50" s="26">
        <v>2029</v>
      </c>
      <c r="K50" s="26">
        <v>2507</v>
      </c>
      <c r="L50" s="38" t="s">
        <v>194</v>
      </c>
      <c r="M50" s="3"/>
      <c r="N50" s="51"/>
      <c r="O50" s="3"/>
      <c r="P50" s="3"/>
      <c r="S50" s="13"/>
    </row>
    <row r="51" spans="1:35" s="2" customFormat="1" ht="14.1" customHeight="1">
      <c r="A51" s="19"/>
      <c r="B51" s="20">
        <v>35</v>
      </c>
      <c r="C51" s="40" t="s">
        <v>75</v>
      </c>
      <c r="D51" s="26" t="s">
        <v>4</v>
      </c>
      <c r="E51" s="26">
        <v>55472.5</v>
      </c>
      <c r="F51" s="26">
        <v>67539.3</v>
      </c>
      <c r="G51" s="26">
        <v>86412</v>
      </c>
      <c r="H51" s="26">
        <v>93596.7</v>
      </c>
      <c r="I51" s="26">
        <v>101378.7697</v>
      </c>
      <c r="J51" s="26">
        <v>106530</v>
      </c>
      <c r="K51" s="26">
        <v>112470</v>
      </c>
      <c r="L51" s="38" t="s">
        <v>76</v>
      </c>
      <c r="M51" s="18">
        <v>35</v>
      </c>
      <c r="N51" s="24"/>
      <c r="O51" s="18"/>
      <c r="P51" s="18"/>
      <c r="S51" s="13"/>
    </row>
    <row r="52" spans="1:35" s="2" customFormat="1" ht="14.1" customHeight="1">
      <c r="A52" s="19"/>
      <c r="B52" s="20">
        <v>36</v>
      </c>
      <c r="C52" s="40" t="s">
        <v>77</v>
      </c>
      <c r="D52" s="26"/>
      <c r="E52" s="26"/>
      <c r="F52" s="26"/>
      <c r="G52" s="26"/>
      <c r="H52" s="26"/>
      <c r="I52" s="26"/>
      <c r="J52" s="26"/>
      <c r="K52" s="26"/>
      <c r="L52" s="38" t="s">
        <v>78</v>
      </c>
      <c r="M52" s="18">
        <v>36</v>
      </c>
      <c r="N52" s="24"/>
      <c r="O52" s="18"/>
      <c r="P52" s="18"/>
      <c r="S52" s="13"/>
      <c r="AI52" s="52"/>
    </row>
    <row r="53" spans="1:35" s="2" customFormat="1" ht="14.1" customHeight="1">
      <c r="A53" s="19"/>
      <c r="B53" s="20"/>
      <c r="C53" s="40" t="s">
        <v>79</v>
      </c>
      <c r="D53" s="26" t="s">
        <v>4</v>
      </c>
      <c r="E53" s="26">
        <v>38216.601999999999</v>
      </c>
      <c r="F53" s="26">
        <v>41073.222000000002</v>
      </c>
      <c r="G53" s="26">
        <v>44001.741999999998</v>
      </c>
      <c r="H53" s="26">
        <v>40715.599999999999</v>
      </c>
      <c r="I53" s="26">
        <v>43217.9</v>
      </c>
      <c r="J53" s="26">
        <v>44700</v>
      </c>
      <c r="K53" s="26">
        <v>52470</v>
      </c>
      <c r="L53" s="38" t="s">
        <v>180</v>
      </c>
      <c r="M53" s="18"/>
      <c r="N53" s="24"/>
      <c r="O53" s="18"/>
      <c r="P53" s="18"/>
      <c r="S53" s="13"/>
      <c r="AI53" s="52"/>
    </row>
    <row r="54" spans="1:35" s="2" customFormat="1" ht="14.1" customHeight="1">
      <c r="A54" s="27"/>
      <c r="B54" s="28">
        <v>37</v>
      </c>
      <c r="C54" s="29" t="s">
        <v>80</v>
      </c>
      <c r="D54" s="26" t="s">
        <v>4</v>
      </c>
      <c r="E54" s="26">
        <v>1940.9402691470837</v>
      </c>
      <c r="F54" s="26">
        <v>2834.35</v>
      </c>
      <c r="G54" s="26">
        <v>2934.2299999997022</v>
      </c>
      <c r="H54" s="26">
        <v>5882.3</v>
      </c>
      <c r="I54" s="26">
        <v>8524.2107919999999</v>
      </c>
      <c r="J54" s="26">
        <v>9560</v>
      </c>
      <c r="K54" s="26">
        <v>12300</v>
      </c>
      <c r="L54" s="32" t="s">
        <v>181</v>
      </c>
      <c r="M54" s="33">
        <v>37</v>
      </c>
      <c r="N54" s="34"/>
      <c r="O54" s="18"/>
      <c r="P54" s="18"/>
      <c r="S54" s="13"/>
      <c r="AI54" s="52"/>
    </row>
    <row r="55" spans="1:35" s="2" customFormat="1" ht="18" customHeight="1">
      <c r="A55" s="19" t="s">
        <v>81</v>
      </c>
      <c r="B55" s="20"/>
      <c r="C55" s="40" t="s">
        <v>82</v>
      </c>
      <c r="D55" s="53"/>
      <c r="E55" s="53">
        <v>126061.63900000001</v>
      </c>
      <c r="F55" s="53">
        <v>229957.00599999999</v>
      </c>
      <c r="G55" s="53">
        <v>262731.35399999999</v>
      </c>
      <c r="H55" s="53">
        <v>291150.5</v>
      </c>
      <c r="I55" s="53">
        <v>305561.65973119985</v>
      </c>
      <c r="J55" s="53" t="s">
        <v>4</v>
      </c>
      <c r="K55" s="53" t="s">
        <v>4</v>
      </c>
      <c r="L55" s="65" t="s">
        <v>83</v>
      </c>
      <c r="N55" s="24" t="s">
        <v>84</v>
      </c>
      <c r="O55" s="18"/>
      <c r="P55" s="18"/>
      <c r="S55" s="13"/>
      <c r="AI55" s="52"/>
    </row>
    <row r="56" spans="1:35" s="2" customFormat="1" ht="18" customHeight="1">
      <c r="A56" s="54"/>
      <c r="B56" s="55"/>
      <c r="C56" s="56" t="s">
        <v>85</v>
      </c>
      <c r="D56" s="58" t="s">
        <v>4</v>
      </c>
      <c r="E56" s="58">
        <v>6108971.8614742961</v>
      </c>
      <c r="F56" s="58">
        <v>7234399.4377921047</v>
      </c>
      <c r="G56" s="58">
        <v>9547079.1662213542</v>
      </c>
      <c r="H56" s="58">
        <v>6990021.434460761</v>
      </c>
      <c r="I56" s="58">
        <v>8834879.6185542401</v>
      </c>
      <c r="J56" s="58" t="s">
        <v>4</v>
      </c>
      <c r="K56" s="58" t="s">
        <v>4</v>
      </c>
      <c r="L56" s="59" t="s">
        <v>86</v>
      </c>
      <c r="M56" s="60"/>
      <c r="N56" s="61"/>
      <c r="O56" s="18"/>
      <c r="P56" s="18"/>
      <c r="S56" s="13"/>
    </row>
    <row r="57" spans="1:35" s="2" customFormat="1" ht="18" customHeight="1">
      <c r="B57" s="62"/>
      <c r="D57" s="73"/>
      <c r="E57" s="73"/>
      <c r="F57" s="73"/>
      <c r="G57" s="73"/>
      <c r="H57" s="73"/>
      <c r="I57" s="73"/>
      <c r="J57" s="73"/>
      <c r="K57" s="73"/>
      <c r="M57" s="18"/>
      <c r="N57" s="63"/>
      <c r="P57" s="18"/>
      <c r="S57" s="13"/>
    </row>
    <row r="58" spans="1:35" s="2" customFormat="1" ht="18" customHeight="1">
      <c r="B58" s="62"/>
      <c r="D58" s="73"/>
      <c r="E58" s="73"/>
      <c r="F58" s="73"/>
      <c r="G58" s="73"/>
      <c r="H58" s="73"/>
      <c r="I58" s="73"/>
      <c r="J58" s="73"/>
      <c r="K58" s="73"/>
      <c r="M58" s="18"/>
      <c r="N58" s="63"/>
      <c r="P58" s="18"/>
      <c r="S58" s="13"/>
    </row>
    <row r="59" spans="1:35" s="2" customFormat="1" ht="18" hidden="1" customHeight="1">
      <c r="A59" s="62"/>
      <c r="B59" s="62"/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/>
      <c r="K59" s="64"/>
      <c r="N59" s="6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5" s="2" customFormat="1" ht="18" hidden="1" customHeight="1">
      <c r="A60" s="62"/>
      <c r="B60" s="62"/>
      <c r="N60" s="6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5" s="2" customFormat="1" ht="18" hidden="1" customHeight="1">
      <c r="A61" s="62"/>
      <c r="B61" s="62"/>
      <c r="N61" s="6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5" s="2" customFormat="1" ht="18" hidden="1" customHeight="1">
      <c r="A62" s="62"/>
      <c r="B62" s="62"/>
      <c r="N62" s="6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5" s="2" customFormat="1" ht="18" hidden="1" customHeight="1">
      <c r="A63" s="62"/>
      <c r="B63" s="62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5" s="2" customFormat="1" ht="18" hidden="1" customHeight="1">
      <c r="A64" s="62"/>
      <c r="B64" s="62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:33" s="2" customFormat="1" ht="18" hidden="1" customHeight="1">
      <c r="A65" s="62"/>
      <c r="B65" s="62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:33" s="2" customFormat="1" ht="18" hidden="1" customHeight="1">
      <c r="A66" s="62"/>
      <c r="B66" s="62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:33" s="2" customFormat="1" ht="18" hidden="1" customHeight="1">
      <c r="A67" s="62"/>
      <c r="B67" s="62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:33" s="2" customFormat="1" ht="18" hidden="1" customHeight="1">
      <c r="A68" s="62"/>
      <c r="B68" s="62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:33" s="2" customFormat="1" ht="18" hidden="1" customHeight="1">
      <c r="A69" s="62"/>
      <c r="B69" s="62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:33" s="2" customFormat="1" ht="18" hidden="1" customHeight="1">
      <c r="A70" s="62"/>
      <c r="B70" s="62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:33" s="2" customFormat="1" ht="18" hidden="1" customHeight="1">
      <c r="A71" s="62"/>
      <c r="B71" s="62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:33" s="2" customFormat="1" ht="18" hidden="1" customHeight="1">
      <c r="A72" s="62"/>
      <c r="B72" s="62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:33" s="2" customFormat="1" ht="18" hidden="1" customHeight="1">
      <c r="A73" s="62"/>
      <c r="B73" s="62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:33" s="2" customFormat="1" ht="18" hidden="1" customHeight="1">
      <c r="A74" s="62"/>
      <c r="B74" s="62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:33" s="2" customFormat="1" ht="18" hidden="1" customHeight="1">
      <c r="A75" s="62"/>
      <c r="B75" s="62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:33" s="2" customFormat="1" ht="18" hidden="1" customHeight="1">
      <c r="A76" s="62"/>
      <c r="B76" s="62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:33" s="2" customFormat="1" ht="18" hidden="1" customHeight="1">
      <c r="A77" s="62"/>
      <c r="B77" s="62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:33" s="2" customFormat="1" ht="18" hidden="1" customHeight="1">
      <c r="A78" s="62"/>
      <c r="B78" s="62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:33" s="2" customFormat="1" ht="18" hidden="1" customHeight="1">
      <c r="A79" s="62"/>
      <c r="B79" s="62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:33" s="2" customFormat="1" ht="18" hidden="1" customHeight="1">
      <c r="A80" s="62"/>
      <c r="B80" s="62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:33" s="2" customFormat="1" ht="18" hidden="1" customHeight="1">
      <c r="A81" s="62"/>
      <c r="B81" s="62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:33" ht="18" hidden="1" customHeight="1"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</row>
    <row r="83" spans="1:33" ht="18" hidden="1" customHeight="1"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</row>
    <row r="84" spans="1:33" ht="18" hidden="1" customHeight="1"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</row>
    <row r="85" spans="1:33" ht="18" hidden="1" customHeight="1"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</row>
    <row r="86" spans="1:33" ht="18" hidden="1" customHeight="1"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</row>
    <row r="87" spans="1:33" ht="18" hidden="1" customHeight="1"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</row>
    <row r="88" spans="1:33" ht="18" hidden="1" customHeight="1"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</row>
    <row r="89" spans="1:33" ht="18" hidden="1" customHeight="1"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</row>
    <row r="90" spans="1:33" ht="18" hidden="1" customHeight="1"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</row>
    <row r="91" spans="1:33" ht="18" hidden="1" customHeight="1"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</row>
    <row r="92" spans="1:33" ht="18" hidden="1" customHeight="1"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</row>
    <row r="93" spans="1:33" ht="18" hidden="1" customHeight="1"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</row>
    <row r="94" spans="1:33" ht="18" hidden="1" customHeight="1"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</row>
    <row r="95" spans="1:33" ht="18" hidden="1" customHeight="1"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</row>
    <row r="96" spans="1:33" ht="18" hidden="1" customHeight="1"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</row>
    <row r="97" spans="1:33" ht="18" hidden="1" customHeight="1"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</row>
    <row r="98" spans="1:33" ht="18" hidden="1" customHeight="1"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</row>
    <row r="99" spans="1:33" ht="18" hidden="1" customHeight="1" thickBot="1"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</row>
    <row r="100" spans="1:33" ht="18" customHeight="1">
      <c r="A100" s="22"/>
      <c r="B100" s="22"/>
      <c r="D100" s="22"/>
      <c r="E100" s="22"/>
      <c r="F100" s="22"/>
      <c r="G100" s="22"/>
      <c r="H100" s="22"/>
      <c r="I100" s="22"/>
      <c r="J100" s="22"/>
      <c r="K100" s="22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</row>
    <row r="101" spans="1:33" ht="18" customHeight="1">
      <c r="A101" s="22"/>
      <c r="B101" s="22"/>
      <c r="D101" s="22"/>
      <c r="E101" s="22"/>
      <c r="F101" s="22"/>
      <c r="G101" s="22"/>
      <c r="H101" s="22"/>
      <c r="I101" s="22"/>
      <c r="J101" s="22"/>
      <c r="K101" s="22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</row>
    <row r="102" spans="1:33" ht="18" customHeight="1">
      <c r="A102" s="22"/>
      <c r="B102" s="22"/>
      <c r="D102" s="22"/>
      <c r="E102" s="22"/>
      <c r="F102" s="22"/>
      <c r="G102" s="22"/>
      <c r="H102" s="22"/>
      <c r="I102" s="22"/>
      <c r="J102" s="22"/>
      <c r="K102" s="22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</row>
    <row r="103" spans="1:33" ht="18" customHeight="1">
      <c r="A103" s="22"/>
      <c r="B103" s="22"/>
      <c r="D103" s="22"/>
      <c r="E103" s="22"/>
      <c r="F103" s="22"/>
      <c r="G103" s="22"/>
      <c r="H103" s="22"/>
      <c r="I103" s="22"/>
      <c r="J103" s="22"/>
      <c r="K103" s="22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</row>
    <row r="104" spans="1:33" ht="18" customHeight="1">
      <c r="A104" s="22"/>
      <c r="B104" s="22"/>
      <c r="D104" s="22"/>
      <c r="E104" s="22"/>
      <c r="F104" s="22"/>
      <c r="G104" s="22"/>
      <c r="H104" s="22"/>
      <c r="I104" s="22"/>
      <c r="J104" s="22"/>
      <c r="K104" s="22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</row>
    <row r="105" spans="1:33" ht="18" customHeight="1">
      <c r="A105" s="22"/>
      <c r="B105" s="22"/>
      <c r="D105" s="22"/>
      <c r="E105" s="22"/>
      <c r="F105" s="22"/>
      <c r="G105" s="22"/>
      <c r="H105" s="22"/>
      <c r="I105" s="22"/>
      <c r="J105" s="22"/>
      <c r="K105" s="22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</row>
  </sheetData>
  <mergeCells count="3">
    <mergeCell ref="C2:L2"/>
    <mergeCell ref="C4:L4"/>
    <mergeCell ref="C5:L5"/>
  </mergeCells>
  <printOptions horizontalCentered="1" verticalCentered="1"/>
  <pageMargins left="0.75" right="0.75" top="0.75" bottom="0.75" header="0.5" footer="0.5"/>
  <pageSetup paperSize="9" scale="99" orientation="landscape" r:id="rId1"/>
  <headerFooter alignWithMargins="0"/>
  <rowBreaks count="1" manualBreakCount="1">
    <brk id="3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I102"/>
  <sheetViews>
    <sheetView tabSelected="1" view="pageBreakPreview" zoomScale="130" zoomScaleNormal="150" zoomScaleSheetLayoutView="130" workbookViewId="0">
      <pane xSplit="3" ySplit="7" topLeftCell="D101" activePane="bottomRight" state="frozen"/>
      <selection activeCell="E20" sqref="E20"/>
      <selection pane="topRight" activeCell="E20" sqref="E20"/>
      <selection pane="bottomLeft" activeCell="E20" sqref="E20"/>
      <selection pane="bottomRight" activeCell="E20" sqref="E20"/>
    </sheetView>
  </sheetViews>
  <sheetFormatPr defaultColWidth="11" defaultRowHeight="18" customHeight="1"/>
  <cols>
    <col min="1" max="2" width="2.6640625" style="62" customWidth="1"/>
    <col min="3" max="3" width="25.6640625" style="2" customWidth="1"/>
    <col min="4" max="4" width="9.6640625" style="2" hidden="1" customWidth="1"/>
    <col min="5" max="11" width="9.6640625" style="2" customWidth="1"/>
    <col min="12" max="12" width="25.6640625" style="2" customWidth="1"/>
    <col min="13" max="14" width="2.6640625" style="2" customWidth="1"/>
    <col min="15" max="16" width="9.33203125" style="2" customWidth="1"/>
    <col min="17" max="17" width="9.5546875" style="2" customWidth="1"/>
    <col min="18" max="19" width="9.88671875" style="2" customWidth="1"/>
    <col min="20" max="22" width="8.88671875" style="2" customWidth="1"/>
    <col min="23" max="23" width="25.88671875" style="2" customWidth="1"/>
    <col min="24" max="24" width="9.5546875" style="2" customWidth="1"/>
    <col min="25" max="27" width="9" style="2" customWidth="1"/>
    <col min="28" max="28" width="8.44140625" style="2" customWidth="1"/>
    <col min="29" max="29" width="9.44140625" style="2" customWidth="1"/>
    <col min="30" max="30" width="9.5546875" style="2" customWidth="1"/>
    <col min="31" max="31" width="10" style="2" customWidth="1"/>
    <col min="32" max="32" width="9" style="2" customWidth="1"/>
    <col min="33" max="33" width="6.44140625" style="2" customWidth="1"/>
    <col min="34" max="34" width="18.44140625" style="2" customWidth="1"/>
    <col min="35" max="16384" width="11" style="2"/>
  </cols>
  <sheetData>
    <row r="1" spans="1:19" ht="18" customHeight="1">
      <c r="A1" s="1" t="s">
        <v>145</v>
      </c>
      <c r="N1" s="111" t="s">
        <v>144</v>
      </c>
    </row>
    <row r="2" spans="1:19" ht="14.25" hidden="1" customHeight="1">
      <c r="C2" s="69" t="s">
        <v>143</v>
      </c>
      <c r="D2" s="69"/>
      <c r="E2" s="69"/>
      <c r="F2" s="69"/>
      <c r="G2" s="69"/>
      <c r="H2" s="69"/>
      <c r="I2" s="69"/>
      <c r="J2" s="69"/>
      <c r="K2" s="69"/>
      <c r="L2" s="69"/>
    </row>
    <row r="3" spans="1:19" ht="18" customHeight="1">
      <c r="C3" s="69" t="s">
        <v>206</v>
      </c>
      <c r="D3" s="69"/>
      <c r="E3" s="69"/>
      <c r="F3" s="69"/>
      <c r="G3" s="69"/>
      <c r="H3" s="69"/>
      <c r="I3" s="69"/>
      <c r="J3" s="69"/>
      <c r="K3" s="69"/>
      <c r="L3" s="69"/>
    </row>
    <row r="4" spans="1:19" ht="19.5" customHeight="1">
      <c r="C4" s="71" t="s">
        <v>89</v>
      </c>
      <c r="D4" s="71"/>
      <c r="E4" s="71"/>
      <c r="F4" s="71"/>
      <c r="G4" s="71"/>
      <c r="H4" s="71"/>
      <c r="I4" s="71"/>
      <c r="J4" s="71"/>
      <c r="K4" s="71"/>
      <c r="L4" s="71"/>
    </row>
    <row r="5" spans="1:19" ht="18.75" customHeight="1">
      <c r="C5" s="72" t="s">
        <v>90</v>
      </c>
      <c r="D5" s="72"/>
      <c r="E5" s="72"/>
      <c r="F5" s="72"/>
      <c r="G5" s="72"/>
      <c r="H5" s="72"/>
      <c r="I5" s="72"/>
      <c r="J5" s="72"/>
      <c r="K5" s="72"/>
      <c r="L5" s="72"/>
    </row>
    <row r="6" spans="1:19" ht="15" customHeight="1">
      <c r="A6" s="74" t="s">
        <v>203</v>
      </c>
      <c r="B6" s="2"/>
      <c r="D6" s="3" t="s">
        <v>0</v>
      </c>
      <c r="E6" s="3"/>
      <c r="F6" s="3"/>
      <c r="G6" s="3"/>
      <c r="H6" s="3"/>
      <c r="I6" s="73"/>
      <c r="J6" s="73"/>
      <c r="K6" s="73"/>
      <c r="N6" s="67" t="s">
        <v>185</v>
      </c>
      <c r="P6" s="111"/>
      <c r="S6" s="13"/>
    </row>
    <row r="7" spans="1:19" ht="15.75" customHeight="1">
      <c r="A7" s="5" t="s">
        <v>1</v>
      </c>
      <c r="B7" s="6"/>
      <c r="C7" s="7"/>
      <c r="D7" s="8">
        <v>2003</v>
      </c>
      <c r="E7" s="8">
        <v>2006</v>
      </c>
      <c r="F7" s="8">
        <v>2007</v>
      </c>
      <c r="G7" s="8">
        <v>2008</v>
      </c>
      <c r="H7" s="8">
        <v>2009</v>
      </c>
      <c r="I7" s="8">
        <v>2010</v>
      </c>
      <c r="J7" s="8">
        <v>2011</v>
      </c>
      <c r="K7" s="8">
        <v>2012</v>
      </c>
      <c r="L7" s="9"/>
      <c r="M7" s="10"/>
      <c r="N7" s="11" t="s">
        <v>176</v>
      </c>
      <c r="O7" s="12"/>
      <c r="P7" s="12"/>
      <c r="S7" s="13"/>
    </row>
    <row r="8" spans="1:19" ht="16.5" customHeight="1">
      <c r="A8" s="19" t="s">
        <v>2</v>
      </c>
      <c r="B8" s="20"/>
      <c r="C8" s="14" t="s">
        <v>3</v>
      </c>
      <c r="D8" s="36">
        <v>910446.44465909887</v>
      </c>
      <c r="E8" s="15">
        <f>SUM(E11:E16)</f>
        <v>1575998.9039640876</v>
      </c>
      <c r="F8" s="15">
        <f>SUM(F11:F16)</f>
        <v>1748945.0717309082</v>
      </c>
      <c r="G8" s="15">
        <f>SUM(G11:G16)</f>
        <v>2420737.1431894866</v>
      </c>
      <c r="H8" s="15">
        <f>SUM(H11:H16)</f>
        <v>1717356.8137674127</v>
      </c>
      <c r="I8" s="15">
        <f>SUM(I11:I16)</f>
        <v>2100199.5755350981</v>
      </c>
      <c r="J8" s="16" t="s">
        <v>4</v>
      </c>
      <c r="K8" s="16" t="s">
        <v>4</v>
      </c>
      <c r="L8" s="17" t="s">
        <v>5</v>
      </c>
      <c r="M8" s="18"/>
      <c r="N8" s="24" t="s">
        <v>6</v>
      </c>
      <c r="O8" s="18"/>
      <c r="P8" s="18"/>
      <c r="S8" s="13"/>
    </row>
    <row r="9" spans="1:19" ht="14.25" hidden="1" customHeight="1">
      <c r="A9" s="19"/>
      <c r="B9" s="20">
        <v>10</v>
      </c>
      <c r="C9" s="39" t="s">
        <v>140</v>
      </c>
      <c r="D9" s="25"/>
      <c r="E9" s="25"/>
      <c r="F9" s="25"/>
      <c r="G9" s="25"/>
      <c r="H9" s="25"/>
      <c r="I9" s="25"/>
      <c r="J9" s="26"/>
      <c r="K9" s="26"/>
      <c r="L9" s="38" t="s">
        <v>139</v>
      </c>
      <c r="M9" s="18">
        <v>10</v>
      </c>
      <c r="N9" s="24"/>
      <c r="O9" s="18"/>
      <c r="P9" s="18"/>
      <c r="Q9" s="22"/>
      <c r="S9" s="13"/>
    </row>
    <row r="10" spans="1:19" ht="14.25" hidden="1" customHeight="1">
      <c r="A10" s="19"/>
      <c r="B10" s="20"/>
      <c r="C10" s="39" t="s">
        <v>138</v>
      </c>
      <c r="D10" s="25"/>
      <c r="E10" s="25"/>
      <c r="F10" s="25"/>
      <c r="G10" s="25"/>
      <c r="H10" s="25"/>
      <c r="I10" s="25"/>
      <c r="J10" s="26"/>
      <c r="K10" s="26"/>
      <c r="L10" s="38" t="s">
        <v>137</v>
      </c>
      <c r="M10" s="18"/>
      <c r="N10" s="24"/>
      <c r="O10" s="18"/>
      <c r="P10" s="18"/>
      <c r="Q10" s="22"/>
      <c r="S10" s="13"/>
    </row>
    <row r="11" spans="1:19" ht="15" customHeight="1">
      <c r="A11" s="19"/>
      <c r="B11" s="20">
        <v>11</v>
      </c>
      <c r="C11" s="21" t="s">
        <v>7</v>
      </c>
      <c r="D11" s="25"/>
      <c r="E11" s="25"/>
      <c r="F11" s="25"/>
      <c r="G11" s="25"/>
      <c r="H11" s="25"/>
      <c r="I11" s="25"/>
      <c r="J11" s="26"/>
      <c r="K11" s="26"/>
      <c r="L11" s="23" t="s">
        <v>8</v>
      </c>
      <c r="M11" s="18">
        <v>11</v>
      </c>
      <c r="N11" s="24"/>
      <c r="O11" s="18"/>
      <c r="P11" s="18">
        <v>1000</v>
      </c>
      <c r="S11" s="13"/>
    </row>
    <row r="12" spans="1:19" ht="15" customHeight="1">
      <c r="A12" s="19"/>
      <c r="B12" s="20"/>
      <c r="C12" s="21" t="s">
        <v>9</v>
      </c>
      <c r="D12" s="25" t="s">
        <v>4</v>
      </c>
      <c r="E12" s="25">
        <f>'[3]Value added'!C$9</f>
        <v>1550260.8971568898</v>
      </c>
      <c r="F12" s="25">
        <f>'[3]Value added'!D$9</f>
        <v>1709679.7469236953</v>
      </c>
      <c r="G12" s="25">
        <f>'[3]Value added'!E$9</f>
        <v>2361649.2749581477</v>
      </c>
      <c r="H12" s="25">
        <f>'[3]Value added'!F$9</f>
        <v>1666604.9292748924</v>
      </c>
      <c r="I12" s="25">
        <f>'[3]Value added'!G$9</f>
        <v>2041896.5676075416</v>
      </c>
      <c r="J12" s="26" t="s">
        <v>4</v>
      </c>
      <c r="K12" s="26" t="s">
        <v>4</v>
      </c>
      <c r="L12" s="23" t="s">
        <v>10</v>
      </c>
      <c r="M12" s="18"/>
      <c r="N12" s="24"/>
      <c r="O12" s="18"/>
      <c r="P12" s="18"/>
      <c r="S12" s="13"/>
    </row>
    <row r="13" spans="1:19" ht="15" customHeight="1">
      <c r="A13" s="19"/>
      <c r="B13" s="20">
        <v>12</v>
      </c>
      <c r="C13" s="39" t="s">
        <v>136</v>
      </c>
      <c r="D13" s="25"/>
      <c r="E13" s="25"/>
      <c r="F13" s="25"/>
      <c r="G13" s="25"/>
      <c r="H13" s="25"/>
      <c r="I13" s="25"/>
      <c r="J13" s="26"/>
      <c r="K13" s="26"/>
      <c r="L13" s="38" t="s">
        <v>135</v>
      </c>
      <c r="M13" s="3">
        <v>12</v>
      </c>
      <c r="N13" s="51"/>
      <c r="O13" s="3"/>
      <c r="P13" s="3"/>
      <c r="S13" s="13"/>
    </row>
    <row r="14" spans="1:19" ht="15" customHeight="1">
      <c r="A14" s="19"/>
      <c r="B14" s="20"/>
      <c r="C14" s="39" t="s">
        <v>134</v>
      </c>
      <c r="D14" s="25"/>
      <c r="E14" s="26" t="s">
        <v>4</v>
      </c>
      <c r="F14" s="26" t="s">
        <v>4</v>
      </c>
      <c r="G14" s="26" t="s">
        <v>4</v>
      </c>
      <c r="H14" s="26" t="s">
        <v>4</v>
      </c>
      <c r="I14" s="26" t="s">
        <v>4</v>
      </c>
      <c r="J14" s="26" t="s">
        <v>4</v>
      </c>
      <c r="K14" s="26" t="s">
        <v>4</v>
      </c>
      <c r="L14" s="38" t="s">
        <v>133</v>
      </c>
      <c r="M14" s="3"/>
      <c r="N14" s="51"/>
      <c r="O14" s="3"/>
      <c r="P14" s="3"/>
      <c r="S14" s="13"/>
    </row>
    <row r="15" spans="1:19" ht="15" customHeight="1">
      <c r="A15" s="19"/>
      <c r="B15" s="20">
        <v>13</v>
      </c>
      <c r="C15" s="40" t="s">
        <v>132</v>
      </c>
      <c r="D15" s="64"/>
      <c r="E15" s="109" t="s">
        <v>4</v>
      </c>
      <c r="F15" s="109" t="s">
        <v>4</v>
      </c>
      <c r="G15" s="109" t="s">
        <v>4</v>
      </c>
      <c r="H15" s="109" t="s">
        <v>4</v>
      </c>
      <c r="I15" s="109" t="s">
        <v>4</v>
      </c>
      <c r="J15" s="109" t="s">
        <v>4</v>
      </c>
      <c r="K15" s="109" t="s">
        <v>4</v>
      </c>
      <c r="L15" s="38" t="s">
        <v>131</v>
      </c>
      <c r="M15" s="18">
        <v>13</v>
      </c>
      <c r="N15" s="24"/>
      <c r="O15" s="18"/>
      <c r="P15" s="18"/>
      <c r="S15" s="13"/>
    </row>
    <row r="16" spans="1:19" ht="15" customHeight="1">
      <c r="A16" s="27"/>
      <c r="B16" s="28">
        <v>14</v>
      </c>
      <c r="C16" s="29" t="s">
        <v>11</v>
      </c>
      <c r="D16" s="30" t="s">
        <v>4</v>
      </c>
      <c r="E16" s="30">
        <f>'[3]Value added'!C$10</f>
        <v>25738.0068071979</v>
      </c>
      <c r="F16" s="30">
        <f>'[3]Value added'!D$10</f>
        <v>39265.324807213008</v>
      </c>
      <c r="G16" s="30">
        <f>'[3]Value added'!E$10</f>
        <v>59087.868231339133</v>
      </c>
      <c r="H16" s="30">
        <f>'[3]Value added'!F$10</f>
        <v>50751.884492520228</v>
      </c>
      <c r="I16" s="30">
        <f>'[3]Value added'!G$10</f>
        <v>58303.007927556318</v>
      </c>
      <c r="J16" s="31" t="s">
        <v>4</v>
      </c>
      <c r="K16" s="31" t="s">
        <v>4</v>
      </c>
      <c r="L16" s="32" t="s">
        <v>193</v>
      </c>
      <c r="M16" s="33">
        <v>14</v>
      </c>
      <c r="N16" s="34"/>
      <c r="O16" s="18"/>
      <c r="P16" s="18"/>
      <c r="S16" s="13"/>
    </row>
    <row r="17" spans="1:19" ht="22.5" customHeight="1">
      <c r="A17" s="19" t="s">
        <v>12</v>
      </c>
      <c r="B17" s="20"/>
      <c r="C17" s="35" t="s">
        <v>13</v>
      </c>
      <c r="D17" s="89">
        <v>420358.04728064145</v>
      </c>
      <c r="E17" s="115">
        <f t="shared" ref="E17:K17" si="0">SUM(E18:E54)</f>
        <v>824968.65515269258</v>
      </c>
      <c r="F17" s="36">
        <f t="shared" si="0"/>
        <v>1062451.1081490081</v>
      </c>
      <c r="G17" s="36">
        <f t="shared" si="0"/>
        <v>1346603.9817714277</v>
      </c>
      <c r="H17" s="36">
        <f t="shared" si="0"/>
        <v>1056143.205161518</v>
      </c>
      <c r="I17" s="36">
        <f t="shared" si="0"/>
        <v>1272437.6583481559</v>
      </c>
      <c r="J17" s="36">
        <f t="shared" si="0"/>
        <v>1695450</v>
      </c>
      <c r="K17" s="36">
        <f t="shared" si="0"/>
        <v>1717880</v>
      </c>
      <c r="L17" s="38" t="s">
        <v>14</v>
      </c>
      <c r="M17" s="18"/>
      <c r="N17" s="24" t="s">
        <v>15</v>
      </c>
      <c r="O17" s="18"/>
      <c r="P17" s="18"/>
      <c r="S17" s="13"/>
    </row>
    <row r="18" spans="1:19" ht="14.1" customHeight="1">
      <c r="A18" s="19"/>
      <c r="B18" s="20">
        <v>15</v>
      </c>
      <c r="C18" s="40" t="s">
        <v>16</v>
      </c>
      <c r="D18" s="25" t="s">
        <v>4</v>
      </c>
      <c r="E18" s="25">
        <f>'[3]Value added'!C$14</f>
        <v>66988.329928357969</v>
      </c>
      <c r="F18" s="25">
        <f>'[3]Value added'!D$14</f>
        <v>67124.456831126838</v>
      </c>
      <c r="G18" s="25">
        <f>'[3]Value added'!E$14</f>
        <v>78906.455628645199</v>
      </c>
      <c r="H18" s="25">
        <f>'[3]Value added'!F$14</f>
        <v>96502.69515192126</v>
      </c>
      <c r="I18" s="25">
        <f>'[3]Value added'!G$14</f>
        <v>113820.3</v>
      </c>
      <c r="J18" s="25">
        <f>('[2]القيمة المضافة'!$D$7)*1000</f>
        <v>154140</v>
      </c>
      <c r="K18" s="25">
        <f>('[2]القيمة المضافة'!$E$7)*1000</f>
        <v>177850</v>
      </c>
      <c r="L18" s="38" t="s">
        <v>17</v>
      </c>
      <c r="M18" s="18">
        <v>15</v>
      </c>
      <c r="N18" s="24"/>
      <c r="O18" s="18"/>
      <c r="P18" s="18"/>
      <c r="S18" s="13"/>
    </row>
    <row r="19" spans="1:19" ht="14.1" customHeight="1">
      <c r="A19" s="19"/>
      <c r="B19" s="20">
        <v>16</v>
      </c>
      <c r="C19" s="39" t="s">
        <v>18</v>
      </c>
      <c r="D19" s="25" t="s">
        <v>4</v>
      </c>
      <c r="E19" s="26" t="s">
        <v>211</v>
      </c>
      <c r="F19" s="26" t="s">
        <v>211</v>
      </c>
      <c r="G19" s="26" t="s">
        <v>211</v>
      </c>
      <c r="H19" s="26" t="s">
        <v>211</v>
      </c>
      <c r="I19" s="26" t="s">
        <v>211</v>
      </c>
      <c r="J19" s="26" t="s">
        <v>211</v>
      </c>
      <c r="K19" s="26" t="s">
        <v>211</v>
      </c>
      <c r="L19" s="38" t="s">
        <v>19</v>
      </c>
      <c r="M19" s="18">
        <v>16</v>
      </c>
      <c r="N19" s="24"/>
      <c r="O19" s="18"/>
      <c r="P19" s="18"/>
      <c r="S19" s="13"/>
    </row>
    <row r="20" spans="1:19" ht="14.1" customHeight="1">
      <c r="A20" s="19"/>
      <c r="B20" s="20">
        <v>17</v>
      </c>
      <c r="C20" s="40" t="s">
        <v>20</v>
      </c>
      <c r="D20" s="25" t="s">
        <v>4</v>
      </c>
      <c r="E20" s="25">
        <f>'[3]Value added'!C$15</f>
        <v>1621.4924878684283</v>
      </c>
      <c r="F20" s="25">
        <f>'[3]Value added'!D$15</f>
        <v>1799.1000000000004</v>
      </c>
      <c r="G20" s="25">
        <f>'[3]Value added'!E$15</f>
        <v>2050.3121898472405</v>
      </c>
      <c r="H20" s="25">
        <f>'[3]Value added'!F$15</f>
        <v>2471.8000000000002</v>
      </c>
      <c r="I20" s="25">
        <f>'[3]Value added'!G$15</f>
        <v>3338.9000000000005</v>
      </c>
      <c r="J20" s="25">
        <f>('[2]القيمة المضافة'!$D$9)*1000</f>
        <v>3480</v>
      </c>
      <c r="K20" s="25">
        <f>('[2]القيمة المضافة'!$E$9)*1000</f>
        <v>3930</v>
      </c>
      <c r="L20" s="38" t="s">
        <v>21</v>
      </c>
      <c r="M20" s="18">
        <v>17</v>
      </c>
      <c r="N20" s="24"/>
      <c r="O20" s="18"/>
      <c r="P20" s="18"/>
      <c r="S20" s="13"/>
    </row>
    <row r="21" spans="1:19" ht="14.1" customHeight="1">
      <c r="A21" s="19"/>
      <c r="B21" s="20">
        <v>18</v>
      </c>
      <c r="C21" s="40" t="s">
        <v>22</v>
      </c>
      <c r="D21" s="25"/>
      <c r="E21" s="25"/>
      <c r="F21" s="25"/>
      <c r="G21" s="25"/>
      <c r="H21" s="25"/>
      <c r="I21" s="25"/>
      <c r="J21" s="25"/>
      <c r="K21" s="25"/>
      <c r="L21" s="38" t="s">
        <v>23</v>
      </c>
      <c r="M21" s="18">
        <v>18</v>
      </c>
      <c r="N21" s="24"/>
      <c r="O21" s="18"/>
      <c r="P21" s="18"/>
      <c r="S21" s="13"/>
    </row>
    <row r="22" spans="1:19" ht="14.1" customHeight="1">
      <c r="A22" s="19"/>
      <c r="B22" s="20"/>
      <c r="C22" s="40" t="s">
        <v>24</v>
      </c>
      <c r="D22" s="25" t="s">
        <v>4</v>
      </c>
      <c r="E22" s="25">
        <f>'[3]Value added'!C$16</f>
        <v>17125.900000000001</v>
      </c>
      <c r="F22" s="25">
        <f>'[3]Value added'!D$16</f>
        <v>23166</v>
      </c>
      <c r="G22" s="25">
        <f>'[3]Value added'!E$16</f>
        <v>23946.800000000003</v>
      </c>
      <c r="H22" s="25">
        <f>'[3]Value added'!F$16</f>
        <v>29025.200000000004</v>
      </c>
      <c r="I22" s="25">
        <f>'[3]Value added'!G$16</f>
        <v>32244.9</v>
      </c>
      <c r="J22" s="25">
        <f>('[2]القيمة المضافة'!$D$10)*1000</f>
        <v>56960</v>
      </c>
      <c r="K22" s="25">
        <f>('[2]القيمة المضافة'!$E$10)*1000</f>
        <v>58710</v>
      </c>
      <c r="L22" s="38" t="s">
        <v>183</v>
      </c>
      <c r="M22" s="18"/>
      <c r="N22" s="24"/>
      <c r="O22" s="18"/>
      <c r="P22" s="18"/>
      <c r="S22" s="13"/>
    </row>
    <row r="23" spans="1:19" ht="14.1" customHeight="1">
      <c r="A23" s="19"/>
      <c r="B23" s="20">
        <v>19</v>
      </c>
      <c r="C23" s="40" t="s">
        <v>25</v>
      </c>
      <c r="D23" s="25"/>
      <c r="E23" s="25"/>
      <c r="F23" s="25"/>
      <c r="G23" s="25"/>
      <c r="H23" s="25"/>
      <c r="I23" s="25"/>
      <c r="J23" s="25"/>
      <c r="K23" s="25"/>
      <c r="L23" s="38" t="s">
        <v>184</v>
      </c>
      <c r="M23" s="18">
        <v>19</v>
      </c>
      <c r="N23" s="24"/>
      <c r="O23" s="18"/>
      <c r="P23" s="18"/>
      <c r="S23" s="13"/>
    </row>
    <row r="24" spans="1:19" ht="14.1" customHeight="1">
      <c r="A24" s="19"/>
      <c r="B24" s="20"/>
      <c r="C24" s="40" t="s">
        <v>26</v>
      </c>
      <c r="D24" s="25"/>
      <c r="E24" s="25"/>
      <c r="F24" s="25"/>
      <c r="G24" s="25"/>
      <c r="H24" s="25"/>
      <c r="I24" s="25"/>
      <c r="J24" s="25"/>
      <c r="K24" s="25"/>
      <c r="L24" s="41" t="s">
        <v>27</v>
      </c>
      <c r="M24" s="18"/>
      <c r="N24" s="24"/>
      <c r="O24" s="18"/>
      <c r="P24" s="18"/>
      <c r="S24" s="13"/>
    </row>
    <row r="25" spans="1:19" ht="14.1" customHeight="1">
      <c r="A25" s="19"/>
      <c r="B25" s="20"/>
      <c r="C25" s="40" t="s">
        <v>28</v>
      </c>
      <c r="D25" s="25" t="s">
        <v>4</v>
      </c>
      <c r="E25" s="25">
        <f>'[3]Value added'!C$17</f>
        <v>3079.9055343859109</v>
      </c>
      <c r="F25" s="25">
        <f>'[3]Value added'!D$17</f>
        <v>3628.0299999999993</v>
      </c>
      <c r="G25" s="25">
        <f>'[3]Value added'!E$17</f>
        <v>4327.6814681876531</v>
      </c>
      <c r="H25" s="25">
        <f>'[3]Value added'!F$17</f>
        <v>4644.2921539990393</v>
      </c>
      <c r="I25" s="25">
        <f>'[3]Value added'!G$17</f>
        <v>5543.2999999999993</v>
      </c>
      <c r="J25" s="25">
        <f>('[2]القيمة المضافة'!$D$11)*1000</f>
        <v>7660</v>
      </c>
      <c r="K25" s="25">
        <f>('[2]القيمة المضافة'!$E$11)*1000</f>
        <v>8510</v>
      </c>
      <c r="L25" s="38" t="s">
        <v>29</v>
      </c>
      <c r="M25" s="18"/>
      <c r="N25" s="24"/>
      <c r="O25" s="18"/>
      <c r="P25" s="18"/>
      <c r="S25" s="13"/>
    </row>
    <row r="26" spans="1:19" ht="14.1" customHeight="1">
      <c r="A26" s="19"/>
      <c r="B26" s="20">
        <v>20</v>
      </c>
      <c r="C26" s="40" t="s">
        <v>30</v>
      </c>
      <c r="D26" s="25"/>
      <c r="E26" s="25"/>
      <c r="F26" s="25"/>
      <c r="G26" s="25"/>
      <c r="H26" s="25"/>
      <c r="I26" s="25"/>
      <c r="J26" s="25"/>
      <c r="K26" s="25"/>
      <c r="L26" s="38" t="s">
        <v>31</v>
      </c>
      <c r="M26" s="18">
        <v>20</v>
      </c>
      <c r="N26" s="24"/>
      <c r="O26" s="18"/>
      <c r="P26" s="18"/>
      <c r="S26" s="13"/>
    </row>
    <row r="27" spans="1:19" ht="14.1" customHeight="1">
      <c r="A27" s="19"/>
      <c r="B27" s="20"/>
      <c r="C27" s="40" t="s">
        <v>32</v>
      </c>
      <c r="D27" s="25" t="s">
        <v>4</v>
      </c>
      <c r="E27" s="25">
        <f>'[3]Value added'!C$18</f>
        <v>802.9</v>
      </c>
      <c r="F27" s="25">
        <f>'[3]Value added'!D$18</f>
        <v>880.99909090909091</v>
      </c>
      <c r="G27" s="25">
        <f>'[3]Value added'!E$18</f>
        <v>1045.6055680755103</v>
      </c>
      <c r="H27" s="25">
        <f>'[3]Value added'!F$18</f>
        <v>1034.9000000000001</v>
      </c>
      <c r="I27" s="25">
        <f>'[3]Value added'!G$18</f>
        <v>1183.8999999999999</v>
      </c>
      <c r="J27" s="25">
        <f>('[2]القيمة المضافة'!$D$12)*1000</f>
        <v>1320</v>
      </c>
      <c r="K27" s="25">
        <f>('[2]القيمة المضافة'!$E$12)*1000</f>
        <v>1700</v>
      </c>
      <c r="L27" s="38" t="s">
        <v>33</v>
      </c>
      <c r="M27" s="18"/>
      <c r="N27" s="24"/>
      <c r="O27" s="18"/>
      <c r="P27" s="18"/>
      <c r="S27" s="13"/>
    </row>
    <row r="28" spans="1:19" ht="14.1" customHeight="1">
      <c r="A28" s="19"/>
      <c r="B28" s="20">
        <v>21</v>
      </c>
      <c r="C28" s="40" t="s">
        <v>34</v>
      </c>
      <c r="D28" s="25" t="s">
        <v>4</v>
      </c>
      <c r="E28" s="25">
        <f>'[3]Value added'!C$19</f>
        <v>7182.0999999999995</v>
      </c>
      <c r="F28" s="25">
        <f>'[3]Value added'!D$19</f>
        <v>7366</v>
      </c>
      <c r="G28" s="25">
        <f>'[3]Value added'!E$19</f>
        <v>8487.9</v>
      </c>
      <c r="H28" s="25">
        <f>'[3]Value added'!F$19</f>
        <v>12084.300000000001</v>
      </c>
      <c r="I28" s="25">
        <f>'[3]Value added'!G$19</f>
        <v>14460.4</v>
      </c>
      <c r="J28" s="25">
        <f>('[2]القيمة المضافة'!$D$13)*1000</f>
        <v>23570</v>
      </c>
      <c r="K28" s="25">
        <f>('[2]القيمة المضافة'!$E$13)*1000</f>
        <v>28490</v>
      </c>
      <c r="L28" s="38" t="s">
        <v>35</v>
      </c>
      <c r="M28" s="18">
        <v>21</v>
      </c>
      <c r="N28" s="24"/>
      <c r="O28" s="18"/>
      <c r="P28" s="18"/>
      <c r="S28" s="13"/>
    </row>
    <row r="29" spans="1:19" ht="14.1" customHeight="1">
      <c r="A29" s="19"/>
      <c r="B29" s="20">
        <v>22</v>
      </c>
      <c r="C29" s="42" t="s">
        <v>36</v>
      </c>
      <c r="D29" s="25" t="s">
        <v>4</v>
      </c>
      <c r="E29" s="25">
        <f>'[3]Value added'!C$20</f>
        <v>15279.5</v>
      </c>
      <c r="F29" s="25">
        <f>'[3]Value added'!D$20</f>
        <v>19873.457396121903</v>
      </c>
      <c r="G29" s="25">
        <f>'[3]Value added'!E$20</f>
        <v>21887.42</v>
      </c>
      <c r="H29" s="25">
        <f>'[3]Value added'!F$20</f>
        <v>25366.700000000004</v>
      </c>
      <c r="I29" s="25">
        <f>'[3]Value added'!G$20</f>
        <v>28733.200000000004</v>
      </c>
      <c r="J29" s="25">
        <f>('[2]القيمة المضافة'!$D$14)*1000</f>
        <v>49610</v>
      </c>
      <c r="K29" s="25">
        <f>('[2]القيمة المضافة'!$E$14)*1000</f>
        <v>57150</v>
      </c>
      <c r="L29" s="38" t="s">
        <v>37</v>
      </c>
      <c r="M29" s="18">
        <v>22</v>
      </c>
      <c r="N29" s="24"/>
      <c r="O29" s="18"/>
      <c r="P29" s="18"/>
      <c r="S29" s="13"/>
    </row>
    <row r="30" spans="1:19" ht="14.1" customHeight="1">
      <c r="A30" s="19"/>
      <c r="B30" s="20">
        <v>23</v>
      </c>
      <c r="C30" s="39" t="s">
        <v>38</v>
      </c>
      <c r="D30" s="25"/>
      <c r="E30" s="25"/>
      <c r="F30" s="25"/>
      <c r="G30" s="25"/>
      <c r="H30" s="25"/>
      <c r="I30" s="25"/>
      <c r="J30" s="25"/>
      <c r="K30" s="25"/>
      <c r="L30" s="38" t="s">
        <v>39</v>
      </c>
      <c r="M30" s="18">
        <v>23</v>
      </c>
      <c r="N30" s="24"/>
      <c r="O30" s="18"/>
      <c r="P30" s="18"/>
      <c r="S30" s="13"/>
    </row>
    <row r="31" spans="1:19" ht="14.1" customHeight="1">
      <c r="A31" s="19"/>
      <c r="B31" s="20"/>
      <c r="C31" s="39" t="s">
        <v>40</v>
      </c>
      <c r="D31" s="25" t="s">
        <v>4</v>
      </c>
      <c r="E31" s="25">
        <f>'[3]Value added'!C$21</f>
        <v>221999</v>
      </c>
      <c r="F31" s="25">
        <f>'[3]Value added'!D$21</f>
        <v>337096</v>
      </c>
      <c r="G31" s="25">
        <f>'[3]Value added'!E$21</f>
        <v>388971.93884341617</v>
      </c>
      <c r="H31" s="25">
        <f>'[3]Value added'!F$21</f>
        <v>241509.7730819204</v>
      </c>
      <c r="I31" s="25">
        <f>'[3]Value added'!G$21</f>
        <v>290672.65696574468</v>
      </c>
      <c r="J31" s="25">
        <f>('[2]القيمة المضافة'!$D$15)*1000</f>
        <v>364450</v>
      </c>
      <c r="K31" s="25">
        <f>('[2]القيمة المضافة'!$E$15)*1000</f>
        <v>374390</v>
      </c>
      <c r="L31" s="38" t="s">
        <v>41</v>
      </c>
      <c r="M31" s="18"/>
      <c r="N31" s="24"/>
      <c r="O31" s="18"/>
      <c r="P31" s="18"/>
      <c r="S31" s="13"/>
    </row>
    <row r="32" spans="1:19" ht="14.1" customHeight="1">
      <c r="A32" s="19"/>
      <c r="B32" s="20">
        <v>24</v>
      </c>
      <c r="C32" s="157" t="s">
        <v>42</v>
      </c>
      <c r="D32" s="25" t="s">
        <v>4</v>
      </c>
      <c r="E32" s="25">
        <f>'[3]Value added'!C$22</f>
        <v>116670.3593470106</v>
      </c>
      <c r="F32" s="25">
        <f>'[3]Value added'!D$22</f>
        <v>130241.45</v>
      </c>
      <c r="G32" s="25">
        <f>'[3]Value added'!E$22</f>
        <v>229189.00906303173</v>
      </c>
      <c r="H32" s="25">
        <f>'[3]Value added'!F$22</f>
        <v>154775.83600000001</v>
      </c>
      <c r="I32" s="25">
        <f>'[3]Value added'!G$22</f>
        <v>170287.28552773752</v>
      </c>
      <c r="J32" s="25">
        <f>('[2]القيمة المضافة'!$D$16)*1000</f>
        <v>262150</v>
      </c>
      <c r="K32" s="25">
        <f>('[2]القيمة المضافة'!$E$16)*1000</f>
        <v>253210</v>
      </c>
      <c r="L32" s="38" t="s">
        <v>43</v>
      </c>
      <c r="M32" s="18">
        <v>24</v>
      </c>
      <c r="N32" s="24"/>
      <c r="O32" s="18"/>
      <c r="P32" s="18"/>
      <c r="S32" s="13"/>
    </row>
    <row r="33" spans="1:19" ht="14.1" customHeight="1">
      <c r="A33" s="19"/>
      <c r="B33" s="20">
        <v>25</v>
      </c>
      <c r="C33" s="40" t="s">
        <v>44</v>
      </c>
      <c r="D33" s="25" t="s">
        <v>4</v>
      </c>
      <c r="E33" s="26" t="s">
        <v>211</v>
      </c>
      <c r="F33" s="26" t="s">
        <v>211</v>
      </c>
      <c r="G33" s="26" t="s">
        <v>211</v>
      </c>
      <c r="H33" s="26" t="s">
        <v>211</v>
      </c>
      <c r="I33" s="26" t="s">
        <v>211</v>
      </c>
      <c r="J33" s="26" t="s">
        <v>211</v>
      </c>
      <c r="K33" s="26" t="s">
        <v>211</v>
      </c>
      <c r="L33" s="38" t="s">
        <v>45</v>
      </c>
      <c r="M33" s="18">
        <v>25</v>
      </c>
      <c r="N33" s="24"/>
      <c r="O33" s="18"/>
      <c r="P33" s="18"/>
      <c r="S33" s="13"/>
    </row>
    <row r="34" spans="1:19" ht="14.1" customHeight="1">
      <c r="A34" s="19"/>
      <c r="B34" s="20">
        <v>26</v>
      </c>
      <c r="C34" s="40" t="s">
        <v>46</v>
      </c>
      <c r="D34" s="25"/>
      <c r="E34" s="25"/>
      <c r="F34" s="25"/>
      <c r="G34" s="25"/>
      <c r="H34" s="25"/>
      <c r="I34" s="25"/>
      <c r="J34" s="25"/>
      <c r="K34" s="25"/>
      <c r="L34" s="38" t="s">
        <v>47</v>
      </c>
      <c r="M34" s="18">
        <v>26</v>
      </c>
      <c r="N34" s="24"/>
      <c r="O34" s="18"/>
      <c r="P34" s="18"/>
      <c r="S34" s="13"/>
    </row>
    <row r="35" spans="1:19" ht="14.1" customHeight="1">
      <c r="A35" s="19"/>
      <c r="B35" s="20"/>
      <c r="C35" s="40" t="s">
        <v>48</v>
      </c>
      <c r="D35" s="25" t="s">
        <v>4</v>
      </c>
      <c r="E35" s="25">
        <f>'[3]Value added'!C$25</f>
        <v>78776.009999999966</v>
      </c>
      <c r="F35" s="25">
        <f>'[3]Value added'!D$25</f>
        <v>92123.6</v>
      </c>
      <c r="G35" s="25">
        <f>'[3]Value added'!E$25</f>
        <v>120070.9</v>
      </c>
      <c r="H35" s="25">
        <f>'[3]Value added'!F$25</f>
        <v>111720.02305939147</v>
      </c>
      <c r="I35" s="25">
        <f>'[3]Value added'!G$25</f>
        <v>141303.15506755156</v>
      </c>
      <c r="J35" s="25">
        <f>('[2]القيمة المضافة'!$D$17)*1000</f>
        <v>149150</v>
      </c>
      <c r="K35" s="25">
        <f>('[2]القيمة المضافة'!$E$17)*1000</f>
        <v>153510</v>
      </c>
      <c r="L35" s="38" t="s">
        <v>177</v>
      </c>
      <c r="M35" s="18"/>
      <c r="N35" s="24"/>
      <c r="O35" s="18"/>
      <c r="P35" s="18"/>
      <c r="S35" s="13"/>
    </row>
    <row r="36" spans="1:19" ht="15" customHeight="1">
      <c r="A36" s="43"/>
      <c r="B36" s="44">
        <v>27</v>
      </c>
      <c r="C36" s="45" t="s">
        <v>49</v>
      </c>
      <c r="D36" s="46" t="s">
        <v>4</v>
      </c>
      <c r="E36" s="46">
        <f>'[3]Value added'!C$26</f>
        <v>171578</v>
      </c>
      <c r="F36" s="46">
        <f>'[3]Value added'!D$26</f>
        <v>234660.7</v>
      </c>
      <c r="G36" s="46">
        <f>'[3]Value added'!E$26</f>
        <v>278530.05097269104</v>
      </c>
      <c r="H36" s="46">
        <f>'[3]Value added'!F$26</f>
        <v>195809.1</v>
      </c>
      <c r="I36" s="46">
        <f>'[3]Value added'!G$26</f>
        <v>264953.53754687263</v>
      </c>
      <c r="J36" s="46">
        <f>('[2]القيمة المضافة'!$D$18)*1000</f>
        <v>391410</v>
      </c>
      <c r="K36" s="46">
        <f>('[2]القيمة المضافة'!$E$18)*1000</f>
        <v>343450</v>
      </c>
      <c r="L36" s="48" t="s">
        <v>50</v>
      </c>
      <c r="M36" s="49">
        <v>27</v>
      </c>
      <c r="N36" s="50"/>
      <c r="O36" s="3"/>
      <c r="P36" s="3"/>
      <c r="S36" s="13"/>
    </row>
    <row r="37" spans="1:19" ht="14.1" customHeight="1">
      <c r="A37" s="19"/>
      <c r="B37" s="20">
        <v>28</v>
      </c>
      <c r="C37" s="40" t="s">
        <v>51</v>
      </c>
      <c r="D37" s="25"/>
      <c r="E37" s="25"/>
      <c r="F37" s="25"/>
      <c r="G37" s="25"/>
      <c r="H37" s="25"/>
      <c r="I37" s="25"/>
      <c r="J37" s="25"/>
      <c r="K37" s="25"/>
      <c r="L37" s="38" t="s">
        <v>52</v>
      </c>
      <c r="M37" s="18">
        <v>28</v>
      </c>
      <c r="N37" s="24"/>
      <c r="O37" s="18"/>
      <c r="P37" s="18"/>
      <c r="S37" s="13"/>
    </row>
    <row r="38" spans="1:19" ht="14.1" customHeight="1">
      <c r="A38" s="19"/>
      <c r="B38" s="20"/>
      <c r="C38" s="40" t="s">
        <v>53</v>
      </c>
      <c r="D38" s="25" t="s">
        <v>4</v>
      </c>
      <c r="E38" s="25">
        <f>'[3]Value added'!C$28</f>
        <v>34390.300000000003</v>
      </c>
      <c r="F38" s="25">
        <f>'[3]Value added'!D$28</f>
        <v>38184</v>
      </c>
      <c r="G38" s="25">
        <f>'[3]Value added'!E$28</f>
        <v>53571.73</v>
      </c>
      <c r="H38" s="25">
        <f>'[3]Value added'!F$28</f>
        <v>50894.2</v>
      </c>
      <c r="I38" s="25">
        <f>'[3]Value added'!G$28</f>
        <v>61718.282562758541</v>
      </c>
      <c r="J38" s="25">
        <f>('[2]القيمة المضافة'!$D$19)*1000</f>
        <v>97720</v>
      </c>
      <c r="K38" s="25">
        <f>('[2]القيمة المضافة'!$E$19)*1000</f>
        <v>101470</v>
      </c>
      <c r="L38" s="38" t="s">
        <v>54</v>
      </c>
      <c r="M38" s="18"/>
      <c r="N38" s="24"/>
      <c r="O38" s="18"/>
      <c r="P38" s="18"/>
      <c r="S38" s="13"/>
    </row>
    <row r="39" spans="1:19" ht="14.1" customHeight="1">
      <c r="A39" s="19"/>
      <c r="B39" s="20">
        <v>29</v>
      </c>
      <c r="C39" s="40" t="s">
        <v>55</v>
      </c>
      <c r="D39" s="25"/>
      <c r="E39" s="25"/>
      <c r="F39" s="25"/>
      <c r="G39" s="25"/>
      <c r="H39" s="25"/>
      <c r="I39" s="25"/>
      <c r="J39" s="25"/>
      <c r="K39" s="25"/>
      <c r="L39" s="38" t="s">
        <v>56</v>
      </c>
      <c r="M39" s="3">
        <v>29</v>
      </c>
      <c r="N39" s="51"/>
      <c r="O39" s="3"/>
      <c r="P39" s="3"/>
      <c r="S39" s="13"/>
    </row>
    <row r="40" spans="1:19" ht="14.1" customHeight="1">
      <c r="A40" s="19"/>
      <c r="B40" s="20"/>
      <c r="C40" s="40" t="s">
        <v>57</v>
      </c>
      <c r="D40" s="25" t="s">
        <v>4</v>
      </c>
      <c r="E40" s="25">
        <f>'[3]Value added'!C$29</f>
        <v>5160.9600000000009</v>
      </c>
      <c r="F40" s="25">
        <f>'[3]Value added'!D$29</f>
        <v>6840.8</v>
      </c>
      <c r="G40" s="25">
        <f>'[3]Value added'!E$29</f>
        <v>9749.6999999999989</v>
      </c>
      <c r="H40" s="25">
        <f>'[3]Value added'!F$29</f>
        <v>9251.4</v>
      </c>
      <c r="I40" s="25">
        <f>'[3]Value added'!G$29</f>
        <v>10748.130448071046</v>
      </c>
      <c r="J40" s="25">
        <f>('[2]القيمة المضافة'!$D$20)*1000</f>
        <v>6000</v>
      </c>
      <c r="K40" s="25">
        <f>('[2]القيمة المضافة'!$E$20)*1000</f>
        <v>6670</v>
      </c>
      <c r="L40" s="38" t="s">
        <v>178</v>
      </c>
      <c r="M40" s="3"/>
      <c r="N40" s="51"/>
      <c r="O40" s="3"/>
      <c r="P40" s="3"/>
      <c r="S40" s="13"/>
    </row>
    <row r="41" spans="1:19" ht="14.1" customHeight="1">
      <c r="A41" s="19"/>
      <c r="B41" s="20">
        <v>30</v>
      </c>
      <c r="C41" s="40" t="s">
        <v>58</v>
      </c>
      <c r="D41" s="25"/>
      <c r="E41" s="25"/>
      <c r="F41" s="25"/>
      <c r="G41" s="25"/>
      <c r="H41" s="25"/>
      <c r="I41" s="25"/>
      <c r="J41" s="25"/>
      <c r="K41" s="25"/>
      <c r="L41" s="38" t="s">
        <v>59</v>
      </c>
      <c r="M41" s="3">
        <v>30</v>
      </c>
      <c r="N41" s="51"/>
      <c r="O41" s="3"/>
      <c r="P41" s="3"/>
      <c r="S41" s="13"/>
    </row>
    <row r="42" spans="1:19" ht="14.1" customHeight="1">
      <c r="A42" s="19"/>
      <c r="B42" s="20"/>
      <c r="C42" s="40" t="s">
        <v>60</v>
      </c>
      <c r="D42" s="25" t="s">
        <v>4</v>
      </c>
      <c r="E42" s="26" t="s">
        <v>211</v>
      </c>
      <c r="F42" s="26" t="s">
        <v>211</v>
      </c>
      <c r="G42" s="26" t="s">
        <v>211</v>
      </c>
      <c r="H42" s="26" t="s">
        <v>211</v>
      </c>
      <c r="I42" s="26" t="s">
        <v>211</v>
      </c>
      <c r="J42" s="26" t="s">
        <v>211</v>
      </c>
      <c r="K42" s="26" t="s">
        <v>211</v>
      </c>
      <c r="L42" s="38" t="s">
        <v>61</v>
      </c>
      <c r="M42" s="3"/>
      <c r="N42" s="51"/>
      <c r="O42" s="3"/>
      <c r="P42" s="3"/>
      <c r="S42" s="13"/>
    </row>
    <row r="43" spans="1:19" ht="14.1" customHeight="1">
      <c r="A43" s="19"/>
      <c r="B43" s="20">
        <v>31</v>
      </c>
      <c r="C43" s="39" t="s">
        <v>62</v>
      </c>
      <c r="D43" s="25"/>
      <c r="E43" s="25"/>
      <c r="F43" s="25"/>
      <c r="G43" s="25"/>
      <c r="H43" s="25"/>
      <c r="I43" s="25"/>
      <c r="J43" s="25"/>
      <c r="K43" s="25"/>
      <c r="L43" s="38" t="s">
        <v>63</v>
      </c>
      <c r="M43" s="3">
        <v>31</v>
      </c>
      <c r="N43" s="51"/>
      <c r="O43" s="3"/>
      <c r="P43" s="3"/>
      <c r="S43" s="13"/>
    </row>
    <row r="44" spans="1:19" ht="14.1" customHeight="1">
      <c r="A44" s="19"/>
      <c r="B44" s="20"/>
      <c r="C44" s="39" t="s">
        <v>64</v>
      </c>
      <c r="D44" s="25" t="s">
        <v>4</v>
      </c>
      <c r="E44" s="25">
        <f>'[3]Value added'!C$30</f>
        <v>10192.5</v>
      </c>
      <c r="F44" s="25">
        <f>'[3]Value added'!D$30</f>
        <v>15959.369999999999</v>
      </c>
      <c r="G44" s="25">
        <f>'[3]Value added'!E$30</f>
        <v>28861.839999999702</v>
      </c>
      <c r="H44" s="25">
        <f>'[3]Value added'!F$30</f>
        <v>18136.099999999999</v>
      </c>
      <c r="I44" s="25">
        <f>'[3]Value added'!G$30</f>
        <v>20276.261121603078</v>
      </c>
      <c r="J44" s="25">
        <f>('[2]القيمة المضافة'!$D$21)*1000</f>
        <v>19430</v>
      </c>
      <c r="K44" s="25">
        <f>('[2]القيمة المضافة'!$E$21)*1000</f>
        <v>26020</v>
      </c>
      <c r="L44" s="38" t="s">
        <v>179</v>
      </c>
      <c r="M44" s="3"/>
      <c r="N44" s="51"/>
      <c r="O44" s="3"/>
      <c r="P44" s="3"/>
      <c r="S44" s="13"/>
    </row>
    <row r="45" spans="1:19" ht="14.1" customHeight="1">
      <c r="A45" s="19"/>
      <c r="B45" s="20">
        <v>32</v>
      </c>
      <c r="C45" s="39" t="s">
        <v>65</v>
      </c>
      <c r="D45" s="25"/>
      <c r="E45" s="25"/>
      <c r="F45" s="25"/>
      <c r="G45" s="25"/>
      <c r="H45" s="25"/>
      <c r="I45" s="25"/>
      <c r="J45" s="25"/>
      <c r="K45" s="25"/>
      <c r="L45" s="38" t="s">
        <v>182</v>
      </c>
      <c r="M45" s="18">
        <v>32</v>
      </c>
      <c r="N45" s="24"/>
      <c r="O45" s="18"/>
      <c r="P45" s="18"/>
      <c r="S45" s="13"/>
    </row>
    <row r="46" spans="1:19" ht="14.1" customHeight="1">
      <c r="A46" s="19"/>
      <c r="B46" s="20"/>
      <c r="C46" s="39" t="s">
        <v>66</v>
      </c>
      <c r="D46" s="25" t="s">
        <v>4</v>
      </c>
      <c r="E46" s="25">
        <f>'[3]Value added'!C$31</f>
        <v>29474.25</v>
      </c>
      <c r="F46" s="25">
        <f>'[3]Value added'!D$31</f>
        <v>30212.51</v>
      </c>
      <c r="G46" s="25">
        <f>'[3]Value added'!E$31</f>
        <v>34896.710000000006</v>
      </c>
      <c r="H46" s="25">
        <f>'[3]Value added'!F$31</f>
        <v>31656.400000000001</v>
      </c>
      <c r="I46" s="25">
        <f>'[3]Value added'!G$31</f>
        <v>35309.3874751525</v>
      </c>
      <c r="J46" s="25">
        <f>('[2]القيمة المضافة'!$D$22)*1000</f>
        <v>26700</v>
      </c>
      <c r="K46" s="25">
        <f>('[2]القيمة المضافة'!$E$22)*1000</f>
        <v>28360</v>
      </c>
      <c r="L46" s="38" t="s">
        <v>67</v>
      </c>
      <c r="M46" s="18"/>
      <c r="N46" s="24"/>
      <c r="O46" s="18"/>
      <c r="P46" s="18"/>
      <c r="S46" s="13"/>
    </row>
    <row r="47" spans="1:19" ht="14.1" customHeight="1">
      <c r="A47" s="19"/>
      <c r="B47" s="20">
        <v>33</v>
      </c>
      <c r="C47" s="39" t="s">
        <v>68</v>
      </c>
      <c r="D47" s="25"/>
      <c r="E47" s="25"/>
      <c r="F47" s="25"/>
      <c r="G47" s="25"/>
      <c r="H47" s="25"/>
      <c r="I47" s="25"/>
      <c r="J47" s="25"/>
      <c r="K47" s="25"/>
      <c r="L47" s="158" t="s">
        <v>69</v>
      </c>
      <c r="M47" s="18">
        <v>33</v>
      </c>
      <c r="N47" s="24"/>
      <c r="O47" s="18"/>
      <c r="P47" s="18"/>
      <c r="S47" s="13"/>
    </row>
    <row r="48" spans="1:19" ht="14.1" customHeight="1">
      <c r="A48" s="19"/>
      <c r="B48" s="20"/>
      <c r="C48" s="39" t="s">
        <v>70</v>
      </c>
      <c r="D48" s="25" t="s">
        <v>4</v>
      </c>
      <c r="E48" s="25">
        <f>'[3]Value added'!C$32</f>
        <v>703.17000000000007</v>
      </c>
      <c r="F48" s="25">
        <f>'[3]Value added'!D$32</f>
        <v>1025.24</v>
      </c>
      <c r="G48" s="25">
        <f>'[3]Value added'!E$32</f>
        <v>3550.3300000000004</v>
      </c>
      <c r="H48" s="25">
        <f>'[3]Value added'!F$32</f>
        <v>3564.7999999999997</v>
      </c>
      <c r="I48" s="25">
        <f>'[3]Value added'!G$32</f>
        <v>3619.9</v>
      </c>
      <c r="J48" s="25">
        <f>('[2]القيمة المضافة'!$D$23)*1000</f>
        <v>3940</v>
      </c>
      <c r="K48" s="25">
        <f>('[2]القيمة المضافة'!$E$23)*1000</f>
        <v>4240</v>
      </c>
      <c r="L48" s="158" t="s">
        <v>71</v>
      </c>
      <c r="M48" s="18"/>
      <c r="N48" s="24"/>
      <c r="O48" s="18"/>
      <c r="P48" s="18"/>
      <c r="S48" s="13"/>
    </row>
    <row r="49" spans="1:35" ht="14.1" customHeight="1">
      <c r="A49" s="19"/>
      <c r="B49" s="20">
        <v>34</v>
      </c>
      <c r="C49" s="40" t="s">
        <v>72</v>
      </c>
      <c r="D49" s="25"/>
      <c r="E49" s="25"/>
      <c r="F49" s="25"/>
      <c r="G49" s="25"/>
      <c r="H49" s="25"/>
      <c r="I49" s="25"/>
      <c r="J49" s="25"/>
      <c r="K49" s="25"/>
      <c r="L49" s="38" t="s">
        <v>73</v>
      </c>
      <c r="M49" s="3">
        <v>34</v>
      </c>
      <c r="N49" s="51"/>
      <c r="O49" s="3"/>
      <c r="P49" s="3"/>
      <c r="S49" s="13"/>
    </row>
    <row r="50" spans="1:35" ht="14.1" customHeight="1">
      <c r="A50" s="19"/>
      <c r="B50" s="20"/>
      <c r="C50" s="40" t="s">
        <v>74</v>
      </c>
      <c r="D50" s="25" t="s">
        <v>4</v>
      </c>
      <c r="E50" s="25">
        <f>'[3]Value added'!C$33</f>
        <v>561.60000000000014</v>
      </c>
      <c r="F50" s="25">
        <f>'[3]Value added'!D$33</f>
        <v>662.1728308501315</v>
      </c>
      <c r="G50" s="25">
        <f>'[3]Value added'!E$33</f>
        <v>739.2896056091148</v>
      </c>
      <c r="H50" s="25">
        <f>'[3]Value added'!F$33</f>
        <v>615.08571428571429</v>
      </c>
      <c r="I50" s="25">
        <f>'[3]Value added'!G$33</f>
        <v>917.24171779141102</v>
      </c>
      <c r="J50" s="25">
        <f>('[2]القيمة المضافة'!$D$24)*1000</f>
        <v>840</v>
      </c>
      <c r="K50" s="25">
        <f>('[2]القيمة المضافة'!$E$24)*1000</f>
        <v>1030</v>
      </c>
      <c r="L50" s="38" t="s">
        <v>194</v>
      </c>
      <c r="M50" s="3"/>
      <c r="N50" s="51"/>
      <c r="O50" s="3"/>
      <c r="P50" s="3"/>
      <c r="S50" s="13"/>
    </row>
    <row r="51" spans="1:35" ht="14.1" customHeight="1">
      <c r="A51" s="19"/>
      <c r="B51" s="20">
        <v>35</v>
      </c>
      <c r="C51" s="40" t="s">
        <v>75</v>
      </c>
      <c r="D51" s="25" t="s">
        <v>4</v>
      </c>
      <c r="E51" s="25">
        <f>'[3]Value added'!C$34</f>
        <v>24669.1</v>
      </c>
      <c r="F51" s="25">
        <f>'[3]Value added'!D$34</f>
        <v>32609.4</v>
      </c>
      <c r="G51" s="25">
        <f>'[3]Value added'!E$34</f>
        <v>36706.699999999997</v>
      </c>
      <c r="H51" s="25">
        <f>'[3]Value added'!F$34</f>
        <v>40190.5</v>
      </c>
      <c r="I51" s="25">
        <f>'[3]Value added'!G$34</f>
        <v>43532.127132984926</v>
      </c>
      <c r="J51" s="25">
        <f>('[2]القيمة المضافة'!$D$25)*1000</f>
        <v>45750</v>
      </c>
      <c r="K51" s="25">
        <f>('[2]القيمة المضافة'!$E$25)*1000</f>
        <v>49380</v>
      </c>
      <c r="L51" s="38" t="s">
        <v>76</v>
      </c>
      <c r="M51" s="18">
        <v>35</v>
      </c>
      <c r="N51" s="24"/>
      <c r="O51" s="18"/>
      <c r="P51" s="18"/>
      <c r="S51" s="13"/>
    </row>
    <row r="52" spans="1:35" ht="14.1" customHeight="1">
      <c r="A52" s="19"/>
      <c r="B52" s="20">
        <v>36</v>
      </c>
      <c r="C52" s="40" t="s">
        <v>77</v>
      </c>
      <c r="D52" s="25"/>
      <c r="E52" s="25"/>
      <c r="F52" s="25"/>
      <c r="G52" s="25"/>
      <c r="H52" s="25"/>
      <c r="I52" s="25"/>
      <c r="J52" s="25"/>
      <c r="K52" s="25"/>
      <c r="L52" s="38" t="s">
        <v>78</v>
      </c>
      <c r="M52" s="18">
        <v>36</v>
      </c>
      <c r="N52" s="24"/>
      <c r="O52" s="18"/>
      <c r="P52" s="18"/>
      <c r="S52" s="13"/>
      <c r="AI52" s="52"/>
    </row>
    <row r="53" spans="1:35" ht="14.1" customHeight="1">
      <c r="A53" s="19"/>
      <c r="B53" s="20"/>
      <c r="C53" s="40" t="s">
        <v>79</v>
      </c>
      <c r="D53" s="25" t="s">
        <v>4</v>
      </c>
      <c r="E53" s="25">
        <f>'[3]Value added'!C$35</f>
        <v>17663.596666666697</v>
      </c>
      <c r="F53" s="25">
        <f>'[3]Value added'!D$35</f>
        <v>17590.222000000002</v>
      </c>
      <c r="G53" s="25">
        <f>'[3]Value added'!E$35</f>
        <v>19669.916431924499</v>
      </c>
      <c r="H53" s="25">
        <f>'[3]Value added'!F$35</f>
        <v>23828.3</v>
      </c>
      <c r="I53" s="25">
        <f>'[3]Value added'!G$35</f>
        <v>25292.740044847676</v>
      </c>
      <c r="J53" s="25">
        <f>('[2]القيمة المضافة'!$D$26)*1000</f>
        <v>26160</v>
      </c>
      <c r="K53" s="25">
        <f>('[2]القيمة المضافة'!$E$26)*1000</f>
        <v>32420</v>
      </c>
      <c r="L53" s="38" t="s">
        <v>180</v>
      </c>
      <c r="M53" s="18"/>
      <c r="N53" s="24"/>
      <c r="O53" s="18"/>
      <c r="P53" s="18"/>
      <c r="S53" s="13"/>
      <c r="AI53" s="52"/>
    </row>
    <row r="54" spans="1:35" ht="14.1" customHeight="1">
      <c r="A54" s="27"/>
      <c r="B54" s="28">
        <v>37</v>
      </c>
      <c r="C54" s="29" t="s">
        <v>80</v>
      </c>
      <c r="D54" s="25" t="s">
        <v>4</v>
      </c>
      <c r="E54" s="25">
        <f>'[3]Value added'!C$36</f>
        <v>1049.6811884029587</v>
      </c>
      <c r="F54" s="25">
        <f>'[3]Value added'!D$36</f>
        <v>1407.6000000000001</v>
      </c>
      <c r="G54" s="25">
        <f>'[3]Value added'!E$36</f>
        <v>1443.6919999998809</v>
      </c>
      <c r="H54" s="25">
        <f>'[3]Value added'!F$36</f>
        <v>3061.8</v>
      </c>
      <c r="I54" s="25">
        <f>'[3]Value added'!G$36</f>
        <v>4482.052737040166</v>
      </c>
      <c r="J54" s="25">
        <f>('[2]القيمة المضافة'!$D$27)*1000</f>
        <v>5010</v>
      </c>
      <c r="K54" s="25">
        <f>('[2]القيمة المضافة'!$E$27)*1000</f>
        <v>7390</v>
      </c>
      <c r="L54" s="32" t="s">
        <v>181</v>
      </c>
      <c r="M54" s="33">
        <v>37</v>
      </c>
      <c r="N54" s="34"/>
      <c r="O54" s="18"/>
      <c r="P54" s="18"/>
      <c r="S54" s="13"/>
      <c r="AI54" s="52"/>
    </row>
    <row r="55" spans="1:35" ht="18" customHeight="1">
      <c r="A55" s="19" t="s">
        <v>81</v>
      </c>
      <c r="B55" s="20"/>
      <c r="C55" s="40" t="s">
        <v>82</v>
      </c>
      <c r="D55" s="68"/>
      <c r="E55" s="68">
        <f>'[3]Value added'!C$38</f>
        <v>60391.571000000011</v>
      </c>
      <c r="F55" s="68">
        <f>'[3]Value added'!D$38</f>
        <v>72155.7</v>
      </c>
      <c r="G55" s="68">
        <f>'[3]Value added'!E$38</f>
        <v>83985.31</v>
      </c>
      <c r="H55" s="68">
        <f>'[3]Value added'!F$38</f>
        <v>104678.4854837239</v>
      </c>
      <c r="I55" s="68">
        <f>'[3]Value added'!G$38</f>
        <v>113210.1847359887</v>
      </c>
      <c r="J55" s="68" t="s">
        <v>4</v>
      </c>
      <c r="K55" s="68" t="s">
        <v>4</v>
      </c>
      <c r="L55" s="65" t="s">
        <v>83</v>
      </c>
      <c r="N55" s="24" t="s">
        <v>84</v>
      </c>
      <c r="O55" s="18"/>
      <c r="P55" s="18"/>
      <c r="S55" s="13"/>
      <c r="AI55" s="52"/>
    </row>
    <row r="56" spans="1:35" ht="18" customHeight="1">
      <c r="A56" s="54"/>
      <c r="B56" s="55"/>
      <c r="C56" s="56" t="s">
        <v>85</v>
      </c>
      <c r="D56" s="57" t="s">
        <v>4</v>
      </c>
      <c r="E56" s="114">
        <f>E55+E17+E8</f>
        <v>2461359.1301167803</v>
      </c>
      <c r="F56" s="57">
        <f>F55+F17+F8</f>
        <v>2883551.8798799161</v>
      </c>
      <c r="G56" s="57">
        <f>G55+G17+G8</f>
        <v>3851326.4349609143</v>
      </c>
      <c r="H56" s="57">
        <f>H55+H17+H8</f>
        <v>2878178.5044126548</v>
      </c>
      <c r="I56" s="57">
        <f>I55+I17+I8</f>
        <v>3485847.4186192425</v>
      </c>
      <c r="J56" s="57" t="s">
        <v>4</v>
      </c>
      <c r="K56" s="57" t="s">
        <v>4</v>
      </c>
      <c r="L56" s="59" t="s">
        <v>86</v>
      </c>
      <c r="M56" s="60"/>
      <c r="N56" s="61"/>
      <c r="O56" s="18"/>
      <c r="P56" s="18"/>
      <c r="S56" s="13"/>
    </row>
    <row r="57" spans="1:35" ht="18" customHeight="1">
      <c r="A57" s="2"/>
      <c r="D57" s="73"/>
      <c r="E57" s="73"/>
      <c r="F57" s="73"/>
      <c r="G57" s="73"/>
      <c r="H57" s="73"/>
      <c r="I57" s="73"/>
      <c r="J57" s="73"/>
      <c r="K57" s="73"/>
      <c r="M57" s="18"/>
      <c r="N57" s="63"/>
      <c r="P57" s="18"/>
      <c r="S57" s="13"/>
    </row>
    <row r="58" spans="1:35" ht="18" customHeight="1">
      <c r="A58" s="2"/>
      <c r="D58" s="73"/>
      <c r="E58" s="73"/>
      <c r="F58" s="73"/>
      <c r="G58" s="73"/>
      <c r="H58" s="73"/>
      <c r="I58" s="73"/>
      <c r="J58" s="73"/>
      <c r="K58" s="73"/>
      <c r="M58" s="18"/>
      <c r="N58" s="63"/>
      <c r="P58" s="18"/>
      <c r="S58" s="13"/>
    </row>
    <row r="59" spans="1:35" ht="18" customHeight="1">
      <c r="E59" s="64"/>
      <c r="F59" s="64"/>
      <c r="G59" s="64"/>
      <c r="H59" s="64"/>
      <c r="I59" s="64"/>
      <c r="J59" s="64"/>
      <c r="K59" s="64"/>
      <c r="N59" s="6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</row>
    <row r="60" spans="1:35" ht="18" customHeight="1">
      <c r="N60" s="6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</row>
    <row r="61" spans="1:35" ht="18" customHeight="1">
      <c r="N61" s="6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</row>
    <row r="62" spans="1:35" ht="18" customHeight="1">
      <c r="N62" s="6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</row>
    <row r="63" spans="1:35" ht="18" customHeight="1"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</row>
    <row r="64" spans="1:35" ht="18" customHeight="1"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</row>
    <row r="65" spans="17:33" s="2" customFormat="1" ht="18" customHeight="1"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</row>
    <row r="66" spans="17:33" s="2" customFormat="1" ht="18" customHeight="1"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</row>
    <row r="67" spans="17:33" s="2" customFormat="1" ht="18" customHeight="1"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</row>
    <row r="68" spans="17:33" s="2" customFormat="1" ht="18" customHeight="1"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</row>
    <row r="69" spans="17:33" s="2" customFormat="1" ht="18" customHeight="1"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</row>
    <row r="70" spans="17:33" s="2" customFormat="1" ht="18" customHeight="1"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</row>
    <row r="71" spans="17:33" s="2" customFormat="1" ht="18" customHeight="1"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</row>
    <row r="72" spans="17:33" s="2" customFormat="1" ht="18" customHeight="1"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</row>
    <row r="73" spans="17:33" s="2" customFormat="1" ht="18" customHeight="1"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</row>
    <row r="74" spans="17:33" s="2" customFormat="1" ht="18" customHeight="1"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</row>
    <row r="75" spans="17:33" s="2" customFormat="1" ht="18" customHeight="1"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</row>
    <row r="76" spans="17:33" s="2" customFormat="1" ht="18" customHeight="1"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</row>
    <row r="77" spans="17:33" s="2" customFormat="1" ht="18" customHeight="1"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</row>
    <row r="78" spans="17:33" s="2" customFormat="1" ht="18" customHeight="1"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</row>
    <row r="79" spans="17:33" s="2" customFormat="1" ht="18" customHeight="1"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</row>
    <row r="80" spans="17:33" s="2" customFormat="1" ht="18" customHeight="1"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</row>
    <row r="81" spans="17:33" s="2" customFormat="1" ht="18" customHeight="1"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</row>
    <row r="82" spans="17:33" s="2" customFormat="1" ht="18" customHeight="1"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</row>
    <row r="83" spans="17:33" s="2" customFormat="1" ht="18" customHeight="1"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</row>
    <row r="84" spans="17:33" s="2" customFormat="1" ht="18" customHeight="1"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</row>
    <row r="85" spans="17:33" s="2" customFormat="1" ht="18" customHeight="1"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</row>
    <row r="86" spans="17:33" s="2" customFormat="1" ht="18" customHeight="1"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</row>
    <row r="87" spans="17:33" s="2" customFormat="1" ht="18" customHeight="1"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</row>
    <row r="88" spans="17:33" s="2" customFormat="1" ht="18" customHeight="1"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7:33" s="2" customFormat="1" ht="18" customHeight="1"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7:33" s="2" customFormat="1" ht="18" customHeight="1"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7:33" s="2" customFormat="1" ht="18" customHeight="1"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7:33" s="2" customFormat="1" ht="18" customHeight="1"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7:33" s="2" customFormat="1" ht="18" customHeight="1"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7:33" s="2" customFormat="1" ht="18" customHeight="1"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7:33" s="2" customFormat="1" ht="18" customHeight="1"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7:33" s="2" customFormat="1" ht="18" customHeight="1"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18" customHeight="1">
      <c r="A97" s="2"/>
      <c r="B97" s="2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18" customHeight="1">
      <c r="A98" s="2"/>
      <c r="B98" s="2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18" customHeight="1">
      <c r="A99" s="2"/>
      <c r="B99" s="2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18" customHeight="1">
      <c r="A100" s="2"/>
      <c r="B100" s="2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18" customHeight="1">
      <c r="A101" s="2"/>
      <c r="B101" s="2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18" customHeight="1">
      <c r="A102" s="2"/>
      <c r="B102" s="2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</sheetData>
  <printOptions horizontalCentered="1" verticalCentered="1"/>
  <pageMargins left="0.75" right="0.75" top="0.75" bottom="0.75" header="0.5" footer="0.5"/>
  <pageSetup paperSize="9" scale="90" orientation="landscape" r:id="rId1"/>
  <headerFooter alignWithMargins="0"/>
  <rowBreaks count="1" manualBreakCount="1">
    <brk id="36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8"/>
  <sheetViews>
    <sheetView tabSelected="1" view="pageBreakPreview" topLeftCell="A16" zoomScale="145" zoomScaleSheetLayoutView="145" workbookViewId="0">
      <selection activeCell="E20" sqref="E20"/>
    </sheetView>
  </sheetViews>
  <sheetFormatPr defaultColWidth="9.109375" defaultRowHeight="18" customHeight="1"/>
  <cols>
    <col min="1" max="1" width="20.6640625" style="116" customWidth="1"/>
    <col min="2" max="2" width="10.6640625" style="116" customWidth="1"/>
    <col min="3" max="5" width="7.6640625" style="116" hidden="1" customWidth="1"/>
    <col min="6" max="12" width="7.6640625" style="116" customWidth="1"/>
    <col min="13" max="13" width="10.6640625" style="116" customWidth="1"/>
    <col min="14" max="14" width="20.6640625" style="116" customWidth="1"/>
    <col min="15" max="15" width="9.109375" style="116"/>
    <col min="16" max="16" width="12.109375" style="116" bestFit="1" customWidth="1"/>
    <col min="17" max="18" width="11" style="116" bestFit="1" customWidth="1"/>
    <col min="19" max="22" width="12" style="116" bestFit="1" customWidth="1"/>
    <col min="23" max="23" width="9.44140625" style="116" bestFit="1" customWidth="1"/>
    <col min="24" max="27" width="9.33203125" style="116" bestFit="1" customWidth="1"/>
    <col min="28" max="16384" width="9.109375" style="116"/>
  </cols>
  <sheetData>
    <row r="1" spans="1:23" ht="18" customHeight="1">
      <c r="A1" s="90" t="s">
        <v>145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50" t="s">
        <v>144</v>
      </c>
      <c r="V1" s="117"/>
    </row>
    <row r="2" spans="1:23" ht="18" customHeight="1">
      <c r="A2" s="168" t="s">
        <v>142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V2" s="117"/>
    </row>
    <row r="3" spans="1:23" ht="18" customHeight="1">
      <c r="A3" s="167" t="s">
        <v>186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V3" s="117"/>
    </row>
    <row r="4" spans="1:23" ht="18" customHeight="1">
      <c r="A4" s="167" t="s">
        <v>91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V4" s="117"/>
    </row>
    <row r="5" spans="1:23" ht="18" customHeight="1"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P5" s="116">
        <v>35300</v>
      </c>
      <c r="Q5" s="116">
        <v>35300</v>
      </c>
      <c r="R5" s="116">
        <v>35300</v>
      </c>
      <c r="S5" s="116">
        <v>35300</v>
      </c>
      <c r="T5" s="116">
        <v>35300</v>
      </c>
      <c r="U5" s="116">
        <v>35300</v>
      </c>
      <c r="V5" s="116">
        <v>35300</v>
      </c>
    </row>
    <row r="6" spans="1:23" ht="18" customHeight="1">
      <c r="A6" s="148" t="s">
        <v>92</v>
      </c>
      <c r="B6" s="147" t="s">
        <v>93</v>
      </c>
      <c r="C6" s="146">
        <v>2001</v>
      </c>
      <c r="D6" s="146">
        <v>2002</v>
      </c>
      <c r="E6" s="146">
        <v>2003</v>
      </c>
      <c r="F6" s="146">
        <v>2006</v>
      </c>
      <c r="G6" s="146">
        <v>2007</v>
      </c>
      <c r="H6" s="146">
        <v>2008</v>
      </c>
      <c r="I6" s="146">
        <v>2009</v>
      </c>
      <c r="J6" s="146">
        <v>2010</v>
      </c>
      <c r="K6" s="146">
        <v>2011</v>
      </c>
      <c r="L6" s="146">
        <v>2012</v>
      </c>
      <c r="M6" s="145" t="s">
        <v>94</v>
      </c>
      <c r="N6" s="144" t="s">
        <v>95</v>
      </c>
      <c r="P6" s="146">
        <v>2000</v>
      </c>
      <c r="Q6" s="146">
        <v>2001</v>
      </c>
      <c r="R6" s="146">
        <v>2002</v>
      </c>
      <c r="S6" s="146">
        <v>2003</v>
      </c>
      <c r="T6" s="146">
        <v>2004</v>
      </c>
      <c r="U6" s="146">
        <v>2005</v>
      </c>
      <c r="V6" s="146">
        <v>2006</v>
      </c>
      <c r="W6" s="146">
        <v>2007</v>
      </c>
    </row>
    <row r="7" spans="1:23" ht="18" customHeight="1">
      <c r="A7" s="139" t="s">
        <v>163</v>
      </c>
      <c r="B7" s="94" t="s">
        <v>123</v>
      </c>
      <c r="C7" s="102">
        <v>182.4</v>
      </c>
      <c r="D7" s="102">
        <v>187.3</v>
      </c>
      <c r="E7" s="102">
        <v>188.6</v>
      </c>
      <c r="F7" s="102">
        <v>183.3</v>
      </c>
      <c r="G7" s="102">
        <v>184.7</v>
      </c>
      <c r="H7" s="102">
        <v>184.5</v>
      </c>
      <c r="I7" s="102">
        <v>182</v>
      </c>
      <c r="J7" s="102">
        <v>180.2</v>
      </c>
      <c r="K7" s="102">
        <v>190.3</v>
      </c>
      <c r="L7" s="102">
        <v>168.3</v>
      </c>
      <c r="M7" s="95" t="s">
        <v>195</v>
      </c>
      <c r="N7" s="137" t="s">
        <v>124</v>
      </c>
      <c r="V7" s="117"/>
    </row>
    <row r="8" spans="1:23" ht="18" customHeight="1">
      <c r="A8" s="152" t="s">
        <v>205</v>
      </c>
      <c r="B8" s="97" t="s">
        <v>162</v>
      </c>
      <c r="C8" s="104">
        <v>8.9</v>
      </c>
      <c r="D8" s="104">
        <v>9.4600000000000009</v>
      </c>
      <c r="E8" s="104">
        <v>9.6260056657223796</v>
      </c>
      <c r="F8" s="104">
        <v>11.33</v>
      </c>
      <c r="G8" s="104">
        <v>11.78</v>
      </c>
      <c r="H8" s="104">
        <v>12.64</v>
      </c>
      <c r="I8" s="104">
        <v>12.58</v>
      </c>
      <c r="J8" s="104">
        <v>12.91</v>
      </c>
      <c r="K8" s="104">
        <v>12.71</v>
      </c>
      <c r="L8" s="104">
        <v>12.45</v>
      </c>
      <c r="M8" s="98" t="s">
        <v>161</v>
      </c>
      <c r="N8" s="151" t="s">
        <v>204</v>
      </c>
      <c r="P8" s="116">
        <v>315819</v>
      </c>
      <c r="Q8" s="116">
        <v>327894</v>
      </c>
      <c r="R8" s="116">
        <v>332994</v>
      </c>
      <c r="S8" s="116">
        <v>339798</v>
      </c>
      <c r="T8" s="116">
        <v>324692</v>
      </c>
      <c r="U8" s="116">
        <v>362966</v>
      </c>
      <c r="V8" s="117">
        <v>381726</v>
      </c>
    </row>
    <row r="9" spans="1:23" s="91" customFormat="1" ht="18" customHeight="1">
      <c r="A9" s="91" t="s">
        <v>200</v>
      </c>
      <c r="B9" s="124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92"/>
      <c r="N9" s="99" t="s">
        <v>201</v>
      </c>
      <c r="O9" s="96"/>
      <c r="P9" s="91">
        <f t="shared" ref="P9:V9" si="0">P8/P5</f>
        <v>8.9467138810198303</v>
      </c>
      <c r="Q9" s="91">
        <f t="shared" si="0"/>
        <v>9.2887818696883855</v>
      </c>
      <c r="R9" s="91">
        <f t="shared" si="0"/>
        <v>9.4332577903682715</v>
      </c>
      <c r="S9" s="91">
        <f t="shared" si="0"/>
        <v>9.6260056657223796</v>
      </c>
      <c r="T9" s="91">
        <f t="shared" si="0"/>
        <v>9.1980736543909352</v>
      </c>
      <c r="U9" s="91">
        <f t="shared" si="0"/>
        <v>10.282322946175638</v>
      </c>
      <c r="V9" s="91">
        <f t="shared" si="0"/>
        <v>10.813767705382435</v>
      </c>
    </row>
    <row r="10" spans="1:23" ht="18" customHeight="1">
      <c r="A10" s="90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50"/>
      <c r="V10" s="117"/>
    </row>
    <row r="11" spans="1:23" ht="18" customHeight="1">
      <c r="A11" s="168" t="s">
        <v>210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49" t="s">
        <v>160</v>
      </c>
      <c r="V11" s="117"/>
    </row>
    <row r="12" spans="1:23" ht="18" customHeight="1">
      <c r="A12" s="167" t="s">
        <v>96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V12" s="117"/>
    </row>
    <row r="13" spans="1:23" ht="18" customHeight="1">
      <c r="A13" s="167" t="s">
        <v>97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V13" s="117"/>
    </row>
    <row r="14" spans="1:23" ht="18" customHeight="1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V14" s="117"/>
    </row>
    <row r="15" spans="1:23" ht="18" customHeight="1">
      <c r="A15" s="148" t="s">
        <v>92</v>
      </c>
      <c r="B15" s="147" t="s">
        <v>93</v>
      </c>
      <c r="C15" s="146">
        <v>2001</v>
      </c>
      <c r="D15" s="146">
        <v>2002</v>
      </c>
      <c r="E15" s="146">
        <v>2003</v>
      </c>
      <c r="F15" s="146">
        <v>2006</v>
      </c>
      <c r="G15" s="146">
        <v>2007</v>
      </c>
      <c r="H15" s="146">
        <v>2008</v>
      </c>
      <c r="I15" s="146">
        <v>2009</v>
      </c>
      <c r="J15" s="146">
        <v>2010</v>
      </c>
      <c r="K15" s="146">
        <v>2011</v>
      </c>
      <c r="L15" s="146">
        <v>2012</v>
      </c>
      <c r="M15" s="145" t="s">
        <v>94</v>
      </c>
      <c r="N15" s="144" t="s">
        <v>95</v>
      </c>
      <c r="P15" s="143"/>
      <c r="Q15" s="143"/>
      <c r="R15" s="143"/>
      <c r="S15" s="143"/>
      <c r="T15" s="143"/>
      <c r="U15" s="143"/>
      <c r="V15" s="143"/>
      <c r="W15" s="143"/>
    </row>
    <row r="16" spans="1:23" ht="18" customHeight="1">
      <c r="A16" s="142" t="s">
        <v>159</v>
      </c>
      <c r="B16" s="135" t="s">
        <v>151</v>
      </c>
      <c r="C16" s="102">
        <v>6182</v>
      </c>
      <c r="D16" s="102">
        <v>6366</v>
      </c>
      <c r="E16" s="138">
        <v>6913</v>
      </c>
      <c r="F16" s="138">
        <v>7806</v>
      </c>
      <c r="G16" s="138">
        <v>6513</v>
      </c>
      <c r="H16" s="138">
        <v>7578</v>
      </c>
      <c r="I16" s="138">
        <v>6834</v>
      </c>
      <c r="J16" s="138">
        <v>6877</v>
      </c>
      <c r="K16" s="138">
        <v>6248</v>
      </c>
      <c r="L16" s="138">
        <v>5642</v>
      </c>
      <c r="M16" s="100" t="s">
        <v>196</v>
      </c>
      <c r="N16" s="137" t="s">
        <v>158</v>
      </c>
      <c r="V16" s="117"/>
    </row>
    <row r="17" spans="1:37" ht="18" customHeight="1">
      <c r="A17" s="141" t="s">
        <v>157</v>
      </c>
      <c r="B17" s="135" t="s">
        <v>151</v>
      </c>
      <c r="C17" s="102">
        <f>2777+15497</f>
        <v>18274</v>
      </c>
      <c r="D17" s="102">
        <f>15968+2836</f>
        <v>18804</v>
      </c>
      <c r="E17" s="102">
        <f>14797+4500</f>
        <v>19297</v>
      </c>
      <c r="F17" s="102">
        <f>1089+18963</f>
        <v>20052</v>
      </c>
      <c r="G17" s="102">
        <f>873+21402</f>
        <v>22275</v>
      </c>
      <c r="H17" s="102">
        <f>664+21176</f>
        <v>21840</v>
      </c>
      <c r="I17" s="102">
        <v>22356</v>
      </c>
      <c r="J17" s="102">
        <f>24704+164</f>
        <v>24868</v>
      </c>
      <c r="K17" s="102">
        <v>24213</v>
      </c>
      <c r="L17" s="102">
        <v>24675</v>
      </c>
      <c r="M17" s="100" t="s">
        <v>196</v>
      </c>
      <c r="N17" s="140" t="s">
        <v>125</v>
      </c>
      <c r="V17" s="117"/>
    </row>
    <row r="18" spans="1:37" ht="18" customHeight="1">
      <c r="A18" s="141" t="s">
        <v>156</v>
      </c>
      <c r="B18" s="135" t="s">
        <v>151</v>
      </c>
      <c r="C18" s="102">
        <v>13024</v>
      </c>
      <c r="D18" s="102">
        <v>13611</v>
      </c>
      <c r="E18" s="102">
        <v>12217</v>
      </c>
      <c r="F18" s="102">
        <v>11628</v>
      </c>
      <c r="G18" s="102">
        <v>13586</v>
      </c>
      <c r="H18" s="102">
        <v>14316</v>
      </c>
      <c r="I18" s="102">
        <v>14235</v>
      </c>
      <c r="J18" s="102">
        <v>15626</v>
      </c>
      <c r="K18" s="102">
        <v>14656</v>
      </c>
      <c r="L18" s="102">
        <v>15871</v>
      </c>
      <c r="M18" s="100" t="s">
        <v>196</v>
      </c>
      <c r="N18" s="140" t="s">
        <v>155</v>
      </c>
      <c r="V18" s="117"/>
    </row>
    <row r="19" spans="1:37" ht="18" customHeight="1">
      <c r="A19" s="139" t="s">
        <v>154</v>
      </c>
      <c r="B19" s="135" t="s">
        <v>151</v>
      </c>
      <c r="C19" s="102">
        <v>30673</v>
      </c>
      <c r="D19" s="102">
        <v>31575</v>
      </c>
      <c r="E19" s="138">
        <v>32037</v>
      </c>
      <c r="F19" s="138">
        <v>35180</v>
      </c>
      <c r="G19" s="138">
        <v>35458</v>
      </c>
      <c r="H19" s="138">
        <v>32876</v>
      </c>
      <c r="I19" s="138">
        <v>32091</v>
      </c>
      <c r="J19" s="138">
        <v>31891</v>
      </c>
      <c r="K19" s="138">
        <v>28390</v>
      </c>
      <c r="L19" s="138">
        <v>30529</v>
      </c>
      <c r="M19" s="100" t="s">
        <v>196</v>
      </c>
      <c r="N19" s="137" t="s">
        <v>153</v>
      </c>
      <c r="V19" s="117"/>
    </row>
    <row r="20" spans="1:37" ht="18" customHeight="1">
      <c r="A20" s="139" t="s">
        <v>98</v>
      </c>
      <c r="B20" s="135" t="s">
        <v>151</v>
      </c>
      <c r="C20" s="102">
        <v>17188</v>
      </c>
      <c r="D20" s="102">
        <v>18878</v>
      </c>
      <c r="E20" s="138">
        <v>20030</v>
      </c>
      <c r="F20" s="138">
        <v>18278</v>
      </c>
      <c r="G20" s="138">
        <v>15590</v>
      </c>
      <c r="H20" s="138">
        <v>14843</v>
      </c>
      <c r="I20" s="138">
        <v>15318</v>
      </c>
      <c r="J20" s="138">
        <v>15399</v>
      </c>
      <c r="K20" s="138">
        <v>16275</v>
      </c>
      <c r="L20" s="138">
        <v>16175</v>
      </c>
      <c r="M20" s="100" t="s">
        <v>196</v>
      </c>
      <c r="N20" s="137" t="s">
        <v>99</v>
      </c>
      <c r="V20" s="117"/>
    </row>
    <row r="21" spans="1:37" ht="18" customHeight="1">
      <c r="A21" s="136" t="s">
        <v>152</v>
      </c>
      <c r="B21" s="135" t="s">
        <v>151</v>
      </c>
      <c r="C21" s="102">
        <v>353</v>
      </c>
      <c r="D21" s="102">
        <v>376</v>
      </c>
      <c r="E21" s="102">
        <v>395</v>
      </c>
      <c r="F21" s="102">
        <v>462</v>
      </c>
      <c r="G21" s="102">
        <v>468</v>
      </c>
      <c r="H21" s="102">
        <v>527</v>
      </c>
      <c r="I21" s="102">
        <v>536</v>
      </c>
      <c r="J21" s="102">
        <v>564</v>
      </c>
      <c r="K21" s="102">
        <v>574</v>
      </c>
      <c r="L21" s="102">
        <v>612</v>
      </c>
      <c r="M21" s="100" t="s">
        <v>196</v>
      </c>
      <c r="N21" s="137" t="s">
        <v>188</v>
      </c>
      <c r="P21" s="116">
        <v>50371</v>
      </c>
      <c r="R21" s="116">
        <v>57623</v>
      </c>
      <c r="S21" s="116">
        <v>111047</v>
      </c>
      <c r="T21" s="116">
        <v>65787</v>
      </c>
      <c r="U21" s="116">
        <v>206924</v>
      </c>
      <c r="V21" s="117">
        <v>60052</v>
      </c>
      <c r="W21" s="116">
        <v>150277</v>
      </c>
    </row>
    <row r="22" spans="1:37" ht="18" customHeight="1">
      <c r="A22" s="136" t="s">
        <v>150</v>
      </c>
      <c r="B22" s="159" t="s">
        <v>147</v>
      </c>
      <c r="C22" s="102">
        <v>452.6</v>
      </c>
      <c r="D22" s="102">
        <v>459</v>
      </c>
      <c r="E22" s="102">
        <v>379.5</v>
      </c>
      <c r="F22" s="102">
        <v>450.6</v>
      </c>
      <c r="G22" s="102">
        <v>417.4</v>
      </c>
      <c r="H22" s="102">
        <v>473.8</v>
      </c>
      <c r="I22" s="102">
        <v>470</v>
      </c>
      <c r="J22" s="102">
        <v>429</v>
      </c>
      <c r="K22" s="102">
        <v>458</v>
      </c>
      <c r="L22" s="102">
        <v>411</v>
      </c>
      <c r="M22" s="100" t="s">
        <v>187</v>
      </c>
      <c r="N22" s="94" t="s">
        <v>149</v>
      </c>
      <c r="V22" s="117"/>
    </row>
    <row r="23" spans="1:37" ht="18" customHeight="1">
      <c r="A23" s="136" t="s">
        <v>126</v>
      </c>
      <c r="B23" s="159" t="s">
        <v>147</v>
      </c>
      <c r="C23" s="102">
        <v>612.71</v>
      </c>
      <c r="D23" s="102">
        <v>631.1</v>
      </c>
      <c r="E23" s="102">
        <v>567</v>
      </c>
      <c r="F23" s="102">
        <v>624.70000000000005</v>
      </c>
      <c r="G23" s="102">
        <v>585</v>
      </c>
      <c r="H23" s="102">
        <v>661</v>
      </c>
      <c r="I23" s="102">
        <v>654</v>
      </c>
      <c r="J23" s="102">
        <v>629.37099999999998</v>
      </c>
      <c r="K23" s="102">
        <v>673.68</v>
      </c>
      <c r="L23" s="102">
        <v>626.98</v>
      </c>
      <c r="M23" s="100" t="s">
        <v>187</v>
      </c>
      <c r="N23" s="94" t="s">
        <v>127</v>
      </c>
      <c r="V23" s="117"/>
    </row>
    <row r="24" spans="1:37" ht="18" customHeight="1" thickBot="1">
      <c r="A24" s="136" t="s">
        <v>148</v>
      </c>
      <c r="B24" s="159" t="s">
        <v>147</v>
      </c>
      <c r="C24" s="102">
        <v>799.49800000000005</v>
      </c>
      <c r="D24" s="102">
        <v>798.38199999999995</v>
      </c>
      <c r="E24" s="102">
        <v>783.15099999999995</v>
      </c>
      <c r="F24" s="102">
        <v>1198.595</v>
      </c>
      <c r="G24" s="102">
        <v>1282.2860000000001</v>
      </c>
      <c r="H24" s="102">
        <v>1200.173</v>
      </c>
      <c r="I24" s="102">
        <v>1175.5640000000001</v>
      </c>
      <c r="J24" s="102">
        <v>1262.2819999999999</v>
      </c>
      <c r="K24" s="102">
        <v>1528.903</v>
      </c>
      <c r="L24" s="102" t="s">
        <v>4</v>
      </c>
      <c r="M24" s="100" t="s">
        <v>187</v>
      </c>
      <c r="N24" s="94" t="s">
        <v>146</v>
      </c>
      <c r="Q24" s="130">
        <v>459</v>
      </c>
      <c r="R24" s="130">
        <v>631.1</v>
      </c>
      <c r="S24" s="130">
        <v>379.5</v>
      </c>
      <c r="T24" s="130">
        <v>567</v>
      </c>
      <c r="U24" s="130">
        <v>379</v>
      </c>
      <c r="V24" s="130">
        <v>510</v>
      </c>
      <c r="W24" s="134">
        <v>401</v>
      </c>
      <c r="X24" s="133">
        <v>561</v>
      </c>
      <c r="Y24" s="130">
        <v>450.6</v>
      </c>
      <c r="Z24" s="132">
        <v>624.70000000000005</v>
      </c>
      <c r="AA24" s="130">
        <v>417.4</v>
      </c>
      <c r="AB24" s="132">
        <v>585</v>
      </c>
      <c r="AC24" s="130">
        <v>473.8</v>
      </c>
      <c r="AD24" s="131">
        <v>661</v>
      </c>
      <c r="AE24" s="130">
        <v>470</v>
      </c>
      <c r="AF24" s="129">
        <v>654</v>
      </c>
    </row>
    <row r="25" spans="1:37" ht="18" customHeight="1">
      <c r="A25" s="128" t="s">
        <v>100</v>
      </c>
      <c r="B25" s="127" t="s">
        <v>101</v>
      </c>
      <c r="C25" s="104">
        <v>6779</v>
      </c>
      <c r="D25" s="104">
        <v>7278</v>
      </c>
      <c r="E25" s="104">
        <v>7768</v>
      </c>
      <c r="F25" s="104">
        <v>9744</v>
      </c>
      <c r="G25" s="104">
        <v>10689</v>
      </c>
      <c r="H25" s="104">
        <v>11657</v>
      </c>
      <c r="I25" s="104">
        <v>12224</v>
      </c>
      <c r="J25" s="104">
        <v>13391.21</v>
      </c>
      <c r="K25" s="104">
        <v>13261.022000000001</v>
      </c>
      <c r="L25" s="104">
        <v>10530.705</v>
      </c>
      <c r="M25" s="126" t="s">
        <v>102</v>
      </c>
      <c r="N25" s="125" t="s">
        <v>103</v>
      </c>
      <c r="V25" s="117"/>
    </row>
    <row r="26" spans="1:37" s="91" customFormat="1" ht="18" customHeight="1">
      <c r="B26" s="124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92"/>
      <c r="N26" s="99"/>
      <c r="O26" s="96"/>
      <c r="R26" s="96"/>
      <c r="U26" s="93"/>
    </row>
    <row r="28" spans="1:37" ht="18" customHeight="1">
      <c r="A28" s="122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V28" s="117"/>
    </row>
    <row r="29" spans="1:37" ht="18" customHeight="1">
      <c r="B29" s="119"/>
      <c r="C29" s="119"/>
      <c r="D29" s="121"/>
      <c r="E29" s="119"/>
      <c r="F29" s="119"/>
      <c r="G29" s="119"/>
      <c r="H29" s="119"/>
      <c r="I29" s="119"/>
      <c r="J29" s="119"/>
      <c r="K29" s="119"/>
      <c r="L29" s="119"/>
      <c r="M29" s="119"/>
      <c r="V29" s="117"/>
    </row>
    <row r="30" spans="1:37" ht="18" customHeight="1"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V30" s="117"/>
      <c r="AK30" s="120"/>
    </row>
    <row r="31" spans="1:37" ht="18" customHeight="1"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V31" s="117"/>
      <c r="AK31" s="101" t="s">
        <v>0</v>
      </c>
    </row>
    <row r="32" spans="1:37" ht="18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V32" s="117"/>
    </row>
    <row r="33" spans="2:23" ht="18" customHeight="1"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V33" s="117"/>
    </row>
    <row r="37" spans="2:23" ht="18" customHeight="1">
      <c r="P37" s="118"/>
      <c r="Q37" s="118"/>
      <c r="R37" s="118"/>
      <c r="S37" s="118"/>
      <c r="T37" s="118"/>
      <c r="U37" s="118"/>
      <c r="V37" s="118"/>
      <c r="W37" s="118"/>
    </row>
    <row r="38" spans="2:23" ht="18" customHeight="1">
      <c r="U38" s="117"/>
    </row>
  </sheetData>
  <mergeCells count="6">
    <mergeCell ref="A12:N12"/>
    <mergeCell ref="A13:N13"/>
    <mergeCell ref="A2:N2"/>
    <mergeCell ref="A3:N3"/>
    <mergeCell ref="A4:N4"/>
    <mergeCell ref="A11:N11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37"/>
  <sheetViews>
    <sheetView tabSelected="1" view="pageBreakPreview" topLeftCell="A13" zoomScaleSheetLayoutView="100" workbookViewId="0">
      <selection activeCell="E20" sqref="E20"/>
    </sheetView>
  </sheetViews>
  <sheetFormatPr defaultColWidth="9.109375" defaultRowHeight="18" customHeight="1"/>
  <cols>
    <col min="1" max="1" width="9.109375" style="88"/>
    <col min="2" max="15" width="9.109375" style="75"/>
    <col min="16" max="16" width="8.33203125" style="75" customWidth="1"/>
    <col min="17" max="17" width="22" style="75" customWidth="1"/>
    <col min="18" max="16384" width="9.109375" style="75"/>
  </cols>
  <sheetData>
    <row r="1" spans="1:17" ht="18" customHeight="1">
      <c r="A1" s="105" t="s">
        <v>145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 t="s">
        <v>144</v>
      </c>
    </row>
    <row r="2" spans="1:17" ht="18" customHeight="1">
      <c r="J2" s="106"/>
    </row>
    <row r="3" spans="1:17" ht="18" customHeight="1">
      <c r="A3" s="77" t="s">
        <v>104</v>
      </c>
      <c r="B3" s="78"/>
      <c r="C3" s="78"/>
      <c r="D3" s="78"/>
      <c r="E3" s="78"/>
      <c r="F3" s="78"/>
      <c r="G3" s="78"/>
      <c r="H3" s="78"/>
      <c r="I3" s="78"/>
      <c r="J3" s="79"/>
      <c r="K3" s="107"/>
      <c r="L3" s="78"/>
      <c r="M3" s="78"/>
      <c r="N3" s="78"/>
      <c r="O3" s="78"/>
      <c r="P3" s="78"/>
      <c r="Q3" s="80" t="s">
        <v>105</v>
      </c>
    </row>
    <row r="4" spans="1:17" ht="18" customHeight="1">
      <c r="A4" s="81"/>
      <c r="B4" s="82"/>
      <c r="C4" s="82"/>
      <c r="D4" s="82"/>
      <c r="E4" s="82"/>
      <c r="F4" s="82"/>
      <c r="G4" s="82"/>
      <c r="H4" s="82"/>
      <c r="I4" s="82"/>
      <c r="J4" s="83"/>
      <c r="K4" s="85"/>
      <c r="L4" s="82"/>
      <c r="M4" s="82"/>
      <c r="N4" s="82"/>
      <c r="O4" s="82"/>
      <c r="P4" s="82"/>
      <c r="Q4" s="83"/>
    </row>
    <row r="5" spans="1:17" ht="18" customHeight="1">
      <c r="A5" s="81" t="s">
        <v>106</v>
      </c>
      <c r="B5" s="82"/>
      <c r="C5" s="82"/>
      <c r="D5" s="82"/>
      <c r="E5" s="82"/>
      <c r="F5" s="82"/>
      <c r="G5" s="82"/>
      <c r="H5" s="82"/>
      <c r="I5" s="82"/>
      <c r="J5" s="83"/>
      <c r="K5" s="85"/>
      <c r="L5" s="82"/>
      <c r="M5" s="82"/>
      <c r="N5" s="82"/>
      <c r="O5" s="82"/>
      <c r="P5" s="82"/>
      <c r="Q5" s="84" t="s">
        <v>107</v>
      </c>
    </row>
    <row r="6" spans="1:17" ht="18" customHeight="1">
      <c r="A6" s="85" t="s">
        <v>175</v>
      </c>
      <c r="B6" s="82"/>
      <c r="C6" s="82"/>
      <c r="D6" s="82"/>
      <c r="E6" s="82"/>
      <c r="F6" s="82"/>
      <c r="G6" s="82"/>
      <c r="H6" s="82"/>
      <c r="I6" s="82"/>
      <c r="J6" s="83"/>
      <c r="K6" s="85"/>
      <c r="L6" s="82"/>
      <c r="M6" s="82"/>
      <c r="N6" s="82"/>
      <c r="O6" s="82"/>
      <c r="P6" s="82"/>
      <c r="Q6" s="83" t="s">
        <v>197</v>
      </c>
    </row>
    <row r="7" spans="1:17" ht="18" customHeight="1">
      <c r="A7" s="81"/>
      <c r="B7" s="82"/>
      <c r="C7" s="82"/>
      <c r="D7" s="82"/>
      <c r="E7" s="82"/>
      <c r="F7" s="82"/>
      <c r="G7" s="82"/>
      <c r="H7" s="82"/>
      <c r="I7" s="82"/>
      <c r="J7" s="83"/>
      <c r="K7" s="85"/>
      <c r="L7" s="82"/>
      <c r="M7" s="82"/>
      <c r="N7" s="82"/>
      <c r="O7" s="82"/>
      <c r="P7" s="82"/>
      <c r="Q7" s="83"/>
    </row>
    <row r="8" spans="1:17" ht="18" customHeight="1">
      <c r="A8" s="81" t="s">
        <v>108</v>
      </c>
      <c r="B8" s="82"/>
      <c r="C8" s="82"/>
      <c r="D8" s="82"/>
      <c r="E8" s="82"/>
      <c r="F8" s="82"/>
      <c r="G8" s="82"/>
      <c r="H8" s="82"/>
      <c r="I8" s="82"/>
      <c r="J8" s="83"/>
      <c r="K8" s="85"/>
      <c r="L8" s="82"/>
      <c r="M8" s="82"/>
      <c r="N8" s="82"/>
      <c r="O8" s="82"/>
      <c r="P8" s="82"/>
      <c r="Q8" s="84" t="s">
        <v>109</v>
      </c>
    </row>
    <row r="9" spans="1:17" ht="18" customHeight="1">
      <c r="A9" s="85" t="s">
        <v>175</v>
      </c>
      <c r="B9" s="82"/>
      <c r="C9" s="82"/>
      <c r="D9" s="82"/>
      <c r="E9" s="82"/>
      <c r="F9" s="82"/>
      <c r="G9" s="82"/>
      <c r="H9" s="82"/>
      <c r="I9" s="82"/>
      <c r="J9" s="83"/>
      <c r="K9" s="85"/>
      <c r="L9" s="82"/>
      <c r="M9" s="82"/>
      <c r="N9" s="82"/>
      <c r="O9" s="82"/>
      <c r="P9" s="82"/>
      <c r="Q9" s="83" t="s">
        <v>197</v>
      </c>
    </row>
    <row r="10" spans="1:17" ht="18" customHeight="1">
      <c r="A10" s="85" t="s">
        <v>174</v>
      </c>
      <c r="B10" s="82"/>
      <c r="C10" s="82"/>
      <c r="D10" s="82"/>
      <c r="E10" s="82"/>
      <c r="F10" s="82"/>
      <c r="G10" s="82"/>
      <c r="H10" s="82"/>
      <c r="I10" s="82"/>
      <c r="J10" s="83"/>
      <c r="K10" s="85"/>
      <c r="L10" s="82"/>
      <c r="M10" s="82"/>
      <c r="N10" s="82"/>
      <c r="O10" s="82"/>
      <c r="P10" s="82"/>
      <c r="Q10" s="83" t="s">
        <v>198</v>
      </c>
    </row>
    <row r="11" spans="1:17" ht="18" customHeight="1">
      <c r="A11" s="81"/>
      <c r="B11" s="82"/>
      <c r="C11" s="82"/>
      <c r="D11" s="82"/>
      <c r="E11" s="82"/>
      <c r="F11" s="82"/>
      <c r="G11" s="82"/>
      <c r="H11" s="82"/>
      <c r="I11" s="82"/>
      <c r="J11" s="83"/>
      <c r="K11" s="85"/>
      <c r="L11" s="82"/>
      <c r="M11" s="82"/>
      <c r="N11" s="82"/>
      <c r="O11" s="82"/>
      <c r="P11" s="82"/>
      <c r="Q11" s="83"/>
    </row>
    <row r="12" spans="1:17" ht="18" customHeight="1">
      <c r="A12" s="81" t="s">
        <v>173</v>
      </c>
      <c r="B12" s="82"/>
      <c r="C12" s="82"/>
      <c r="D12" s="82"/>
      <c r="E12" s="82"/>
      <c r="F12" s="82"/>
      <c r="G12" s="82"/>
      <c r="H12" s="82"/>
      <c r="I12" s="82"/>
      <c r="J12" s="83"/>
      <c r="K12" s="85"/>
      <c r="L12" s="82"/>
      <c r="M12" s="82"/>
      <c r="N12" s="82"/>
      <c r="O12" s="82"/>
      <c r="P12" s="82"/>
      <c r="Q12" s="84" t="s">
        <v>110</v>
      </c>
    </row>
    <row r="13" spans="1:17" ht="18" customHeight="1">
      <c r="A13" s="85" t="s">
        <v>111</v>
      </c>
      <c r="B13" s="82"/>
      <c r="C13" s="82"/>
      <c r="D13" s="82"/>
      <c r="E13" s="82"/>
      <c r="F13" s="82"/>
      <c r="G13" s="82"/>
      <c r="H13" s="82"/>
      <c r="I13" s="82"/>
      <c r="J13" s="83"/>
      <c r="K13" s="85"/>
      <c r="L13" s="82"/>
      <c r="M13" s="82"/>
      <c r="N13" s="82"/>
      <c r="O13" s="82"/>
      <c r="P13" s="82"/>
      <c r="Q13" s="83" t="s">
        <v>192</v>
      </c>
    </row>
    <row r="14" spans="1:17" ht="18" customHeight="1">
      <c r="A14" s="81"/>
      <c r="B14" s="82"/>
      <c r="C14" s="82"/>
      <c r="D14" s="82"/>
      <c r="E14" s="82"/>
      <c r="F14" s="82"/>
      <c r="G14" s="82"/>
      <c r="H14" s="82"/>
      <c r="I14" s="82"/>
      <c r="J14" s="83"/>
      <c r="K14" s="85"/>
      <c r="L14" s="82"/>
      <c r="M14" s="82"/>
      <c r="N14" s="82"/>
      <c r="O14" s="82"/>
      <c r="P14" s="82"/>
      <c r="Q14" s="83"/>
    </row>
    <row r="15" spans="1:17" ht="18" customHeight="1">
      <c r="A15" s="81" t="s">
        <v>112</v>
      </c>
      <c r="B15" s="82"/>
      <c r="C15" s="82"/>
      <c r="D15" s="82"/>
      <c r="E15" s="82"/>
      <c r="F15" s="82"/>
      <c r="G15" s="82"/>
      <c r="H15" s="82"/>
      <c r="I15" s="82"/>
      <c r="J15" s="83"/>
      <c r="K15" s="85"/>
      <c r="L15" s="82"/>
      <c r="M15" s="82"/>
      <c r="N15" s="82"/>
      <c r="O15" s="82"/>
      <c r="P15" s="82"/>
      <c r="Q15" s="84" t="s">
        <v>189</v>
      </c>
    </row>
    <row r="16" spans="1:17" ht="18" customHeight="1">
      <c r="A16" s="85" t="s">
        <v>172</v>
      </c>
      <c r="B16" s="82"/>
      <c r="C16" s="82"/>
      <c r="D16" s="82"/>
      <c r="E16" s="82"/>
      <c r="F16" s="82"/>
      <c r="G16" s="82"/>
      <c r="H16" s="82"/>
      <c r="I16" s="82"/>
      <c r="J16" s="83"/>
      <c r="K16" s="85"/>
      <c r="L16" s="82"/>
      <c r="M16" s="82"/>
      <c r="N16" s="82"/>
      <c r="O16" s="82"/>
      <c r="P16" s="82"/>
      <c r="Q16" s="83" t="s">
        <v>171</v>
      </c>
    </row>
    <row r="17" spans="1:17" ht="18" customHeight="1">
      <c r="A17" s="85" t="s">
        <v>170</v>
      </c>
      <c r="B17" s="82"/>
      <c r="C17" s="82"/>
      <c r="D17" s="82"/>
      <c r="E17" s="82"/>
      <c r="F17" s="82"/>
      <c r="G17" s="82"/>
      <c r="H17" s="82"/>
      <c r="I17" s="82"/>
      <c r="J17" s="83"/>
      <c r="K17" s="85"/>
      <c r="L17" s="82"/>
      <c r="M17" s="82"/>
      <c r="N17" s="82"/>
      <c r="O17" s="82"/>
      <c r="P17" s="82"/>
      <c r="Q17" s="83" t="s">
        <v>199</v>
      </c>
    </row>
    <row r="18" spans="1:17" ht="18" customHeight="1">
      <c r="A18" s="81"/>
      <c r="B18" s="82"/>
      <c r="C18" s="82"/>
      <c r="D18" s="82"/>
      <c r="E18" s="82"/>
      <c r="F18" s="82"/>
      <c r="G18" s="82"/>
      <c r="H18" s="82"/>
      <c r="I18" s="82"/>
      <c r="J18" s="83"/>
      <c r="K18" s="85"/>
      <c r="L18" s="82"/>
      <c r="M18" s="82"/>
      <c r="N18" s="82"/>
      <c r="O18" s="82"/>
      <c r="P18" s="82"/>
      <c r="Q18" s="83"/>
    </row>
    <row r="19" spans="1:17" ht="18" customHeight="1">
      <c r="A19" s="81" t="s">
        <v>113</v>
      </c>
      <c r="B19" s="82"/>
      <c r="C19" s="82"/>
      <c r="D19" s="82"/>
      <c r="E19" s="82"/>
      <c r="F19" s="82"/>
      <c r="G19" s="82"/>
      <c r="H19" s="82"/>
      <c r="I19" s="82"/>
      <c r="J19" s="83"/>
      <c r="K19" s="85"/>
      <c r="L19" s="82"/>
      <c r="M19" s="82"/>
      <c r="N19" s="82"/>
      <c r="O19" s="82"/>
      <c r="P19" s="82"/>
      <c r="Q19" s="84" t="s">
        <v>114</v>
      </c>
    </row>
    <row r="20" spans="1:17" ht="18" customHeight="1">
      <c r="A20" s="85" t="s">
        <v>115</v>
      </c>
      <c r="B20" s="82"/>
      <c r="C20" s="82"/>
      <c r="D20" s="82"/>
      <c r="E20" s="82"/>
      <c r="F20" s="82"/>
      <c r="G20" s="82"/>
      <c r="H20" s="82"/>
      <c r="I20" s="82"/>
      <c r="J20" s="83"/>
      <c r="K20" s="85"/>
      <c r="L20" s="82"/>
      <c r="M20" s="82"/>
      <c r="N20" s="82"/>
      <c r="O20" s="82"/>
      <c r="P20" s="82"/>
      <c r="Q20" s="83" t="s">
        <v>116</v>
      </c>
    </row>
    <row r="21" spans="1:17" ht="18" customHeight="1">
      <c r="A21" s="81"/>
      <c r="B21" s="82"/>
      <c r="C21" s="82"/>
      <c r="D21" s="82"/>
      <c r="E21" s="82"/>
      <c r="F21" s="82"/>
      <c r="G21" s="82"/>
      <c r="H21" s="82"/>
      <c r="I21" s="82"/>
      <c r="J21" s="83"/>
      <c r="K21" s="85"/>
      <c r="L21" s="82"/>
      <c r="M21" s="82"/>
      <c r="N21" s="82"/>
      <c r="O21" s="82"/>
      <c r="P21" s="82"/>
      <c r="Q21" s="83"/>
    </row>
    <row r="22" spans="1:17" ht="18" customHeight="1">
      <c r="A22" s="81" t="s">
        <v>117</v>
      </c>
      <c r="B22" s="82"/>
      <c r="C22" s="82"/>
      <c r="D22" s="82"/>
      <c r="E22" s="82"/>
      <c r="F22" s="82"/>
      <c r="G22" s="82"/>
      <c r="H22" s="82"/>
      <c r="I22" s="82"/>
      <c r="J22" s="83"/>
      <c r="K22" s="85"/>
      <c r="L22" s="82"/>
      <c r="M22" s="82"/>
      <c r="N22" s="82"/>
      <c r="O22" s="82"/>
      <c r="P22" s="82"/>
      <c r="Q22" s="84" t="s">
        <v>190</v>
      </c>
    </row>
    <row r="23" spans="1:17" ht="18" customHeight="1">
      <c r="A23" s="85" t="s">
        <v>169</v>
      </c>
      <c r="B23" s="82"/>
      <c r="C23" s="82"/>
      <c r="D23" s="82"/>
      <c r="E23" s="82"/>
      <c r="F23" s="82"/>
      <c r="G23" s="82"/>
      <c r="H23" s="82"/>
      <c r="I23" s="82"/>
      <c r="J23" s="83"/>
      <c r="K23" s="85"/>
      <c r="L23" s="82"/>
      <c r="M23" s="82"/>
      <c r="N23" s="82"/>
      <c r="O23" s="82"/>
      <c r="P23" s="82"/>
      <c r="Q23" s="83" t="s">
        <v>168</v>
      </c>
    </row>
    <row r="24" spans="1:17" ht="18" customHeight="1">
      <c r="A24" s="85" t="s">
        <v>167</v>
      </c>
      <c r="B24" s="82"/>
      <c r="C24" s="82"/>
      <c r="D24" s="82"/>
      <c r="E24" s="82"/>
      <c r="F24" s="82"/>
      <c r="G24" s="82"/>
      <c r="H24" s="82"/>
      <c r="I24" s="82"/>
      <c r="J24" s="83"/>
      <c r="K24" s="85"/>
      <c r="L24" s="82"/>
      <c r="M24" s="82"/>
      <c r="N24" s="82"/>
      <c r="O24" s="82"/>
      <c r="P24" s="82"/>
      <c r="Q24" s="83" t="s">
        <v>166</v>
      </c>
    </row>
    <row r="25" spans="1:17" ht="18" customHeight="1">
      <c r="A25" s="81"/>
      <c r="B25" s="82"/>
      <c r="C25" s="82"/>
      <c r="D25" s="82"/>
      <c r="E25" s="82"/>
      <c r="F25" s="82"/>
      <c r="G25" s="82"/>
      <c r="H25" s="82"/>
      <c r="I25" s="82"/>
      <c r="J25" s="83"/>
      <c r="K25" s="85"/>
      <c r="L25" s="82"/>
      <c r="M25" s="82"/>
      <c r="N25" s="82"/>
      <c r="O25" s="82"/>
      <c r="P25" s="82"/>
      <c r="Q25" s="83"/>
    </row>
    <row r="26" spans="1:17" ht="18" customHeight="1">
      <c r="A26" s="81" t="s">
        <v>118</v>
      </c>
      <c r="B26" s="82"/>
      <c r="C26" s="82"/>
      <c r="D26" s="82"/>
      <c r="E26" s="82"/>
      <c r="F26" s="82"/>
      <c r="G26" s="82"/>
      <c r="H26" s="82"/>
      <c r="I26" s="82"/>
      <c r="J26" s="83"/>
      <c r="K26" s="85"/>
      <c r="L26" s="82"/>
      <c r="M26" s="82"/>
      <c r="N26" s="82"/>
      <c r="O26" s="82"/>
      <c r="P26" s="82"/>
      <c r="Q26" s="84" t="s">
        <v>119</v>
      </c>
    </row>
    <row r="27" spans="1:17" ht="18" customHeight="1">
      <c r="A27" s="85" t="s">
        <v>120</v>
      </c>
      <c r="B27" s="82"/>
      <c r="C27" s="82"/>
      <c r="D27" s="82"/>
      <c r="E27" s="82"/>
      <c r="F27" s="82"/>
      <c r="G27" s="82"/>
      <c r="H27" s="82"/>
      <c r="I27" s="82"/>
      <c r="J27" s="83"/>
      <c r="K27" s="85"/>
      <c r="L27" s="82"/>
      <c r="M27" s="82"/>
      <c r="N27" s="82"/>
      <c r="O27" s="82"/>
      <c r="P27" s="82"/>
      <c r="Q27" s="83" t="s">
        <v>191</v>
      </c>
    </row>
    <row r="28" spans="1:17" ht="18" customHeight="1">
      <c r="A28" s="81"/>
      <c r="B28" s="82"/>
      <c r="C28" s="82"/>
      <c r="D28" s="82"/>
      <c r="E28" s="82"/>
      <c r="F28" s="82"/>
      <c r="G28" s="82"/>
      <c r="H28" s="82"/>
      <c r="I28" s="82"/>
      <c r="J28" s="83"/>
      <c r="K28" s="85"/>
      <c r="L28" s="82"/>
      <c r="M28" s="82"/>
      <c r="N28" s="82"/>
      <c r="O28" s="82"/>
      <c r="P28" s="82"/>
      <c r="Q28" s="83"/>
    </row>
    <row r="29" spans="1:17" ht="18" customHeight="1">
      <c r="A29" s="81" t="s">
        <v>121</v>
      </c>
      <c r="B29" s="82"/>
      <c r="C29" s="82"/>
      <c r="D29" s="82"/>
      <c r="E29" s="82"/>
      <c r="F29" s="82"/>
      <c r="G29" s="82"/>
      <c r="H29" s="82"/>
      <c r="I29" s="82"/>
      <c r="J29" s="83"/>
      <c r="K29" s="85"/>
      <c r="L29" s="82"/>
      <c r="M29" s="82"/>
      <c r="N29" s="82"/>
      <c r="O29" s="82"/>
      <c r="P29" s="82"/>
      <c r="Q29" s="84" t="s">
        <v>122</v>
      </c>
    </row>
    <row r="30" spans="1:17" ht="18" hidden="1" customHeight="1">
      <c r="A30" s="85" t="s">
        <v>202</v>
      </c>
      <c r="B30" s="82"/>
      <c r="C30" s="82"/>
      <c r="D30" s="82"/>
      <c r="E30" s="82"/>
      <c r="F30" s="82"/>
      <c r="G30" s="82"/>
      <c r="H30" s="82"/>
      <c r="I30" s="82"/>
      <c r="J30" s="83"/>
      <c r="K30" s="85"/>
      <c r="L30" s="82"/>
      <c r="M30" s="82"/>
      <c r="N30" s="82"/>
      <c r="O30" s="82"/>
      <c r="P30" s="82"/>
      <c r="Q30" s="83" t="s">
        <v>128</v>
      </c>
    </row>
    <row r="31" spans="1:17" ht="18" customHeight="1">
      <c r="A31" s="86" t="s">
        <v>129</v>
      </c>
      <c r="B31" s="76"/>
      <c r="C31" s="76"/>
      <c r="D31" s="76"/>
      <c r="E31" s="76"/>
      <c r="F31" s="76"/>
      <c r="G31" s="76"/>
      <c r="H31" s="76"/>
      <c r="I31" s="76"/>
      <c r="J31" s="87"/>
      <c r="K31" s="86"/>
      <c r="L31" s="76"/>
      <c r="M31" s="76"/>
      <c r="N31" s="76"/>
      <c r="O31" s="76"/>
      <c r="P31" s="76"/>
      <c r="Q31" s="87" t="s">
        <v>130</v>
      </c>
    </row>
    <row r="32" spans="1:17" ht="18" hidden="1" customHeight="1">
      <c r="A32" s="156" t="s">
        <v>165</v>
      </c>
      <c r="B32" s="155"/>
      <c r="C32" s="155"/>
      <c r="D32" s="155"/>
      <c r="E32" s="155"/>
      <c r="F32" s="155"/>
      <c r="G32" s="155"/>
      <c r="H32" s="155"/>
      <c r="I32" s="155"/>
      <c r="J32" s="154"/>
      <c r="K32" s="156"/>
      <c r="L32" s="155"/>
      <c r="M32" s="155"/>
      <c r="N32" s="155"/>
      <c r="O32" s="155"/>
      <c r="P32" s="155"/>
      <c r="Q32" s="154" t="s">
        <v>164</v>
      </c>
    </row>
    <row r="37" spans="1:1" ht="18" customHeight="1">
      <c r="A37" s="153"/>
    </row>
  </sheetData>
  <pageMargins left="0.7" right="0.7" top="0.75" bottom="0.75" header="0.3" footer="0.3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Bahrain ISIC3-W$S</vt:lpstr>
      <vt:lpstr>Bahrain ISIC3-OUT</vt:lpstr>
      <vt:lpstr>Bahrain ISIC3-VA</vt:lpstr>
      <vt:lpstr>Bahrain MIN&amp;MAN</vt:lpstr>
      <vt:lpstr>Bahrain Metadata </vt:lpstr>
      <vt:lpstr>'Bahrain ISIC3-OUT'!Print_Area</vt:lpstr>
      <vt:lpstr>'Bahrain ISIC3-VA'!Print_Area</vt:lpstr>
      <vt:lpstr>'Bahrain ISIC3-W$S'!Print_Area</vt:lpstr>
      <vt:lpstr>'Bahrain Metadata '!Print_Area</vt:lpstr>
      <vt:lpstr>'Bahrain MIN&amp;MAN'!Print_Area</vt:lpstr>
      <vt:lpstr>'Bahrain ISIC3-OUT'!Print_Titles</vt:lpstr>
      <vt:lpstr>'Bahrain ISIC3-VA'!Print_Titles</vt:lpstr>
      <vt:lpstr>'Bahrain ISIC3-W$S'!Print_Titles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867368</cp:lastModifiedBy>
  <cp:lastPrinted>2014-12-15T07:58:48Z</cp:lastPrinted>
  <dcterms:created xsi:type="dcterms:W3CDTF">2012-07-09T07:45:29Z</dcterms:created>
  <dcterms:modified xsi:type="dcterms:W3CDTF">2014-12-15T07:58:50Z</dcterms:modified>
</cp:coreProperties>
</file>